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kgflsv-svm1\本庁所属\102065_高齢者生き生き推進課\08　事業者指導係\34 介護事業所等に対するサービス継続支援事業\★★★介護事業所等に対するサービス継続支援事業\★県要綱\様式　介護事業所等に対するサービス継続支援事業\"/>
    </mc:Choice>
  </mc:AlternateContent>
  <xr:revisionPtr revIDLastSave="0" documentId="13_ncr:1_{A6C1608C-8791-46CF-9709-7FD8BECD6824}" xr6:coauthVersionLast="47" xr6:coauthVersionMax="47" xr10:uidLastSave="{00000000-0000-0000-0000-000000000000}"/>
  <bookViews>
    <workbookView xWindow="-110" yWindow="-110" windowWidth="19420" windowHeight="10300" firstSheet="1" activeTab="1" xr2:uid="{00000000-000D-0000-FFFF-FFFF00000000}"/>
  </bookViews>
  <sheets>
    <sheet name="(はじめにお読み下さい)申請書の使い方" sheetId="30" state="hidden" r:id="rId1"/>
    <sheet name="個票1" sheetId="19" r:id="rId2"/>
    <sheet name="個票2" sheetId="32" r:id="rId3"/>
    <sheet name="個票3" sheetId="33" r:id="rId4"/>
    <sheet name="個票4" sheetId="34" r:id="rId5"/>
    <sheet name="個票5" sheetId="35" r:id="rId6"/>
    <sheet name="申請額一覧" sheetId="29" r:id="rId7"/>
    <sheet name="記入例" sheetId="36" r:id="rId8"/>
    <sheet name="単価表" sheetId="28" state="hidden" r:id="rId9"/>
    <sheet name="申請書" sheetId="20" state="hidden" r:id="rId10"/>
    <sheet name="リスト" sheetId="31" state="hidden" r:id="rId11"/>
  </sheets>
  <definedNames>
    <definedName name="_xlnm.Print_Area" localSheetId="7">記入例!$A$1:$AM$64</definedName>
    <definedName name="_xlnm.Print_Area" localSheetId="1">個票1!$A$1:$AM$64</definedName>
    <definedName name="_xlnm.Print_Area" localSheetId="2">個票2!$A$1:$AM$64</definedName>
    <definedName name="_xlnm.Print_Area" localSheetId="3">個票3!$A$1:$AM$64</definedName>
    <definedName name="_xlnm.Print_Area" localSheetId="4">個票4!$A$1:$AM$64</definedName>
    <definedName name="_xlnm.Print_Area" localSheetId="5">個票5!$A$1:$AM$64</definedName>
    <definedName name="_xlnm.Print_Area" localSheetId="6">申請額一覧!$A$1:$K$22</definedName>
    <definedName name="_xlnm.Print_Area" localSheetId="9">申請書!$A$1:$AM$37</definedName>
    <definedName name="_xlnm.Print_Area" localSheetId="8">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36" l="1"/>
  <c r="AD55" i="36"/>
  <c r="AI55" i="36" s="1"/>
  <c r="H52" i="36"/>
  <c r="H34" i="36"/>
  <c r="AD17" i="36"/>
  <c r="H63" i="35"/>
  <c r="AI55" i="35"/>
  <c r="AD55" i="35"/>
  <c r="H52" i="35"/>
  <c r="H34" i="35"/>
  <c r="AD17" i="35"/>
  <c r="AI17" i="35" s="1"/>
  <c r="H63" i="34"/>
  <c r="AD55" i="34"/>
  <c r="AI55" i="34" s="1"/>
  <c r="H52" i="34"/>
  <c r="H34" i="34"/>
  <c r="AI17" i="34"/>
  <c r="AD17" i="34"/>
  <c r="H63" i="33"/>
  <c r="AD55" i="33"/>
  <c r="AI55" i="33" s="1"/>
  <c r="H52" i="33"/>
  <c r="H34" i="33"/>
  <c r="AD17" i="33"/>
  <c r="H63" i="32"/>
  <c r="AD55" i="32"/>
  <c r="AI55" i="32" s="1"/>
  <c r="H52" i="32"/>
  <c r="H34" i="32"/>
  <c r="AD17" i="32"/>
  <c r="H52" i="19"/>
  <c r="AD55" i="19"/>
  <c r="AI55" i="19" s="1"/>
  <c r="H63" i="19"/>
  <c r="AD17" i="19"/>
  <c r="H13" i="29"/>
  <c r="I11" i="29"/>
  <c r="H8" i="29"/>
  <c r="I7" i="29"/>
  <c r="I12" i="29"/>
  <c r="I19" i="29"/>
  <c r="H19" i="29"/>
  <c r="I17" i="29"/>
  <c r="H14" i="29"/>
  <c r="I5" i="29"/>
  <c r="H15" i="29"/>
  <c r="H12" i="29"/>
  <c r="H9" i="29"/>
  <c r="I8" i="29"/>
  <c r="H17" i="29"/>
  <c r="I13" i="29"/>
  <c r="I15" i="29"/>
  <c r="I10" i="29"/>
  <c r="I16" i="29"/>
  <c r="I14" i="29"/>
  <c r="H11" i="29"/>
  <c r="I18" i="29"/>
  <c r="I6" i="29"/>
  <c r="H18" i="29"/>
  <c r="H10" i="29"/>
  <c r="I9" i="29"/>
  <c r="H16" i="29"/>
  <c r="AI17" i="36" l="1"/>
  <c r="AI17" i="33"/>
  <c r="AI17" i="32"/>
  <c r="A19" i="29"/>
  <c r="A18" i="29"/>
  <c r="A17" i="29"/>
  <c r="A16" i="29"/>
  <c r="A15" i="29"/>
  <c r="A14" i="29"/>
  <c r="A13" i="29"/>
  <c r="A12" i="29"/>
  <c r="A11" i="29"/>
  <c r="A10" i="29"/>
  <c r="A9" i="29"/>
  <c r="A8" i="29"/>
  <c r="A7" i="29"/>
  <c r="A6" i="29"/>
  <c r="A5" i="29"/>
  <c r="D9" i="29"/>
  <c r="D10" i="29"/>
  <c r="D7" i="29"/>
  <c r="F10" i="29"/>
  <c r="D14" i="29"/>
  <c r="F7" i="29"/>
  <c r="F6" i="29"/>
  <c r="D11" i="29"/>
  <c r="F9" i="29"/>
  <c r="D12" i="29"/>
  <c r="F11" i="29"/>
  <c r="F16" i="29"/>
  <c r="F17" i="29"/>
  <c r="F12" i="29"/>
  <c r="D17" i="29"/>
  <c r="D15" i="29"/>
  <c r="F15" i="29"/>
  <c r="D16" i="29"/>
  <c r="D8" i="29"/>
  <c r="D6" i="29"/>
  <c r="H7" i="29"/>
  <c r="F13" i="29"/>
  <c r="D13" i="29"/>
  <c r="D19" i="29"/>
  <c r="H6" i="29"/>
  <c r="F14" i="29"/>
  <c r="F19" i="29"/>
  <c r="F18" i="29"/>
  <c r="D18" i="29"/>
  <c r="F8" i="29"/>
  <c r="F5" i="29"/>
  <c r="J6" i="29" l="1"/>
  <c r="X19" i="20"/>
  <c r="J19" i="29"/>
  <c r="J11" i="29"/>
  <c r="J12" i="29"/>
  <c r="J13" i="29"/>
  <c r="J9" i="29"/>
  <c r="J7" i="29"/>
  <c r="J8" i="29"/>
  <c r="J16" i="29"/>
  <c r="J18" i="29"/>
  <c r="J14" i="29"/>
  <c r="J17" i="29"/>
  <c r="J10" i="29"/>
  <c r="J15" i="29"/>
  <c r="A6" i="30"/>
  <c r="A7" i="30" s="1"/>
  <c r="A8" i="30" s="1"/>
  <c r="A9" i="30" s="1"/>
  <c r="A10" i="30" s="1"/>
  <c r="A11" i="30" s="1"/>
  <c r="A12" i="30" s="1"/>
  <c r="A13" i="30" s="1"/>
  <c r="H34" i="19" l="1"/>
  <c r="AI17" i="19" s="1"/>
  <c r="B9" i="29"/>
  <c r="B5" i="29"/>
  <c r="B12" i="29"/>
  <c r="E14" i="29"/>
  <c r="E12" i="29"/>
  <c r="D5" i="29"/>
  <c r="C13" i="29"/>
  <c r="B11" i="29"/>
  <c r="H5" i="29"/>
  <c r="C8" i="29"/>
  <c r="E6" i="29"/>
  <c r="E17" i="29"/>
  <c r="C15" i="29"/>
  <c r="B19" i="29"/>
  <c r="B13" i="29"/>
  <c r="B10" i="29"/>
  <c r="C9" i="29"/>
  <c r="E7" i="29"/>
  <c r="C5" i="29"/>
  <c r="C11" i="29"/>
  <c r="C10" i="29"/>
  <c r="E11" i="29"/>
  <c r="C14" i="29"/>
  <c r="C12" i="29"/>
  <c r="E10" i="29"/>
  <c r="C17" i="29"/>
  <c r="E8" i="29"/>
  <c r="B14" i="29"/>
  <c r="B17" i="29"/>
  <c r="E13" i="29"/>
  <c r="E16" i="29"/>
  <c r="E18" i="29"/>
  <c r="E15" i="29"/>
  <c r="C18" i="29"/>
  <c r="C16" i="29"/>
  <c r="B8" i="29"/>
  <c r="B6" i="29"/>
  <c r="E5" i="29"/>
  <c r="E9" i="29"/>
  <c r="B16" i="29"/>
  <c r="C19" i="29"/>
  <c r="B18" i="29"/>
  <c r="B7" i="29"/>
  <c r="B15" i="29"/>
  <c r="C7" i="29"/>
  <c r="E19" i="29"/>
  <c r="C6" i="29"/>
  <c r="X18" i="20" l="1"/>
  <c r="K15" i="20" s="1"/>
  <c r="J5" i="29"/>
  <c r="G5" i="29" s="1"/>
  <c r="G12" i="29"/>
  <c r="G14" i="29"/>
  <c r="G7"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E2FB276D-3C8C-4619-93C0-617E0698A82A}">
      <text>
        <r>
          <rPr>
            <b/>
            <sz val="9"/>
            <color indexed="81"/>
            <rFont val="MS P ゴシック"/>
            <family val="3"/>
            <charset val="128"/>
          </rPr>
          <t>個票を増やす際は，シートをコピーし，シート名を「個票○」（○は半角数字）にしてください。</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54"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465E5FF3-00B9-4BFA-9A3D-81AC8E61F202}">
      <text>
        <r>
          <rPr>
            <b/>
            <sz val="9"/>
            <color indexed="81"/>
            <rFont val="MS P ゴシック"/>
            <family val="3"/>
            <charset val="128"/>
          </rPr>
          <t>個票を増やす際は，シートをコピーし，シート名を「個票○」（○は半角数字）にしてください。</t>
        </r>
      </text>
    </comment>
    <comment ref="AV9" authorId="1" shapeId="0" xr:uid="{F81E1EEF-0376-46EA-BA15-89568686D44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B2B4A3EC-C27F-433D-8ED0-1DB38CDE53C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806FAE4D-B598-45C9-8D2D-F999E2AAF07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54" authorId="1" shapeId="0" xr:uid="{36424391-A2E4-44B3-83FF-0EE012BA909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76EBC233-AA10-4064-B9D7-4C5B133ADDA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6FD96CB3-80F0-4E39-9B29-339BF2BF2CE9}">
      <text>
        <r>
          <rPr>
            <b/>
            <sz val="9"/>
            <color indexed="81"/>
            <rFont val="MS P ゴシック"/>
            <family val="3"/>
            <charset val="128"/>
          </rPr>
          <t>個票を増やす際は，シートをコピーし，シート名を「個票○」（○は半角数字）にしてください。</t>
        </r>
      </text>
    </comment>
    <comment ref="AV9" authorId="1" shapeId="0" xr:uid="{2BB3FBC9-87B7-4B15-ABD0-5C016A7FF932}">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BBA837AE-00B6-4589-A615-E176083871A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D74FBFE5-AFAE-43D8-B7F0-274C2728425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54" authorId="1" shapeId="0" xr:uid="{465CE10B-B856-444A-8FD9-E177A8EC905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8269A96B-DC1E-445F-A7C1-A4FE8BA9135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E9B62919-408A-4044-84C8-4C14A278507D}">
      <text>
        <r>
          <rPr>
            <b/>
            <sz val="9"/>
            <color indexed="81"/>
            <rFont val="MS P ゴシック"/>
            <family val="3"/>
            <charset val="128"/>
          </rPr>
          <t>個票を増やす際は，シートをコピーし，シート名を「個票○」（○は半角数字）にしてください。</t>
        </r>
      </text>
    </comment>
    <comment ref="AV9" authorId="1" shapeId="0" xr:uid="{8509318D-3A2A-4710-A018-4ADA406CF172}">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CF38E1BC-99BE-4DE4-919C-54C5FF13D22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A6C1EEDD-612C-40CD-A0A7-99DA2CAA7A3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54" authorId="1" shapeId="0" xr:uid="{1E3A3446-7446-463B-AA76-47D0FEC9752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4A12AFBE-FB75-443F-A296-C3FBAD27816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37C104F4-7FE8-428D-9618-F191A45A91D1}">
      <text>
        <r>
          <rPr>
            <b/>
            <sz val="9"/>
            <color indexed="81"/>
            <rFont val="MS P ゴシック"/>
            <family val="3"/>
            <charset val="128"/>
          </rPr>
          <t>個票を増やす際は，シートをコピーし，シート名を「個票○」（○は半角数字）にしてください。</t>
        </r>
      </text>
    </comment>
    <comment ref="AV9" authorId="1" shapeId="0" xr:uid="{2FD33C9F-BE4C-4477-AC30-64F6FE08205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16BA098F-1372-457F-87A8-DA5641A4816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E1D0FECA-227C-405A-BA37-8F38D3465FB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54" authorId="1" shapeId="0" xr:uid="{3C1F0C15-7659-4772-B63A-17C11815829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CBA1DBB8-1D8B-40BF-9D6A-68A51FF4C1E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123C82B6-419D-4339-8F44-A914B1211D2B}">
      <text>
        <r>
          <rPr>
            <b/>
            <sz val="9"/>
            <color indexed="81"/>
            <rFont val="MS P ゴシック"/>
            <family val="3"/>
            <charset val="128"/>
          </rPr>
          <t>個票を増やす際は，シートをコピーし，シート名を「個票○」（○は半角数字）にしてください。</t>
        </r>
      </text>
    </comment>
    <comment ref="AV9" authorId="1" shapeId="0" xr:uid="{985D447B-2BC4-47A8-9483-88444670BF62}">
      <text>
        <r>
          <rPr>
            <b/>
            <sz val="10"/>
            <color indexed="81"/>
            <rFont val="MS P ゴシック"/>
            <family val="3"/>
            <charset val="128"/>
          </rPr>
          <t>「定員」：
施設系</t>
        </r>
        <r>
          <rPr>
            <sz val="10"/>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9B144EFA-875C-4445-9F6F-174679DF4FDD}">
      <text>
        <r>
          <rPr>
            <b/>
            <sz val="10"/>
            <color indexed="81"/>
            <rFont val="MS P ゴシック"/>
            <family val="3"/>
            <charset val="128"/>
          </rPr>
          <t xml:space="preserve">「補助上限額」：
</t>
        </r>
        <r>
          <rPr>
            <sz val="10"/>
            <color indexed="81"/>
            <rFont val="MS P ゴシック"/>
            <family val="3"/>
            <charset val="128"/>
          </rPr>
          <t xml:space="preserve">提供サービス及び定員をもとに自動算出されます。
</t>
        </r>
        <r>
          <rPr>
            <b/>
            <sz val="10"/>
            <color indexed="81"/>
            <rFont val="MS P ゴシック"/>
            <family val="3"/>
            <charset val="128"/>
          </rPr>
          <t>「申請額」：</t>
        </r>
        <r>
          <rPr>
            <sz val="10"/>
            <color indexed="81"/>
            <rFont val="MS P ゴシック"/>
            <family val="3"/>
            <charset val="128"/>
          </rPr>
          <t xml:space="preserve">
補助上限額と所要額を比較して低い方の額（千円未満切り捨て）が自動入力されます。</t>
        </r>
      </text>
    </comment>
    <comment ref="AV32" authorId="1" shapeId="0" xr:uid="{7FA6FA7F-FD80-4745-9B72-75BCD9A2DD4D}">
      <text>
        <r>
          <rPr>
            <b/>
            <sz val="10"/>
            <color indexed="81"/>
            <rFont val="MS P ゴシック"/>
            <family val="3"/>
            <charset val="128"/>
          </rPr>
          <t xml:space="preserve">「用途・品目・数量等」：
</t>
        </r>
        <r>
          <rPr>
            <sz val="10"/>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54" authorId="1" shapeId="0" xr:uid="{8D06BB78-7464-4CD9-B019-9D535B38664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0A96449E-D5F5-4CF2-8BA9-7D2FC48D7DD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<sst xmlns="http://schemas.openxmlformats.org/spreadsheetml/2006/main" count="697" uniqueCount="264">
  <si>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</si>
  <si>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</si>
  <si>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</si>
  <si>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</si>
  <si>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</si>
  <si>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</si>
  <si>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</si>
  <si>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</si>
  <si>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</si>
  <si>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</si>
  <si>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</si>
  <si>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</si>
  <si>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</si>
  <si>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（都道府県）知事</t>
    <rPh sb="1" eb="5">
      <t>トドウフケン</t>
    </rPh>
    <rPh sb="6" eb="8">
      <t>チジ</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</si>
  <si>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</si>
  <si>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</si>
  <si>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</si>
  <si>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</si>
  <si>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</si>
  <si>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</si>
  <si>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</si>
  <si>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１　事業所・施設別申請額一覧（様式１）</t>
    <rPh sb="15" eb="17">
      <t>ヨウシキ</t>
    </rPh>
    <phoneticPr fontId="4"/>
  </si>
  <si>
    <t>（事業所単位）（様式２）</t>
    <rPh sb="8" eb="10">
      <t>ヨウシキ</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</si>
  <si>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</si>
  <si>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</si>
  <si>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</si>
  <si>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</si>
  <si>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</si>
  <si>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</si>
  <si>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</si>
  <si>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</si>
  <si>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</si>
  <si>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</si>
  <si>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</si>
  <si>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</si>
  <si>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</si>
  <si>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</si>
  <si>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</si>
  <si>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</si>
  <si>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</si>
  <si>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</si>
  <si>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</si>
  <si>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</si>
  <si>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</si>
  <si>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</si>
  <si>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</si>
  <si>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</si>
  <si>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</si>
  <si>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</si>
  <si>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</si>
  <si>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</si>
  <si>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</si>
  <si>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</si>
  <si>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</si>
  <si>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</si>
  <si>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</si>
  <si>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</si>
  <si>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</si>
  <si>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</si>
  <si>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</si>
  <si>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</si>
  <si>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</si>
  <si>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</si>
  <si>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</si>
  <si>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</si>
  <si>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</si>
  <si>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</si>
  <si>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</si>
  <si>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</si>
  <si>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</si>
  <si>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</si>
  <si>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</si>
  <si>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</si>
  <si>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</si>
  <si>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</si>
  <si>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</si>
  <si>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</si>
  <si>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</si>
  <si>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</si>
  <si>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</si>
  <si>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</si>
  <si>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</si>
  <si>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</si>
  <si>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</si>
  <si>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</si>
  <si>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</si>
  <si>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</si>
  <si>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</si>
  <si>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</si>
  <si>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</si>
  <si>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</si>
  <si>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</si>
  <si>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</si>
  <si>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</si>
  <si>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</si>
  <si>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</si>
  <si>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</si>
  <si>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</si>
  <si>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</si>
  <si>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</si>
  <si>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</si>
  <si>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</si>
  <si>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</si>
  <si>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</si>
  <si>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</si>
  <si>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</si>
  <si>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</si>
  <si>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</si>
  <si>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</si>
  <si>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</si>
  <si>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</si>
  <si>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</si>
  <si>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</si>
  <si>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</si>
  <si>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</si>
  <si>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</si>
  <si>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</si>
  <si>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</si>
  <si>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</si>
  <si>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</si>
  <si>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</si>
  <si>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</si>
  <si>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</si>
  <si>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</si>
  <si>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</si>
  <si>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</si>
  <si>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</si>
  <si>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</si>
  <si>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</si>
  <si>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</si>
  <si>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</si>
  <si>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</si>
  <si>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</si>
  <si>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</si>
  <si>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</si>
  <si>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</si>
  <si>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</si>
  <si>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</si>
  <si>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</si>
  <si>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</si>
  <si>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</si>
  <si>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</si>
  <si>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</si>
  <si>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</si>
  <si>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</si>
  <si>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</si>
  <si>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</si>
  <si>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</si>
  <si>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</si>
  <si>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</si>
  <si>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</si>
  <si>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</si>
  <si>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</si>
  <si>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</si>
  <si>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</si>
  <si>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</si>
  <si>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</si>
  <si>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</si>
  <si>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</si>
  <si>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</si>
  <si>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</si>
  <si>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</si>
  <si>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</si>
  <si>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</si>
  <si>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</si>
  <si>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</si>
  <si>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</si>
  <si>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</si>
  <si>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</si>
  <si>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</si>
  <si>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</si>
  <si>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</si>
  <si>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</si>
  <si>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</si>
  <si>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</si>
  <si>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</si>
  <si>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</si>
  <si>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</si>
  <si>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</si>
  <si>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</si>
  <si>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</si>
  <si>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</si>
  <si>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</si>
  <si>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</si>
  <si>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</si>
  <si>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</si>
  <si>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</si>
  <si>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</si>
  <si>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</si>
  <si>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</si>
  <si>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</si>
  <si>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</si>
  <si>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</si>
  <si>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</si>
  <si>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</si>
  <si>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</si>
  <si>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</si>
  <si>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</si>
  <si>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</si>
  <si>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</si>
  <si>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</si>
  <si>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</si>
  <si>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</si>
  <si>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</si>
  <si>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</si>
  <si>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令和７年度介護事業所等及び介護施設等に対するサービス継続支援事業に係る交付申請書</t>
    <rPh sb="0" eb="2">
      <t>レイワ</t>
    </rPh>
    <rPh sb="3" eb="5">
      <t>ネンド</t>
    </rPh>
    <rPh sb="5" eb="7">
      <t>カイゴ</t>
    </rPh>
    <rPh sb="7" eb="10">
      <t>ジギョウショ</t>
    </rPh>
    <rPh sb="10" eb="11">
      <t>トウ</t>
    </rPh>
    <rPh sb="11" eb="12">
      <t>オヨ</t>
    </rPh>
    <rPh sb="13" eb="15">
      <t>カイゴ</t>
    </rPh>
    <rPh sb="15" eb="17">
      <t>シセツ</t>
    </rPh>
    <rPh sb="17" eb="18">
      <t>トウ</t>
    </rPh>
    <rPh sb="19" eb="20">
      <t>タイ</t>
    </rPh>
    <phoneticPr fontId="4"/>
  </si>
  <si>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</si>
  <si>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</si>
  <si>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</si>
  <si>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</si>
  <si>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</si>
  <si>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</si>
  <si>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</si>
  <si>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</si>
  <si>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</si>
  <si>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</si>
  <si>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</si>
  <si>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</si>
  <si>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</si>
  <si>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</si>
  <si>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</si>
  <si>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</si>
  <si>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</si>
  <si>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</si>
  <si>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</si>
  <si>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</si>
  <si>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</si>
  <si>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</si>
  <si>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</si>
  <si>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</si>
  <si>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</si>
  <si>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</si>
  <si>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</si>
  <si>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</si>
  <si>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</si>
  <si>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</si>
  <si>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</si>
  <si>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</si>
  <si>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</si>
  <si>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都道府県等内で必要な作業を行い、事業者に補助金を交付</t>
    <rPh sb="20" eb="22">
      <t>ホジョ</t>
    </rPh>
    <phoneticPr fontId="4"/>
  </si>
  <si>
    <t>（別添３）</t>
    <rPh sb="1" eb="3">
      <t>ベッテン</t>
    </rPh>
    <phoneticPr fontId="4"/>
  </si>
  <si>
    <t>完成したExcelファイルを都道府県に送付</t>
    <phoneticPr fontId="4"/>
  </si>
  <si>
    <t>事業者からExcelファイルを受領し、内容を審査</t>
    <rPh sb="0" eb="3">
      <t>ジギョウシャ</t>
    </rPh>
    <rPh sb="15" eb="17">
      <t>ジュリョウ</t>
    </rPh>
    <rPh sb="19" eb="21">
      <t>ナイヨウ</t>
    </rPh>
    <rPh sb="22" eb="24">
      <t>シンサ</t>
    </rPh>
    <phoneticPr fontId="4"/>
  </si>
  <si>
    <t>第３号様式（第４条及び第７条関係）</t>
  </si>
  <si>
    <t>見積書（領収書）等の根拠資料は施設等において適切に保管している。</t>
    <rPh sb="0" eb="3">
      <t>ミツモリショ</t>
    </rPh>
    <rPh sb="4" eb="7">
      <t>リョウシュウショ</t>
    </rPh>
    <rPh sb="8" eb="9">
      <t>トウ</t>
    </rPh>
    <rPh sb="10" eb="12">
      <t>コンキョ</t>
    </rPh>
    <rPh sb="12" eb="14">
      <t>シリョウ</t>
    </rPh>
    <rPh sb="15" eb="17">
      <t>シセツ</t>
    </rPh>
    <rPh sb="17" eb="18">
      <t>トウ</t>
    </rPh>
    <rPh sb="22" eb="24">
      <t>テキセツ</t>
    </rPh>
    <rPh sb="25" eb="27">
      <t>ホカン</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</si>
  <si>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</si>
  <si>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【介護サービスを円滑に継続するための対応】※消費税込みの金額を記入してください。</t>
    <rPh sb="1" eb="3">
      <t>カイゴ</t>
    </rPh>
    <rPh sb="8" eb="10">
      <t>エンカツ</t>
    </rPh>
    <rPh sb="11" eb="13">
      <t>ケイゾク</t>
    </rPh>
    <rPh sb="18" eb="20">
      <t>タイオウ</t>
    </rPh>
    <phoneticPr fontId="4"/>
  </si>
  <si>
    <t>【災害備蓄等への対応】※消費税込みの金額を記入してください。</t>
    <rPh sb="1" eb="3">
      <t>サイガイ</t>
    </rPh>
    <rPh sb="3" eb="5">
      <t>ビチク</t>
    </rPh>
    <rPh sb="5" eb="6">
      <t>トウ</t>
    </rPh>
    <rPh sb="8" eb="10">
      <t>タイオウ</t>
    </rPh>
    <phoneticPr fontId="4"/>
  </si>
  <si>
    <t>（変更）事業計画書</t>
    <rPh sb="1" eb="3">
      <t>ヘンコウ</t>
    </rPh>
    <rPh sb="4" eb="6">
      <t>ジギョウ</t>
    </rPh>
    <rPh sb="6" eb="9">
      <t>ケイカクショ</t>
    </rPh>
    <phoneticPr fontId="4"/>
  </si>
  <si>
    <t>鹿児島県介護事業所等に対するサービス継続支援事業</t>
    <rPh sb="0" eb="4">
      <t>カゴシマケン</t>
    </rPh>
    <rPh sb="4" eb="10">
      <t>カイゴジギョウショトウ</t>
    </rPh>
    <phoneticPr fontId="4"/>
  </si>
  <si>
    <t>部署・担当者名</t>
    <rPh sb="0" eb="2">
      <t>ブショ</t>
    </rPh>
    <rPh sb="3" eb="7">
      <t>タントウシャメイ</t>
    </rPh>
    <phoneticPr fontId="4"/>
  </si>
  <si>
    <t>事業所等名</t>
    <rPh sb="0" eb="3">
      <t>ジギョウショ</t>
    </rPh>
    <rPh sb="3" eb="4">
      <t>トウ</t>
    </rPh>
    <rPh sb="4" eb="5">
      <t>メイ</t>
    </rPh>
    <phoneticPr fontId="4"/>
  </si>
  <si>
    <t>（事業所・施設別申請額一覧）</t>
    <rPh sb="1" eb="4">
      <t>ジギョウショ</t>
    </rPh>
    <rPh sb="5" eb="7">
      <t>シセツ</t>
    </rPh>
    <rPh sb="7" eb="8">
      <t>ベツ</t>
    </rPh>
    <rPh sb="8" eb="11">
      <t>シンセイガク</t>
    </rPh>
    <rPh sb="11" eb="13">
      <t>イチラン</t>
    </rPh>
    <phoneticPr fontId="4"/>
  </si>
  <si>
    <t>申請額（千円）</t>
    <rPh sb="0" eb="2">
      <t>シンセイ</t>
    </rPh>
    <rPh sb="2" eb="3">
      <t>ガク</t>
    </rPh>
    <rPh sb="4" eb="6">
      <t>センエン</t>
    </rPh>
    <phoneticPr fontId="4"/>
  </si>
  <si>
    <t>0000000000</t>
    <phoneticPr fontId="4"/>
  </si>
  <si>
    <t>訪問介護○○</t>
    <rPh sb="0" eb="2">
      <t>ホウモン</t>
    </rPh>
    <rPh sb="2" eb="4">
      <t>カイゴ</t>
    </rPh>
    <phoneticPr fontId="4"/>
  </si>
  <si>
    <t>鹿児島市○○○町○○丁目○－○</t>
    <phoneticPr fontId="4"/>
  </si>
  <si>
    <t>○○○○-○○-○○○○</t>
    <phoneticPr fontId="4"/>
  </si>
  <si>
    <t>介護事業部・○○</t>
    <phoneticPr fontId="4"/>
  </si>
  <si>
    <t>訪問介護事業所　上記以外であって、1月あたり延べ訪問回数201回以上2,000回以下</t>
  </si>
  <si>
    <t>ネッククーラー10個</t>
    <rPh sb="9" eb="10">
      <t>コ</t>
    </rPh>
    <phoneticPr fontId="4"/>
  </si>
  <si>
    <t>ガソリン３００ℓ</t>
    <phoneticPr fontId="4"/>
  </si>
  <si>
    <t>スパイクタイヤ12本</t>
    <rPh sb="9" eb="10">
      <t>ホン</t>
    </rPh>
    <phoneticPr fontId="4"/>
  </si>
  <si>
    <t>ポータブル電源1台</t>
    <rPh sb="5" eb="7">
      <t>デンゲン</t>
    </rPh>
    <rPh sb="8" eb="9">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</si>
</sst>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0"/>
      <color rgb="FFFF0000"/>
      <name val="ＭＳ 明朝"/>
      <family val="1"/>
      <charset val="128"/>
    </font>
    <font>
      <sz val="10"/>
      <color rgb="FFFF0000"/>
      <name val="ＭＳ Ｐ明朝"/>
      <family val="1"/>
      <charset val="128"/>
    </font>
    <font>
      <sz val="9"/>
      <color rgb="FFFF0000"/>
      <name val="ＭＳ Ｐ明朝"/>
      <family val="1"/>
      <charset val="128"/>
    </font>
    <font>
      <b/>
      <sz val="10"/>
      <color indexed="81"/>
      <name val="MS P ゴシック"/>
      <family val="3"/>
      <charset val="128"/>
    </font>
    <font>
      <sz val="10"/>
      <color indexed="81"/>
      <name val="MS P ゴシック"/>
      <family val="3"/>
      <charset val="128"/>
    </font>
    <font>
      <sz val="8"/>
      <color rgb="FFFF0000"/>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7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0" fillId="0" borderId="0" xfId="0" applyFont="1">
      <alignment vertical="center"/>
    </xf>
    <xf numFmtId="0" fontId="28"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8" fillId="0" borderId="5" xfId="0" applyFont="1" applyBorder="1">
      <alignment vertical="center"/>
    </xf>
    <xf numFmtId="0" fontId="7" fillId="4" borderId="0" xfId="0" applyFont="1" applyFill="1" applyAlignment="1">
      <alignment horizontal="left" vertical="center"/>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1" fillId="0" borderId="28" xfId="0" applyFont="1" applyBorder="1" applyAlignment="1">
      <alignment horizontal="center" vertical="center"/>
    </xf>
    <xf numFmtId="49" fontId="32" fillId="0" borderId="28" xfId="0" applyNumberFormat="1" applyFont="1" applyBorder="1" applyAlignment="1">
      <alignment horizontal="left" vertical="center" wrapText="1"/>
    </xf>
    <xf numFmtId="0" fontId="32" fillId="0" borderId="28" xfId="0" applyFont="1" applyBorder="1" applyAlignment="1">
      <alignment horizontal="left" vertical="center" wrapText="1"/>
    </xf>
    <xf numFmtId="0" fontId="32" fillId="0" borderId="13" xfId="0" applyFont="1" applyBorder="1" applyAlignment="1">
      <alignment horizontal="left" vertical="center" wrapText="1"/>
    </xf>
    <xf numFmtId="0" fontId="28" fillId="0" borderId="0" xfId="0" applyFont="1">
      <alignment vertical="center"/>
    </xf>
    <xf numFmtId="0" fontId="25" fillId="0" borderId="0" xfId="0" applyFont="1" applyAlignment="1">
      <alignment horizontal="center" vertical="center"/>
    </xf>
    <xf numFmtId="0" fontId="10" fillId="3" borderId="16" xfId="0" applyFont="1" applyFill="1" applyBorder="1" applyAlignment="1">
      <alignment horizontal="left" vertical="center" shrinkToFit="1"/>
    </xf>
    <xf numFmtId="0" fontId="10" fillId="3" borderId="17" xfId="0" applyFont="1" applyFill="1" applyBorder="1" applyAlignment="1">
      <alignment horizontal="left" vertical="center" shrinkToFit="1"/>
    </xf>
    <xf numFmtId="0" fontId="10" fillId="3" borderId="18" xfId="0" applyFont="1" applyFill="1" applyBorder="1" applyAlignment="1">
      <alignment horizontal="lef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21" xfId="0" applyFont="1" applyFill="1" applyBorder="1" applyAlignment="1">
      <alignment horizontal="left" vertical="center" shrinkToFit="1"/>
    </xf>
    <xf numFmtId="177" fontId="12" fillId="3" borderId="12" xfId="4" applyNumberFormat="1" applyFont="1" applyFill="1" applyBorder="1" applyAlignment="1">
      <alignment horizontal="right" vertical="center" shrinkToFit="1"/>
    </xf>
    <xf numFmtId="177" fontId="12" fillId="3" borderId="17" xfId="4" applyNumberFormat="1" applyFont="1" applyFill="1" applyBorder="1" applyAlignment="1">
      <alignment horizontal="right" vertical="center" shrinkToFit="1"/>
    </xf>
    <xf numFmtId="177" fontId="12" fillId="3" borderId="16" xfId="4" applyNumberFormat="1" applyFont="1" applyFill="1" applyBorder="1" applyAlignment="1">
      <alignment horizontal="right" vertical="center" shrinkToFit="1"/>
    </xf>
    <xf numFmtId="177" fontId="12" fillId="3" borderId="18" xfId="4" applyNumberFormat="1" applyFont="1" applyFill="1" applyBorder="1" applyAlignment="1">
      <alignment horizontal="right" vertical="center" shrinkToFit="1"/>
    </xf>
    <xf numFmtId="177" fontId="12" fillId="3" borderId="45" xfId="4" applyNumberFormat="1" applyFont="1" applyFill="1" applyBorder="1" applyAlignment="1">
      <alignment vertical="center" shrinkToFit="1"/>
    </xf>
    <xf numFmtId="177" fontId="12" fillId="3" borderId="46" xfId="4" applyNumberFormat="1" applyFont="1" applyFill="1" applyBorder="1" applyAlignment="1">
      <alignment vertical="center" shrinkToFit="1"/>
    </xf>
    <xf numFmtId="177" fontId="12" fillId="3" borderId="47" xfId="4" applyNumberFormat="1" applyFont="1" applyFill="1" applyBorder="1" applyAlignment="1">
      <alignment vertical="center" shrinkToFit="1"/>
    </xf>
    <xf numFmtId="0" fontId="12" fillId="0" borderId="0" xfId="0" applyFont="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5" xfId="0" applyFont="1" applyFill="1" applyBorder="1">
      <alignment vertical="center"/>
    </xf>
    <xf numFmtId="0" fontId="12" fillId="4" borderId="50" xfId="0" applyFont="1" applyFill="1" applyBorder="1">
      <alignment vertical="center"/>
    </xf>
    <xf numFmtId="0" fontId="12" fillId="4" borderId="7" xfId="0" applyFont="1" applyFill="1" applyBorder="1">
      <alignment vertical="center"/>
    </xf>
    <xf numFmtId="0" fontId="12" fillId="4" borderId="36" xfId="0" applyFont="1" applyFill="1" applyBorder="1">
      <alignment vertical="center"/>
    </xf>
    <xf numFmtId="0" fontId="12" fillId="2" borderId="40" xfId="0" applyFont="1" applyFill="1" applyBorder="1" applyAlignment="1">
      <alignment horizontal="center" vertical="center" wrapText="1"/>
    </xf>
    <xf numFmtId="0" fontId="12" fillId="0" borderId="9" xfId="0" applyFont="1" applyBorder="1" applyAlignment="1">
      <alignment horizontal="center" vertical="center" textRotation="255"/>
    </xf>
    <xf numFmtId="0" fontId="12" fillId="0" borderId="11" xfId="0" applyFont="1" applyBorder="1" applyAlignment="1">
      <alignment horizontal="center" vertical="center" textRotation="255"/>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3" borderId="45" xfId="0" applyFont="1" applyFill="1" applyBorder="1" applyAlignment="1">
      <alignment vertical="center" shrinkToFit="1"/>
    </xf>
    <xf numFmtId="0" fontId="10" fillId="3" borderId="46" xfId="0" applyFont="1" applyFill="1" applyBorder="1" applyAlignment="1">
      <alignment vertical="center" shrinkToFit="1"/>
    </xf>
    <xf numFmtId="0" fontId="10" fillId="3" borderId="47" xfId="0" applyFont="1" applyFill="1" applyBorder="1" applyAlignment="1">
      <alignment vertical="center" shrinkToFit="1"/>
    </xf>
    <xf numFmtId="177" fontId="12" fillId="0" borderId="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178" fontId="12" fillId="0" borderId="0" xfId="0" applyNumberFormat="1" applyFont="1" applyAlignment="1">
      <alignment vertical="center" shrinkToFit="1"/>
    </xf>
    <xf numFmtId="177" fontId="12" fillId="0" borderId="2" xfId="4" applyNumberFormat="1" applyFont="1" applyFill="1" applyBorder="1" applyAlignment="1">
      <alignment horizontal="right" vertical="center" shrinkToFit="1"/>
    </xf>
    <xf numFmtId="177" fontId="12" fillId="0" borderId="3" xfId="4" applyNumberFormat="1" applyFont="1" applyFill="1" applyBorder="1" applyAlignment="1">
      <alignment horizontal="right" vertical="center" shrinkToFit="1"/>
    </xf>
    <xf numFmtId="49" fontId="12" fillId="4" borderId="16" xfId="0" applyNumberFormat="1" applyFont="1" applyFill="1" applyBorder="1" applyAlignment="1">
      <alignment horizontal="center" vertical="center"/>
    </xf>
    <xf numFmtId="49" fontId="12" fillId="4" borderId="17" xfId="0" applyNumberFormat="1" applyFont="1" applyFill="1" applyBorder="1" applyAlignment="1">
      <alignment horizontal="center" vertical="center"/>
    </xf>
    <xf numFmtId="49" fontId="12" fillId="4" borderId="18" xfId="0" applyNumberFormat="1" applyFont="1" applyFill="1" applyBorder="1" applyAlignment="1">
      <alignment horizontal="center" vertical="center"/>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0" fillId="3" borderId="48"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49" xfId="0" applyFont="1" applyFill="1" applyBorder="1" applyAlignment="1">
      <alignment horizontal="center" vertical="center" shrinkToFit="1"/>
    </xf>
    <xf numFmtId="177" fontId="12" fillId="3" borderId="16"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3" borderId="18" xfId="4" applyNumberFormat="1" applyFont="1" applyFill="1" applyBorder="1" applyAlignment="1">
      <alignment vertical="center" shrinkToFit="1"/>
    </xf>
    <xf numFmtId="177" fontId="12" fillId="3" borderId="48" xfId="4" applyNumberFormat="1" applyFont="1" applyFill="1" applyBorder="1" applyAlignment="1">
      <alignment vertical="center" shrinkToFit="1"/>
    </xf>
    <xf numFmtId="177" fontId="12" fillId="3" borderId="12" xfId="4" applyNumberFormat="1" applyFont="1" applyFill="1" applyBorder="1" applyAlignment="1">
      <alignment vertical="center" shrinkToFit="1"/>
    </xf>
    <xf numFmtId="177" fontId="12" fillId="3" borderId="49" xfId="4" applyNumberFormat="1" applyFont="1" applyFill="1" applyBorder="1" applyAlignment="1">
      <alignment vertical="center" shrinkToFit="1"/>
    </xf>
    <xf numFmtId="49" fontId="12" fillId="4" borderId="48" xfId="0" applyNumberFormat="1" applyFont="1" applyFill="1" applyBorder="1" applyAlignment="1">
      <alignment horizontal="center" vertical="center"/>
    </xf>
    <xf numFmtId="49" fontId="12" fillId="4" borderId="12" xfId="0" applyNumberFormat="1" applyFont="1" applyFill="1" applyBorder="1" applyAlignment="1">
      <alignment horizontal="center" vertical="center"/>
    </xf>
    <xf numFmtId="49" fontId="12" fillId="4" borderId="49" xfId="0" applyNumberFormat="1" applyFont="1" applyFill="1" applyBorder="1" applyAlignment="1">
      <alignment horizontal="center" vertical="center"/>
    </xf>
    <xf numFmtId="49" fontId="12" fillId="4" borderId="45" xfId="0" applyNumberFormat="1" applyFont="1" applyFill="1" applyBorder="1" applyAlignment="1">
      <alignment horizontal="center" vertical="center"/>
    </xf>
    <xf numFmtId="49" fontId="12" fillId="4" borderId="46" xfId="0" applyNumberFormat="1" applyFont="1" applyFill="1" applyBorder="1" applyAlignment="1">
      <alignment horizontal="center" vertical="center"/>
    </xf>
    <xf numFmtId="49" fontId="12" fillId="4" borderId="47" xfId="0" applyNumberFormat="1" applyFont="1" applyFill="1" applyBorder="1" applyAlignment="1">
      <alignment horizontal="center" vertical="center"/>
    </xf>
    <xf numFmtId="0" fontId="12" fillId="2" borderId="6" xfId="0" applyFont="1" applyFill="1" applyBorder="1" applyAlignment="1">
      <alignment horizontal="center" vertical="center" wrapText="1"/>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177" fontId="35" fillId="0" borderId="2" xfId="4" applyNumberFormat="1" applyFont="1" applyFill="1" applyBorder="1" applyAlignment="1">
      <alignment vertical="center" shrinkToFit="1"/>
    </xf>
    <xf numFmtId="177" fontId="35" fillId="0" borderId="3" xfId="4" applyNumberFormat="1" applyFont="1" applyFill="1" applyBorder="1" applyAlignment="1">
      <alignment vertical="center" shrinkToFit="1"/>
    </xf>
    <xf numFmtId="49" fontId="35" fillId="4" borderId="48" xfId="0" applyNumberFormat="1" applyFont="1" applyFill="1" applyBorder="1" applyAlignment="1">
      <alignment horizontal="center" vertical="center"/>
    </xf>
    <xf numFmtId="49" fontId="35" fillId="4" borderId="12" xfId="0" applyNumberFormat="1" applyFont="1" applyFill="1" applyBorder="1" applyAlignment="1">
      <alignment horizontal="center" vertical="center"/>
    </xf>
    <xf numFmtId="49" fontId="35" fillId="4" borderId="49" xfId="0" applyNumberFormat="1" applyFont="1" applyFill="1" applyBorder="1" applyAlignment="1">
      <alignment horizontal="center" vertical="center"/>
    </xf>
    <xf numFmtId="177" fontId="35" fillId="3" borderId="12" xfId="4" applyNumberFormat="1" applyFont="1" applyFill="1" applyBorder="1" applyAlignment="1">
      <alignment vertical="center" shrinkToFit="1"/>
    </xf>
    <xf numFmtId="0" fontId="38" fillId="3" borderId="19" xfId="0" applyFont="1" applyFill="1" applyBorder="1" applyAlignment="1">
      <alignment horizontal="left" vertical="center" shrinkToFit="1"/>
    </xf>
    <xf numFmtId="0" fontId="38" fillId="3" borderId="20" xfId="0" applyFont="1" applyFill="1" applyBorder="1" applyAlignment="1">
      <alignment horizontal="left" vertical="center" shrinkToFit="1"/>
    </xf>
    <xf numFmtId="0" fontId="38" fillId="3" borderId="21" xfId="0" applyFont="1" applyFill="1" applyBorder="1" applyAlignment="1">
      <alignment horizontal="left" vertical="center" shrinkToFit="1"/>
    </xf>
    <xf numFmtId="49" fontId="35" fillId="4" borderId="16" xfId="0" applyNumberFormat="1" applyFont="1" applyFill="1" applyBorder="1" applyAlignment="1">
      <alignment horizontal="center" vertical="center"/>
    </xf>
    <xf numFmtId="49" fontId="35" fillId="4" borderId="17" xfId="0" applyNumberFormat="1" applyFont="1" applyFill="1" applyBorder="1" applyAlignment="1">
      <alignment horizontal="center" vertical="center"/>
    </xf>
    <xf numFmtId="49" fontId="35" fillId="4" borderId="18" xfId="0" applyNumberFormat="1" applyFont="1" applyFill="1" applyBorder="1" applyAlignment="1">
      <alignment horizontal="center" vertical="center"/>
    </xf>
    <xf numFmtId="177" fontId="35" fillId="3" borderId="17" xfId="4" applyNumberFormat="1" applyFont="1" applyFill="1" applyBorder="1" applyAlignment="1">
      <alignment vertical="center" shrinkToFit="1"/>
    </xf>
    <xf numFmtId="0" fontId="38" fillId="3" borderId="16" xfId="0" applyFont="1" applyFill="1" applyBorder="1" applyAlignment="1">
      <alignment vertical="center" shrinkToFit="1"/>
    </xf>
    <xf numFmtId="0" fontId="38" fillId="3" borderId="17" xfId="0" applyFont="1" applyFill="1" applyBorder="1" applyAlignment="1">
      <alignment vertical="center" shrinkToFit="1"/>
    </xf>
    <xf numFmtId="0" fontId="38" fillId="3" borderId="18" xfId="0" applyFont="1" applyFill="1" applyBorder="1" applyAlignment="1">
      <alignment vertical="center" shrinkToFit="1"/>
    </xf>
    <xf numFmtId="177" fontId="35" fillId="3" borderId="16" xfId="4" applyNumberFormat="1" applyFont="1" applyFill="1" applyBorder="1" applyAlignment="1">
      <alignment horizontal="right" vertical="center" shrinkToFit="1"/>
    </xf>
    <xf numFmtId="177" fontId="35" fillId="3" borderId="17" xfId="4" applyNumberFormat="1" applyFont="1" applyFill="1" applyBorder="1" applyAlignment="1">
      <alignment horizontal="right" vertical="center" shrinkToFit="1"/>
    </xf>
    <xf numFmtId="177" fontId="35" fillId="3" borderId="18" xfId="4" applyNumberFormat="1" applyFont="1" applyFill="1" applyBorder="1" applyAlignment="1">
      <alignment horizontal="right" vertical="center" shrinkToFit="1"/>
    </xf>
    <xf numFmtId="0" fontId="35" fillId="3" borderId="1" xfId="0" applyFont="1" applyFill="1" applyBorder="1" applyAlignment="1">
      <alignment horizontal="left" vertical="center"/>
    </xf>
    <xf numFmtId="0" fontId="35" fillId="3" borderId="2" xfId="0" applyFont="1" applyFill="1" applyBorder="1" applyAlignment="1">
      <alignment horizontal="left" vertical="center"/>
    </xf>
    <xf numFmtId="0" fontId="35" fillId="3" borderId="3" xfId="0" applyFont="1" applyFill="1" applyBorder="1" applyAlignment="1">
      <alignment horizontal="left" vertical="center"/>
    </xf>
    <xf numFmtId="0" fontId="35" fillId="3" borderId="10" xfId="0" applyFont="1" applyFill="1" applyBorder="1">
      <alignment vertical="center"/>
    </xf>
    <xf numFmtId="0" fontId="35" fillId="3" borderId="7" xfId="0" applyFont="1" applyFill="1" applyBorder="1">
      <alignment vertical="center"/>
    </xf>
    <xf numFmtId="0" fontId="35" fillId="3" borderId="11" xfId="0" applyFont="1" applyFill="1" applyBorder="1">
      <alignment vertical="center"/>
    </xf>
    <xf numFmtId="0" fontId="35" fillId="3" borderId="10" xfId="0" applyFont="1" applyFill="1" applyBorder="1" applyAlignment="1">
      <alignment vertical="center" shrinkToFit="1"/>
    </xf>
    <xf numFmtId="0" fontId="35" fillId="3" borderId="7" xfId="0" applyFont="1" applyFill="1" applyBorder="1" applyAlignment="1">
      <alignment vertical="center" shrinkToFit="1"/>
    </xf>
    <xf numFmtId="0" fontId="35" fillId="3" borderId="11" xfId="0" applyFont="1" applyFill="1" applyBorder="1" applyAlignment="1">
      <alignment vertical="center" shrinkToFit="1"/>
    </xf>
    <xf numFmtId="49" fontId="33" fillId="3" borderId="10" xfId="0" applyNumberFormat="1" applyFont="1" applyFill="1" applyBorder="1" applyAlignment="1">
      <alignment horizontal="center" vertical="center" shrinkToFit="1"/>
    </xf>
    <xf numFmtId="49" fontId="33" fillId="3" borderId="7" xfId="0" applyNumberFormat="1" applyFont="1" applyFill="1" applyBorder="1" applyAlignment="1">
      <alignment horizontal="center" vertical="center" shrinkToFit="1"/>
    </xf>
    <xf numFmtId="49" fontId="33" fillId="3" borderId="11" xfId="0" applyNumberFormat="1" applyFont="1" applyFill="1" applyBorder="1" applyAlignment="1">
      <alignment horizontal="center" vertical="center" shrinkToFit="1"/>
    </xf>
    <xf numFmtId="0" fontId="34" fillId="3" borderId="1" xfId="0" applyFont="1" applyFill="1" applyBorder="1" applyAlignment="1">
      <alignment vertical="center" shrinkToFit="1"/>
    </xf>
    <xf numFmtId="0" fontId="34" fillId="3" borderId="2" xfId="0" applyFont="1" applyFill="1" applyBorder="1" applyAlignment="1">
      <alignment vertical="center" shrinkToFit="1"/>
    </xf>
    <xf numFmtId="0" fontId="34" fillId="3" borderId="3" xfId="0" applyFont="1" applyFill="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6" fillId="2" borderId="1" xfId="0" applyFont="1" applyFill="1" applyBorder="1">
      <alignment vertical="center"/>
    </xf>
    <xf numFmtId="0" fontId="6" fillId="2" borderId="2" xfId="0" applyFont="1" applyFill="1" applyBorder="1">
      <alignment vertical="center"/>
    </xf>
    <xf numFmtId="0" fontId="6" fillId="3" borderId="28" xfId="0" applyFont="1" applyFill="1" applyBorder="1" applyAlignment="1">
      <alignment vertical="center" shrinkToFit="1"/>
    </xf>
    <xf numFmtId="176" fontId="14" fillId="0" borderId="0" xfId="0" applyNumberFormat="1" applyFont="1">
      <alignment vertical="center"/>
    </xf>
    <xf numFmtId="0" fontId="14" fillId="0" borderId="0" xfId="0" applyFont="1">
      <alignmen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14" fillId="3" borderId="0" xfId="0" applyFont="1" applyFill="1" applyAlignment="1">
      <alignment horizontal="lef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1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12700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19050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19050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5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12700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73025</xdr:colOff>
      <xdr:row>9</xdr:row>
      <xdr:rowOff>222250</xdr:rowOff>
    </xdr:from>
    <xdr:to>
      <xdr:col>30</xdr:col>
      <xdr:colOff>25400</xdr:colOff>
      <xdr:row>14</xdr:row>
      <xdr:rowOff>28575</xdr:rowOff>
    </xdr:to>
    <xdr:sp macro="" textlink="">
      <xdr:nvSpPr>
        <xdr:cNvPr id="2" name="テキスト ボックス 1">
          <a:extLst>
            <a:ext uri="{FF2B5EF4-FFF2-40B4-BE49-F238E27FC236}">
              <a16:creationId xmlns:a16="http://schemas.microsoft.com/office/drawing/2014/main" id="{88B535AB-F4D3-5C80-FCE2-CEEA96499A40}"/>
            </a:ext>
          </a:extLst>
        </xdr:cNvPr>
        <xdr:cNvSpPr txBox="1"/>
      </xdr:nvSpPr>
      <xdr:spPr>
        <a:xfrm>
          <a:off x="2378075" y="1619250"/>
          <a:ext cx="2943225" cy="371475"/>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提供サービスをプルダウンリストから選択する</a:t>
          </a:r>
        </a:p>
      </xdr:txBody>
    </xdr:sp>
    <xdr:clientData/>
  </xdr:twoCellAnchor>
  <xdr:twoCellAnchor>
    <xdr:from>
      <xdr:col>4</xdr:col>
      <xdr:colOff>168275</xdr:colOff>
      <xdr:row>23</xdr:row>
      <xdr:rowOff>184150</xdr:rowOff>
    </xdr:from>
    <xdr:to>
      <xdr:col>21</xdr:col>
      <xdr:colOff>161925</xdr:colOff>
      <xdr:row>27</xdr:row>
      <xdr:rowOff>95250</xdr:rowOff>
    </xdr:to>
    <xdr:sp macro="" textlink="">
      <xdr:nvSpPr>
        <xdr:cNvPr id="4" name="テキスト ボックス 3">
          <a:extLst>
            <a:ext uri="{FF2B5EF4-FFF2-40B4-BE49-F238E27FC236}">
              <a16:creationId xmlns:a16="http://schemas.microsoft.com/office/drawing/2014/main" id="{9680DE2A-638E-4D5E-98D1-DC40BC66CC2A}"/>
            </a:ext>
          </a:extLst>
        </xdr:cNvPr>
        <xdr:cNvSpPr txBox="1"/>
      </xdr:nvSpPr>
      <xdr:spPr>
        <a:xfrm>
          <a:off x="854075" y="3816350"/>
          <a:ext cx="3060700" cy="6731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所要額は実際に要した費用を入力してください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所要額合計は自動計算されます</a:t>
          </a:r>
        </a:p>
      </xdr:txBody>
    </xdr:sp>
    <xdr:clientData/>
  </xdr:twoCellAnchor>
  <xdr:twoCellAnchor>
    <xdr:from>
      <xdr:col>5</xdr:col>
      <xdr:colOff>12700</xdr:colOff>
      <xdr:row>39</xdr:row>
      <xdr:rowOff>34924</xdr:rowOff>
    </xdr:from>
    <xdr:to>
      <xdr:col>22</xdr:col>
      <xdr:colOff>0</xdr:colOff>
      <xdr:row>42</xdr:row>
      <xdr:rowOff>171450</xdr:rowOff>
    </xdr:to>
    <xdr:sp macro="" textlink="">
      <xdr:nvSpPr>
        <xdr:cNvPr id="5" name="テキスト ボックス 4">
          <a:extLst>
            <a:ext uri="{FF2B5EF4-FFF2-40B4-BE49-F238E27FC236}">
              <a16:creationId xmlns:a16="http://schemas.microsoft.com/office/drawing/2014/main" id="{EBE50BF5-9162-4303-8EE0-3331774B7BCC}"/>
            </a:ext>
          </a:extLst>
        </xdr:cNvPr>
        <xdr:cNvSpPr txBox="1"/>
      </xdr:nvSpPr>
      <xdr:spPr>
        <a:xfrm>
          <a:off x="869950" y="6677024"/>
          <a:ext cx="3054350" cy="708026"/>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所要額は実際に要した費用を入力してください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所要額合計は自動計算されます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omments" Target="../comments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opLeftCell="A10" zoomScaleNormal="100" zoomScaleSheetLayoutView="100" workbookViewId="0">
      <selection activeCell="C7" sqref="C7"/>
    </sheetView>
  </sheetViews>
  <sheetFormatPr defaultColWidth="9" defaultRowHeight="13"/>
  <cols>
    <col min="1" max="1" width="5.36328125" style="85" bestFit="1" customWidth="1"/>
    <col min="2" max="4" width="32.90625" style="83" customWidth="1"/>
    <col min="5" max="5" width="4.26953125" style="85" customWidth="1"/>
    <col min="6" max="16384" width="9" style="85"/>
  </cols>
  <sheetData>
    <row r="2" spans="1:4" ht="16.5">
      <c r="A2" s="141" t="s">
        <v>0</v>
      </c>
      <c r="B2" s="141"/>
      <c r="C2" s="141"/>
      <c r="D2" s="141"/>
    </row>
    <row r="3" spans="1:4" ht="14">
      <c r="B3" s="84"/>
      <c r="C3" s="84"/>
    </row>
    <row r="4" spans="1:4" ht="14">
      <c r="A4" s="99" t="s">
        <v>1</v>
      </c>
      <c r="B4" s="100" t="s">
        <v>2</v>
      </c>
      <c r="C4" s="101" t="s">
        <v>3</v>
      </c>
      <c r="D4" s="101" t="s">
        <v>4</v>
      </c>
    </row>
    <row r="5" spans="1:4" ht="63.75" customHeight="1">
      <c r="A5" s="86">
        <v>1</v>
      </c>
      <c r="B5" s="87" t="s">
        <v>5</v>
      </c>
      <c r="C5" s="88"/>
      <c r="D5" s="88"/>
    </row>
    <row r="6" spans="1:4" ht="63.75" customHeight="1">
      <c r="A6" s="86">
        <f>A5+1</f>
        <v>2</v>
      </c>
      <c r="B6" s="87"/>
      <c r="C6" s="88" t="s">
        <v>237</v>
      </c>
      <c r="D6" s="88"/>
    </row>
    <row r="7" spans="1:4" ht="90" customHeight="1">
      <c r="A7" s="86">
        <f t="shared" ref="A7:A13" si="0">A6+1</f>
        <v>3</v>
      </c>
      <c r="B7" s="87"/>
      <c r="C7" s="88"/>
      <c r="D7" s="88" t="s">
        <v>238</v>
      </c>
    </row>
    <row r="8" spans="1:4" ht="63.75" customHeight="1">
      <c r="A8" s="136">
        <f t="shared" si="0"/>
        <v>4</v>
      </c>
      <c r="B8" s="137"/>
      <c r="C8" s="138" t="s">
        <v>6</v>
      </c>
      <c r="D8" s="138"/>
    </row>
    <row r="9" spans="1:4" ht="120" customHeight="1">
      <c r="A9" s="86">
        <f t="shared" si="0"/>
        <v>5</v>
      </c>
      <c r="B9" s="87"/>
      <c r="C9" s="139" t="s">
        <v>7</v>
      </c>
      <c r="D9" s="102"/>
    </row>
    <row r="10" spans="1:4" ht="63.75" customHeight="1">
      <c r="A10" s="86">
        <f t="shared" si="0"/>
        <v>6</v>
      </c>
      <c r="B10" s="89"/>
      <c r="C10" s="138" t="s">
        <v>8</v>
      </c>
      <c r="D10" s="90"/>
    </row>
    <row r="11" spans="1:4" ht="75" customHeight="1">
      <c r="A11" s="86">
        <f t="shared" si="0"/>
        <v>7</v>
      </c>
      <c r="B11" s="87"/>
      <c r="C11" s="88" t="s">
        <v>241</v>
      </c>
      <c r="D11" s="88"/>
    </row>
    <row r="12" spans="1:4" ht="75" customHeight="1">
      <c r="A12" s="86">
        <f t="shared" si="0"/>
        <v>8</v>
      </c>
      <c r="B12" s="87" t="s">
        <v>242</v>
      </c>
      <c r="C12" s="88"/>
      <c r="D12" s="88"/>
    </row>
    <row r="13" spans="1:4" ht="63.75" customHeight="1">
      <c r="A13" s="86">
        <f t="shared" si="0"/>
        <v>9</v>
      </c>
      <c r="B13" s="87" t="s">
        <v>239</v>
      </c>
      <c r="C13" s="88"/>
      <c r="D13" s="88"/>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topLeftCell="A4" zoomScaleNormal="100" zoomScaleSheetLayoutView="100" workbookViewId="0"/>
  </sheetViews>
  <sheetFormatPr defaultColWidth="2.26953125" defaultRowHeight="12"/>
  <cols>
    <col min="1" max="1" width="2.6328125" style="1" customWidth="1"/>
    <col min="2" max="16384" width="2.26953125" style="1"/>
  </cols>
  <sheetData>
    <row r="1" spans="1:39" ht="13">
      <c r="AM1" s="132" t="s">
        <v>240</v>
      </c>
    </row>
    <row r="2" spans="1:39" ht="22.5" customHeight="1">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row>
    <row r="3" spans="1:39" ht="13">
      <c r="A3" s="85"/>
      <c r="B3" s="85"/>
      <c r="C3" s="133"/>
      <c r="D3" s="133"/>
      <c r="E3" s="85"/>
      <c r="F3" s="85"/>
      <c r="G3" s="85"/>
      <c r="H3" s="85"/>
      <c r="I3" s="85"/>
      <c r="J3" s="85"/>
      <c r="K3" s="85"/>
      <c r="L3" s="85"/>
      <c r="M3" s="85"/>
      <c r="N3" s="85"/>
      <c r="O3" s="85"/>
      <c r="P3" s="85"/>
      <c r="Q3" s="85"/>
      <c r="R3" s="85"/>
      <c r="S3" s="85"/>
      <c r="T3" s="85"/>
      <c r="U3" s="85"/>
      <c r="V3" s="85"/>
      <c r="W3" s="85"/>
      <c r="X3" s="85"/>
      <c r="Y3" s="85"/>
      <c r="Z3" s="85"/>
      <c r="AA3" s="85"/>
      <c r="AB3" s="109"/>
      <c r="AC3" s="108" t="s">
        <v>9</v>
      </c>
      <c r="AD3" s="359"/>
      <c r="AE3" s="359"/>
      <c r="AF3" s="110" t="s">
        <v>10</v>
      </c>
      <c r="AG3" s="359"/>
      <c r="AH3" s="359"/>
      <c r="AI3" s="110" t="s">
        <v>11</v>
      </c>
      <c r="AJ3" s="359"/>
      <c r="AK3" s="359"/>
      <c r="AL3" s="133" t="s">
        <v>12</v>
      </c>
      <c r="AM3" s="133"/>
    </row>
    <row r="4" spans="1:39" ht="45" customHeight="1">
      <c r="A4" s="85"/>
      <c r="B4" s="85"/>
      <c r="C4" s="133"/>
      <c r="D4" s="133"/>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row>
    <row r="5" spans="1:39" ht="18" customHeight="1">
      <c r="A5" s="360" t="s">
        <v>13</v>
      </c>
      <c r="B5" s="360"/>
      <c r="C5" s="360"/>
      <c r="D5" s="360"/>
      <c r="E5" s="360"/>
      <c r="F5" s="360"/>
      <c r="G5" s="360"/>
      <c r="H5" s="85"/>
      <c r="I5" s="85" t="s">
        <v>14</v>
      </c>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row>
    <row r="6" spans="1:39" ht="45" customHeight="1">
      <c r="A6" s="132"/>
      <c r="B6" s="132"/>
      <c r="C6" s="132"/>
      <c r="D6" s="132"/>
      <c r="E6" s="132"/>
      <c r="F6" s="132"/>
      <c r="G6" s="132"/>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row>
    <row r="7" spans="1:39" ht="15.75" customHeight="1">
      <c r="A7" s="132"/>
      <c r="B7" s="132"/>
      <c r="C7" s="132"/>
      <c r="D7" s="132"/>
      <c r="E7" s="132"/>
      <c r="F7" s="132"/>
      <c r="G7" s="132"/>
      <c r="H7" s="85"/>
      <c r="I7" s="85"/>
      <c r="J7" s="85"/>
      <c r="K7" s="85"/>
      <c r="L7" s="85"/>
      <c r="M7" s="85"/>
      <c r="N7" s="85"/>
      <c r="O7" s="85"/>
      <c r="P7" s="85"/>
      <c r="Q7" s="85"/>
      <c r="R7" s="85"/>
      <c r="S7" s="85"/>
      <c r="T7" s="85"/>
      <c r="U7" s="85"/>
      <c r="V7" s="85"/>
      <c r="W7" s="369" t="s">
        <v>15</v>
      </c>
      <c r="X7" s="369"/>
      <c r="Y7" s="369"/>
      <c r="Z7" s="369"/>
      <c r="AA7" s="369"/>
      <c r="AB7" s="369"/>
      <c r="AC7" s="369"/>
      <c r="AD7" s="369"/>
      <c r="AE7" s="369"/>
      <c r="AF7" s="369"/>
      <c r="AG7" s="369"/>
      <c r="AH7" s="369"/>
      <c r="AI7" s="369"/>
      <c r="AJ7" s="369"/>
      <c r="AK7" s="369"/>
      <c r="AL7" s="132"/>
      <c r="AM7" s="85"/>
    </row>
    <row r="8" spans="1:39" ht="15.75" customHeight="1">
      <c r="A8" s="132"/>
      <c r="B8" s="132"/>
      <c r="C8" s="132"/>
      <c r="D8" s="132"/>
      <c r="E8" s="132"/>
      <c r="F8" s="132"/>
      <c r="G8" s="132"/>
      <c r="H8" s="85"/>
      <c r="I8" s="85"/>
      <c r="J8" s="85"/>
      <c r="K8" s="85"/>
      <c r="L8" s="85"/>
      <c r="M8" s="85"/>
      <c r="N8" s="85"/>
      <c r="O8" s="85"/>
      <c r="P8" s="85"/>
      <c r="Q8" s="85"/>
      <c r="R8" s="85"/>
      <c r="S8" s="85"/>
      <c r="T8" s="85"/>
      <c r="U8" s="85"/>
      <c r="V8" s="85"/>
      <c r="W8" s="369" t="s">
        <v>16</v>
      </c>
      <c r="X8" s="369"/>
      <c r="Y8" s="369"/>
      <c r="Z8" s="369"/>
      <c r="AA8" s="369"/>
      <c r="AB8" s="369"/>
      <c r="AC8" s="369"/>
      <c r="AD8" s="369"/>
      <c r="AE8" s="369"/>
      <c r="AF8" s="369"/>
      <c r="AG8" s="369"/>
      <c r="AH8" s="369"/>
      <c r="AI8" s="369"/>
      <c r="AJ8" s="369"/>
      <c r="AK8" s="369"/>
      <c r="AL8" s="135"/>
      <c r="AM8" s="85"/>
    </row>
    <row r="9" spans="1:39" ht="60" customHeight="1">
      <c r="A9" s="132"/>
      <c r="B9" s="132"/>
      <c r="C9" s="132"/>
      <c r="D9" s="132"/>
      <c r="E9" s="132"/>
      <c r="F9" s="132"/>
      <c r="G9" s="132"/>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row>
    <row r="10" spans="1:39" ht="18" customHeight="1">
      <c r="A10" s="368" t="s">
        <v>205</v>
      </c>
      <c r="B10" s="368"/>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row>
    <row r="11" spans="1:39" ht="18" customHeight="1">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row>
    <row r="12" spans="1:39" ht="56.25" customHeight="1">
      <c r="A12" s="85"/>
      <c r="B12" s="85"/>
      <c r="C12" s="133"/>
      <c r="D12" s="133"/>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row>
    <row r="13" spans="1:39" ht="13">
      <c r="A13" s="85" t="s">
        <v>208</v>
      </c>
      <c r="B13" s="85"/>
      <c r="C13" s="133"/>
      <c r="D13" s="133"/>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row>
    <row r="14" spans="1:39" ht="57.75"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row>
    <row r="15" spans="1:39" ht="14.25" customHeight="1">
      <c r="A15" s="85"/>
      <c r="B15" s="358" t="s">
        <v>17</v>
      </c>
      <c r="C15" s="358"/>
      <c r="D15" s="358"/>
      <c r="E15" s="358"/>
      <c r="F15" s="358"/>
      <c r="G15" s="358"/>
      <c r="H15" s="358"/>
      <c r="I15" s="358"/>
      <c r="J15" s="358"/>
      <c r="K15" s="357">
        <f ca="1">SUM(X18:AB19)</f>
        <v>0</v>
      </c>
      <c r="L15" s="358"/>
      <c r="M15" s="358"/>
      <c r="N15" s="358"/>
      <c r="O15" s="358"/>
      <c r="P15" s="358"/>
      <c r="Q15" s="358"/>
      <c r="R15" s="358"/>
      <c r="S15" s="85" t="s">
        <v>18</v>
      </c>
      <c r="T15" s="85"/>
      <c r="U15" s="85"/>
      <c r="V15" s="85"/>
      <c r="W15" s="85"/>
      <c r="X15" s="85"/>
      <c r="Y15" s="85"/>
      <c r="Z15" s="85"/>
      <c r="AA15" s="85"/>
      <c r="AB15" s="85"/>
      <c r="AC15" s="85"/>
      <c r="AD15" s="85"/>
      <c r="AE15" s="85"/>
      <c r="AF15" s="85"/>
      <c r="AG15" s="85"/>
      <c r="AH15" s="85"/>
      <c r="AI15" s="85"/>
      <c r="AJ15" s="85"/>
      <c r="AK15" s="85"/>
      <c r="AL15" s="85"/>
      <c r="AM15" s="85"/>
    </row>
    <row r="16" spans="1:39" ht="14.25" customHeight="1">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row>
    <row r="17" spans="1:39" ht="14.25" customHeight="1">
      <c r="A17" s="85"/>
      <c r="B17" s="85" t="s">
        <v>19</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row>
    <row r="18" spans="1:39" ht="14.25" customHeight="1">
      <c r="A18" s="85"/>
      <c r="B18" s="85"/>
      <c r="C18" s="358" t="s">
        <v>206</v>
      </c>
      <c r="D18" s="358"/>
      <c r="E18" s="358"/>
      <c r="F18" s="358"/>
      <c r="G18" s="358"/>
      <c r="H18" s="358"/>
      <c r="I18" s="358"/>
      <c r="J18" s="358"/>
      <c r="K18" s="358"/>
      <c r="L18" s="358"/>
      <c r="M18" s="358"/>
      <c r="N18" s="358"/>
      <c r="O18" s="358"/>
      <c r="P18" s="358"/>
      <c r="Q18" s="358"/>
      <c r="R18" s="358"/>
      <c r="S18" s="358"/>
      <c r="T18" s="358"/>
      <c r="U18" s="358"/>
      <c r="V18" s="358"/>
      <c r="W18" s="358"/>
      <c r="X18" s="357">
        <f ca="1">SUM(申請額一覧!H5:H19)</f>
        <v>0</v>
      </c>
      <c r="Y18" s="357"/>
      <c r="Z18" s="357"/>
      <c r="AA18" s="357"/>
      <c r="AB18" s="357"/>
      <c r="AC18" s="85" t="s">
        <v>18</v>
      </c>
      <c r="AD18" s="85"/>
      <c r="AE18" s="85"/>
      <c r="AF18" s="85"/>
      <c r="AG18" s="85"/>
      <c r="AH18" s="85"/>
      <c r="AI18" s="85"/>
      <c r="AJ18" s="85"/>
      <c r="AK18" s="85"/>
      <c r="AL18" s="85"/>
      <c r="AM18" s="85"/>
    </row>
    <row r="19" spans="1:39" ht="14.25" customHeight="1">
      <c r="A19" s="85"/>
      <c r="B19" s="85"/>
      <c r="C19" s="358" t="s">
        <v>207</v>
      </c>
      <c r="D19" s="358"/>
      <c r="E19" s="358"/>
      <c r="F19" s="358"/>
      <c r="G19" s="358"/>
      <c r="H19" s="358"/>
      <c r="I19" s="358"/>
      <c r="J19" s="358"/>
      <c r="K19" s="358"/>
      <c r="L19" s="358"/>
      <c r="M19" s="358"/>
      <c r="N19" s="358"/>
      <c r="O19" s="358"/>
      <c r="P19" s="358"/>
      <c r="Q19" s="358"/>
      <c r="R19" s="358"/>
      <c r="S19" s="358"/>
      <c r="T19" s="358"/>
      <c r="U19" s="358"/>
      <c r="V19" s="358"/>
      <c r="W19" s="358"/>
      <c r="X19" s="357">
        <f ca="1">SUM(申請額一覧!I5:I19)</f>
        <v>0</v>
      </c>
      <c r="Y19" s="357"/>
      <c r="Z19" s="357"/>
      <c r="AA19" s="357"/>
      <c r="AB19" s="357"/>
      <c r="AC19" s="85" t="s">
        <v>18</v>
      </c>
      <c r="AD19" s="85"/>
      <c r="AE19" s="85"/>
      <c r="AF19" s="85"/>
      <c r="AG19" s="85"/>
      <c r="AH19" s="85"/>
      <c r="AI19" s="85"/>
      <c r="AJ19" s="85"/>
      <c r="AK19" s="85"/>
      <c r="AL19" s="85"/>
      <c r="AM19" s="85"/>
    </row>
    <row r="20" spans="1:39" ht="14.25" customHeight="1">
      <c r="A20" s="85"/>
      <c r="B20" s="85"/>
      <c r="C20" s="85"/>
      <c r="D20" s="85"/>
      <c r="E20" s="85"/>
      <c r="F20" s="85"/>
      <c r="G20" s="85"/>
      <c r="H20" s="85"/>
      <c r="I20" s="85"/>
      <c r="J20" s="85"/>
      <c r="K20" s="85"/>
      <c r="L20" s="85"/>
      <c r="M20" s="85"/>
      <c r="N20" s="85"/>
      <c r="O20" s="85"/>
      <c r="P20" s="85"/>
      <c r="Q20" s="85"/>
      <c r="R20" s="85"/>
      <c r="S20" s="85"/>
      <c r="T20" s="85"/>
      <c r="U20" s="85"/>
      <c r="V20" s="85"/>
      <c r="W20" s="85"/>
      <c r="X20" s="134"/>
      <c r="Y20" s="134"/>
      <c r="Z20" s="134"/>
      <c r="AA20" s="134"/>
      <c r="AB20" s="134"/>
      <c r="AC20" s="85"/>
      <c r="AD20" s="85"/>
      <c r="AE20" s="85"/>
      <c r="AF20" s="85"/>
      <c r="AG20" s="85"/>
      <c r="AH20" s="85"/>
      <c r="AI20" s="85"/>
      <c r="AJ20" s="85"/>
      <c r="AK20" s="85"/>
      <c r="AL20" s="85"/>
      <c r="AM20" s="85"/>
    </row>
    <row r="21" spans="1:39" ht="14.25" customHeight="1">
      <c r="A21" s="85"/>
      <c r="B21" s="85"/>
      <c r="C21" s="85"/>
      <c r="D21" s="85"/>
      <c r="E21" s="85"/>
      <c r="F21" s="85"/>
      <c r="G21" s="85"/>
      <c r="H21" s="85"/>
      <c r="I21" s="85"/>
      <c r="J21" s="85"/>
      <c r="K21" s="85"/>
      <c r="L21" s="85"/>
      <c r="M21" s="85"/>
      <c r="N21" s="85"/>
      <c r="O21" s="85"/>
      <c r="P21" s="85"/>
      <c r="Q21" s="85"/>
      <c r="R21" s="85"/>
      <c r="S21" s="85"/>
      <c r="T21" s="85"/>
      <c r="U21" s="85"/>
      <c r="V21" s="85"/>
      <c r="W21" s="85"/>
      <c r="X21" s="134"/>
      <c r="Y21" s="134"/>
      <c r="Z21" s="134"/>
      <c r="AA21" s="134"/>
      <c r="AB21" s="134"/>
      <c r="AC21" s="85"/>
      <c r="AD21" s="85"/>
      <c r="AE21" s="85"/>
      <c r="AF21" s="85"/>
      <c r="AG21" s="85"/>
      <c r="AH21" s="85"/>
      <c r="AI21" s="85"/>
      <c r="AJ21" s="85"/>
      <c r="AK21" s="85"/>
      <c r="AL21" s="85"/>
      <c r="AM21" s="85"/>
    </row>
    <row r="22" spans="1:39" ht="14.25" customHeight="1">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row>
    <row r="23" spans="1:39" ht="14.25" customHeight="1">
      <c r="B23" s="85" t="s">
        <v>20</v>
      </c>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row>
    <row r="24" spans="1:39" ht="14.25" customHeight="1">
      <c r="B24" s="85" t="s">
        <v>21</v>
      </c>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row>
    <row r="25" spans="1:39" ht="14.25" customHeight="1">
      <c r="B25" s="85" t="s">
        <v>234</v>
      </c>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row>
    <row r="26" spans="1:39" ht="14.25" customHeight="1">
      <c r="B26" s="85"/>
      <c r="C26" s="85"/>
      <c r="D26" s="85" t="s">
        <v>22</v>
      </c>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row>
    <row r="27" spans="1:39" ht="14.25" customHeight="1">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row>
    <row r="31" spans="1:39">
      <c r="T31" s="1" t="s">
        <v>23</v>
      </c>
    </row>
    <row r="32" spans="1:39" ht="6" customHeight="1"/>
    <row r="33" spans="1:37" ht="18" customHeight="1">
      <c r="U33" s="354" t="s">
        <v>24</v>
      </c>
      <c r="V33" s="355"/>
      <c r="W33" s="355"/>
      <c r="X33" s="355"/>
      <c r="Y33" s="355"/>
      <c r="Z33" s="355"/>
      <c r="AA33" s="355"/>
      <c r="AB33" s="92"/>
      <c r="AC33" s="356"/>
      <c r="AD33" s="356"/>
      <c r="AE33" s="356"/>
      <c r="AF33" s="356"/>
      <c r="AG33" s="356"/>
      <c r="AH33" s="356"/>
      <c r="AI33" s="356"/>
      <c r="AJ33" s="356"/>
      <c r="AK33" s="356"/>
    </row>
    <row r="34" spans="1:37" ht="18.75" customHeight="1">
      <c r="U34" s="354" t="s">
        <v>25</v>
      </c>
      <c r="V34" s="355"/>
      <c r="W34" s="355"/>
      <c r="X34" s="355"/>
      <c r="Y34" s="355"/>
      <c r="Z34" s="355"/>
      <c r="AA34" s="355"/>
      <c r="AB34" s="92"/>
      <c r="AC34" s="356"/>
      <c r="AD34" s="356"/>
      <c r="AE34" s="356"/>
      <c r="AF34" s="356"/>
      <c r="AG34" s="356"/>
      <c r="AH34" s="356"/>
      <c r="AI34" s="356"/>
      <c r="AJ34" s="356"/>
      <c r="AK34" s="356"/>
    </row>
    <row r="35" spans="1:37" ht="18.75" customHeight="1">
      <c r="U35" s="354" t="s">
        <v>26</v>
      </c>
      <c r="V35" s="355"/>
      <c r="W35" s="355"/>
      <c r="X35" s="355"/>
      <c r="Y35" s="355"/>
      <c r="Z35" s="355"/>
      <c r="AA35" s="355"/>
      <c r="AB35" s="92"/>
      <c r="AC35" s="356"/>
      <c r="AD35" s="356"/>
      <c r="AE35" s="356"/>
      <c r="AF35" s="356"/>
      <c r="AG35" s="356"/>
      <c r="AH35" s="356"/>
      <c r="AI35" s="356"/>
      <c r="AJ35" s="356"/>
      <c r="AK35" s="356"/>
    </row>
    <row r="36" spans="1:37" ht="18.75" customHeight="1">
      <c r="U36" s="361" t="s">
        <v>27</v>
      </c>
      <c r="V36" s="362"/>
      <c r="W36" s="362"/>
      <c r="X36" s="91"/>
      <c r="Y36" s="365" t="s">
        <v>28</v>
      </c>
      <c r="Z36" s="366"/>
      <c r="AA36" s="366"/>
      <c r="AB36" s="367"/>
      <c r="AC36" s="356"/>
      <c r="AD36" s="356"/>
      <c r="AE36" s="356"/>
      <c r="AF36" s="356"/>
      <c r="AG36" s="356"/>
      <c r="AH36" s="356"/>
      <c r="AI36" s="356"/>
      <c r="AJ36" s="356"/>
      <c r="AK36" s="356"/>
    </row>
    <row r="37" spans="1:37" ht="18.75" customHeight="1">
      <c r="U37" s="363"/>
      <c r="V37" s="364"/>
      <c r="W37" s="364"/>
      <c r="X37" s="93"/>
      <c r="Y37" s="365" t="s">
        <v>29</v>
      </c>
      <c r="Z37" s="366"/>
      <c r="AA37" s="366"/>
      <c r="AB37" s="367"/>
      <c r="AC37" s="356"/>
      <c r="AD37" s="356"/>
      <c r="AE37" s="356"/>
      <c r="AF37" s="356"/>
      <c r="AG37" s="356"/>
      <c r="AH37" s="356"/>
      <c r="AI37" s="356"/>
      <c r="AJ37" s="356"/>
      <c r="AK37" s="356"/>
    </row>
    <row r="38" spans="1:37" ht="18.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sheetData>
  <mergeCells count="24">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 ref="U33:AA33"/>
    <mergeCell ref="AC33:AK33"/>
    <mergeCell ref="X18:AB18"/>
    <mergeCell ref="X19:AB19"/>
    <mergeCell ref="B15:J15"/>
    <mergeCell ref="K15:R15"/>
    <mergeCell ref="C19:W19"/>
    <mergeCell ref="C18:W1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192</v>
      </c>
    </row>
    <row r="2" spans="1:4">
      <c r="A2">
        <v>1</v>
      </c>
      <c r="B2" t="s">
        <v>193</v>
      </c>
      <c r="C2">
        <v>200</v>
      </c>
      <c r="D2" t="s">
        <v>149</v>
      </c>
    </row>
    <row r="3" spans="1:4">
      <c r="A3">
        <v>2</v>
      </c>
      <c r="B3" t="s">
        <v>194</v>
      </c>
      <c r="C3">
        <v>300</v>
      </c>
      <c r="D3" t="s">
        <v>149</v>
      </c>
    </row>
    <row r="4" spans="1:4">
      <c r="A4">
        <v>3</v>
      </c>
      <c r="B4" t="s">
        <v>195</v>
      </c>
      <c r="C4">
        <v>400</v>
      </c>
      <c r="D4" t="s">
        <v>149</v>
      </c>
    </row>
    <row r="5" spans="1:4">
      <c r="A5">
        <v>4</v>
      </c>
      <c r="B5" t="s">
        <v>196</v>
      </c>
      <c r="C5">
        <v>500</v>
      </c>
      <c r="D5" t="s">
        <v>149</v>
      </c>
    </row>
    <row r="6" spans="1:4">
      <c r="A6">
        <v>5</v>
      </c>
      <c r="B6" t="s">
        <v>153</v>
      </c>
      <c r="C6">
        <v>200</v>
      </c>
      <c r="D6" t="s">
        <v>149</v>
      </c>
    </row>
    <row r="7" spans="1:4">
      <c r="A7">
        <v>6</v>
      </c>
      <c r="B7" t="s">
        <v>154</v>
      </c>
      <c r="C7">
        <v>200</v>
      </c>
      <c r="D7" t="s">
        <v>149</v>
      </c>
    </row>
    <row r="8" spans="1:4">
      <c r="A8">
        <v>7</v>
      </c>
      <c r="B8" t="s">
        <v>155</v>
      </c>
      <c r="C8">
        <v>200</v>
      </c>
      <c r="D8" t="s">
        <v>149</v>
      </c>
    </row>
    <row r="9" spans="1:4">
      <c r="A9">
        <v>8</v>
      </c>
      <c r="B9" t="s">
        <v>197</v>
      </c>
      <c r="C9">
        <v>200</v>
      </c>
      <c r="D9" t="s">
        <v>149</v>
      </c>
    </row>
    <row r="10" spans="1:4">
      <c r="A10">
        <v>9</v>
      </c>
      <c r="B10" t="s">
        <v>198</v>
      </c>
      <c r="C10">
        <v>300</v>
      </c>
      <c r="D10" t="s">
        <v>152</v>
      </c>
    </row>
    <row r="11" spans="1:4">
      <c r="A11">
        <v>10</v>
      </c>
      <c r="B11" t="s">
        <v>199</v>
      </c>
      <c r="C11">
        <v>400</v>
      </c>
      <c r="D11" t="s">
        <v>152</v>
      </c>
    </row>
    <row r="12" spans="1:4">
      <c r="A12">
        <v>11</v>
      </c>
      <c r="B12" t="s">
        <v>200</v>
      </c>
      <c r="C12">
        <v>200</v>
      </c>
      <c r="D12" t="s">
        <v>149</v>
      </c>
    </row>
    <row r="13" spans="1:4">
      <c r="A13">
        <v>12</v>
      </c>
      <c r="B13" t="s">
        <v>235</v>
      </c>
      <c r="C13">
        <v>200</v>
      </c>
      <c r="D13" t="s">
        <v>149</v>
      </c>
    </row>
    <row r="14" spans="1:4">
      <c r="A14">
        <v>13</v>
      </c>
      <c r="B14" t="s">
        <v>159</v>
      </c>
      <c r="C14">
        <v>200</v>
      </c>
      <c r="D14" t="s">
        <v>149</v>
      </c>
    </row>
    <row r="15" spans="1:4">
      <c r="A15">
        <v>14</v>
      </c>
      <c r="B15" t="s">
        <v>156</v>
      </c>
      <c r="C15">
        <v>200</v>
      </c>
      <c r="D15" t="s">
        <v>149</v>
      </c>
    </row>
    <row r="16" spans="1:4">
      <c r="A16">
        <v>15</v>
      </c>
      <c r="B16" t="s">
        <v>157</v>
      </c>
      <c r="C16">
        <v>200</v>
      </c>
      <c r="D16" t="s">
        <v>149</v>
      </c>
    </row>
    <row r="17" spans="1:6">
      <c r="A17">
        <v>16</v>
      </c>
      <c r="B17" t="s">
        <v>201</v>
      </c>
      <c r="C17">
        <v>200</v>
      </c>
      <c r="D17" t="s">
        <v>149</v>
      </c>
    </row>
    <row r="18" spans="1:6">
      <c r="A18">
        <v>17</v>
      </c>
      <c r="B18" t="s">
        <v>150</v>
      </c>
      <c r="C18">
        <v>200</v>
      </c>
      <c r="D18" t="s">
        <v>149</v>
      </c>
    </row>
    <row r="19" spans="1:6">
      <c r="A19">
        <v>18</v>
      </c>
      <c r="B19" t="s">
        <v>160</v>
      </c>
      <c r="C19">
        <v>200</v>
      </c>
      <c r="D19" t="s">
        <v>149</v>
      </c>
    </row>
    <row r="20" spans="1:6">
      <c r="A20">
        <v>19</v>
      </c>
      <c r="B20" t="s">
        <v>202</v>
      </c>
      <c r="C20">
        <v>200</v>
      </c>
      <c r="D20" t="s">
        <v>149</v>
      </c>
    </row>
    <row r="21" spans="1:6">
      <c r="A21">
        <v>20</v>
      </c>
      <c r="B21" t="s">
        <v>236</v>
      </c>
      <c r="C21">
        <v>200</v>
      </c>
      <c r="D21" t="s">
        <v>149</v>
      </c>
    </row>
    <row r="22" spans="1:6">
      <c r="A22">
        <v>21</v>
      </c>
      <c r="B22" t="s">
        <v>161</v>
      </c>
      <c r="C22">
        <v>200</v>
      </c>
      <c r="D22" t="s">
        <v>149</v>
      </c>
    </row>
    <row r="23" spans="1:6">
      <c r="A23">
        <v>22</v>
      </c>
      <c r="B23" t="s">
        <v>158</v>
      </c>
      <c r="C23">
        <v>200</v>
      </c>
      <c r="D23" t="s">
        <v>149</v>
      </c>
    </row>
    <row r="24" spans="1:6">
      <c r="A24">
        <v>23</v>
      </c>
      <c r="B24" t="s">
        <v>162</v>
      </c>
      <c r="C24">
        <v>6</v>
      </c>
      <c r="D24" t="s">
        <v>152</v>
      </c>
      <c r="E24">
        <v>18</v>
      </c>
      <c r="F24" t="s">
        <v>211</v>
      </c>
    </row>
    <row r="25" spans="1:6">
      <c r="A25">
        <v>24</v>
      </c>
      <c r="B25" t="s">
        <v>164</v>
      </c>
      <c r="C25">
        <v>6</v>
      </c>
      <c r="D25" t="s">
        <v>152</v>
      </c>
      <c r="E25">
        <v>18</v>
      </c>
      <c r="F25" t="s">
        <v>211</v>
      </c>
    </row>
    <row r="26" spans="1:6">
      <c r="A26">
        <v>25</v>
      </c>
      <c r="B26" t="s">
        <v>165</v>
      </c>
      <c r="C26">
        <v>6</v>
      </c>
      <c r="D26" t="s">
        <v>152</v>
      </c>
      <c r="E26">
        <v>18</v>
      </c>
      <c r="F26" t="s">
        <v>211</v>
      </c>
    </row>
    <row r="27" spans="1:6">
      <c r="A27">
        <v>26</v>
      </c>
      <c r="B27" t="s">
        <v>163</v>
      </c>
      <c r="C27">
        <v>6</v>
      </c>
      <c r="D27" t="s">
        <v>152</v>
      </c>
      <c r="E27">
        <v>18</v>
      </c>
      <c r="F27" t="s">
        <v>211</v>
      </c>
    </row>
    <row r="28" spans="1:6">
      <c r="A28">
        <v>27</v>
      </c>
      <c r="B28" t="s">
        <v>151</v>
      </c>
      <c r="C28">
        <v>6</v>
      </c>
      <c r="D28" t="s">
        <v>152</v>
      </c>
      <c r="E28">
        <v>18</v>
      </c>
      <c r="F28" t="s">
        <v>211</v>
      </c>
    </row>
    <row r="29" spans="1:6">
      <c r="A29">
        <v>28</v>
      </c>
      <c r="B29" t="s">
        <v>203</v>
      </c>
      <c r="C29">
        <v>6</v>
      </c>
      <c r="D29" t="s">
        <v>152</v>
      </c>
      <c r="E29">
        <v>18</v>
      </c>
      <c r="F29" t="s">
        <v>211</v>
      </c>
    </row>
    <row r="30" spans="1:6">
      <c r="A30">
        <v>29</v>
      </c>
      <c r="B30" t="s">
        <v>204</v>
      </c>
      <c r="C30">
        <v>6</v>
      </c>
      <c r="D30" t="s">
        <v>152</v>
      </c>
      <c r="E30">
        <v>18</v>
      </c>
      <c r="F30" t="s">
        <v>211</v>
      </c>
    </row>
    <row r="32" spans="1:6">
      <c r="B32" t="s">
        <v>212</v>
      </c>
    </row>
    <row r="33" spans="2:2">
      <c r="B33" t="s">
        <v>213</v>
      </c>
    </row>
    <row r="34" spans="2:2">
      <c r="B34" t="s">
        <v>214</v>
      </c>
    </row>
    <row r="35" spans="2:2">
      <c r="B35" t="s">
        <v>215</v>
      </c>
    </row>
    <row r="36" spans="2:2">
      <c r="B36" t="s">
        <v>216</v>
      </c>
    </row>
    <row r="37" spans="2:2">
      <c r="B37" t="s">
        <v>217</v>
      </c>
    </row>
    <row r="38" spans="2:2">
      <c r="B38" t="s">
        <v>218</v>
      </c>
    </row>
    <row r="39" spans="2:2">
      <c r="B39" t="s">
        <v>219</v>
      </c>
    </row>
    <row r="40" spans="2:2">
      <c r="B40" t="s">
        <v>220</v>
      </c>
    </row>
    <row r="41" spans="2:2">
      <c r="B41" t="s">
        <v>221</v>
      </c>
    </row>
    <row r="42" spans="2:2">
      <c r="B42" t="s">
        <v>222</v>
      </c>
    </row>
    <row r="43" spans="2:2">
      <c r="B43" t="s">
        <v>223</v>
      </c>
    </row>
    <row r="44" spans="2:2">
      <c r="B44" t="s">
        <v>46</v>
      </c>
    </row>
    <row r="45" spans="2:2">
      <c r="B45" t="s">
        <v>224</v>
      </c>
    </row>
    <row r="46" spans="2:2">
      <c r="B46" t="s">
        <v>225</v>
      </c>
    </row>
    <row r="47" spans="2:2">
      <c r="B47" t="s">
        <v>226</v>
      </c>
    </row>
    <row r="48" spans="2:2">
      <c r="B48" t="s">
        <v>227</v>
      </c>
    </row>
    <row r="49" spans="2:2">
      <c r="B49" t="s">
        <v>228</v>
      </c>
    </row>
    <row r="50" spans="2:2">
      <c r="B50" t="s">
        <v>229</v>
      </c>
    </row>
    <row r="51" spans="2:2">
      <c r="B51" t="s">
        <v>230</v>
      </c>
    </row>
    <row r="52" spans="2:2">
      <c r="B52" t="s">
        <v>166</v>
      </c>
    </row>
    <row r="53" spans="2:2">
      <c r="B53" t="s">
        <v>167</v>
      </c>
    </row>
    <row r="54" spans="2:2">
      <c r="B54" t="s">
        <v>168</v>
      </c>
    </row>
    <row r="55" spans="2:2">
      <c r="B55" t="s">
        <v>169</v>
      </c>
    </row>
    <row r="56" spans="2:2">
      <c r="B56" t="s">
        <v>170</v>
      </c>
    </row>
    <row r="57" spans="2:2">
      <c r="B57" t="s">
        <v>171</v>
      </c>
    </row>
    <row r="58" spans="2:2">
      <c r="B58" t="s">
        <v>172</v>
      </c>
    </row>
    <row r="59" spans="2:2">
      <c r="B59" t="s">
        <v>173</v>
      </c>
    </row>
    <row r="60" spans="2:2">
      <c r="B60" t="s">
        <v>174</v>
      </c>
    </row>
    <row r="61" spans="2:2">
      <c r="B61" t="s">
        <v>175</v>
      </c>
    </row>
    <row r="62" spans="2:2">
      <c r="B62" t="s">
        <v>176</v>
      </c>
    </row>
    <row r="63" spans="2:2">
      <c r="B63" t="s">
        <v>177</v>
      </c>
    </row>
    <row r="64" spans="2:2">
      <c r="B64" t="s">
        <v>178</v>
      </c>
    </row>
    <row r="65" spans="2:2">
      <c r="B65" t="s">
        <v>179</v>
      </c>
    </row>
    <row r="66" spans="2:2">
      <c r="B66" t="s">
        <v>180</v>
      </c>
    </row>
    <row r="67" spans="2:2">
      <c r="B67" t="s">
        <v>181</v>
      </c>
    </row>
    <row r="68" spans="2:2">
      <c r="B68" t="s">
        <v>182</v>
      </c>
    </row>
    <row r="69" spans="2:2">
      <c r="B69" t="s">
        <v>183</v>
      </c>
    </row>
    <row r="70" spans="2:2">
      <c r="B70" t="s">
        <v>184</v>
      </c>
    </row>
    <row r="71" spans="2:2">
      <c r="B71" t="s">
        <v>185</v>
      </c>
    </row>
    <row r="72" spans="2:2">
      <c r="B72" t="s">
        <v>186</v>
      </c>
    </row>
    <row r="73" spans="2:2">
      <c r="B73" t="s">
        <v>187</v>
      </c>
    </row>
    <row r="74" spans="2:2">
      <c r="B74" t="s">
        <v>188</v>
      </c>
    </row>
    <row r="75" spans="2:2">
      <c r="B75" t="s">
        <v>189</v>
      </c>
    </row>
    <row r="76" spans="2:2">
      <c r="B76" t="s">
        <v>190</v>
      </c>
    </row>
    <row r="77" spans="2:2">
      <c r="B77" t="s">
        <v>191</v>
      </c>
    </row>
    <row r="78" spans="2:2">
      <c r="B78" t="s">
        <v>231</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6"/>
  <sheetViews>
    <sheetView showGridLines="0" showZeros="0" tabSelected="1" view="pageBreakPreview" zoomScaleNormal="100" zoomScaleSheetLayoutView="100" workbookViewId="0">
      <selection activeCell="M24" sqref="M24:AM24"/>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243</v>
      </c>
    </row>
    <row r="2" spans="1:48" ht="7.5" customHeight="1"/>
    <row r="3" spans="1:48">
      <c r="A3" s="145" t="s">
        <v>248</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7"/>
    </row>
    <row r="4" spans="1:48" ht="9"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c r="A5" s="148" t="s">
        <v>249</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50"/>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17.25" customHeight="1">
      <c r="A7" s="151" t="s">
        <v>42</v>
      </c>
      <c r="B7" s="152"/>
      <c r="C7" s="152"/>
      <c r="D7" s="152"/>
      <c r="E7" s="152"/>
      <c r="F7" s="152"/>
      <c r="G7" s="153"/>
      <c r="H7" s="175"/>
      <c r="I7" s="176"/>
      <c r="J7" s="176"/>
      <c r="K7" s="176"/>
      <c r="L7" s="176"/>
      <c r="M7" s="176"/>
      <c r="N7" s="177"/>
      <c r="O7" s="151" t="s">
        <v>251</v>
      </c>
      <c r="P7" s="152"/>
      <c r="Q7" s="152"/>
      <c r="R7" s="152"/>
      <c r="S7" s="153"/>
      <c r="T7" s="178"/>
      <c r="U7" s="179"/>
      <c r="V7" s="179"/>
      <c r="W7" s="179"/>
      <c r="X7" s="179"/>
      <c r="Y7" s="179"/>
      <c r="Z7" s="179"/>
      <c r="AA7" s="179"/>
      <c r="AB7" s="179"/>
      <c r="AC7" s="179"/>
      <c r="AD7" s="179"/>
      <c r="AE7" s="179"/>
      <c r="AF7" s="179"/>
      <c r="AG7" s="179"/>
      <c r="AH7" s="179"/>
      <c r="AI7" s="179"/>
      <c r="AJ7" s="179"/>
      <c r="AK7" s="179"/>
      <c r="AL7" s="179"/>
      <c r="AM7" s="180"/>
    </row>
    <row r="8" spans="1:48">
      <c r="A8" s="154" t="s">
        <v>43</v>
      </c>
      <c r="B8" s="155"/>
      <c r="C8" s="156"/>
      <c r="D8" s="151" t="s">
        <v>44</v>
      </c>
      <c r="E8" s="152"/>
      <c r="F8" s="152"/>
      <c r="G8" s="153"/>
      <c r="H8" s="151" t="s">
        <v>34</v>
      </c>
      <c r="I8" s="152"/>
      <c r="J8" s="152"/>
      <c r="K8" s="152"/>
      <c r="L8" s="152"/>
      <c r="M8" s="152"/>
      <c r="N8" s="152"/>
      <c r="O8" s="152"/>
      <c r="P8" s="152"/>
      <c r="Q8" s="152"/>
      <c r="R8" s="152"/>
      <c r="S8" s="153"/>
      <c r="T8" s="154" t="s">
        <v>45</v>
      </c>
      <c r="U8" s="155"/>
      <c r="V8" s="156"/>
      <c r="W8" s="151" t="s">
        <v>28</v>
      </c>
      <c r="X8" s="152"/>
      <c r="Y8" s="152"/>
      <c r="Z8" s="152"/>
      <c r="AA8" s="152"/>
      <c r="AB8" s="152"/>
      <c r="AC8" s="152"/>
      <c r="AD8" s="152"/>
      <c r="AE8" s="152"/>
      <c r="AF8" s="153"/>
      <c r="AG8" s="163" t="s">
        <v>250</v>
      </c>
      <c r="AH8" s="164"/>
      <c r="AI8" s="164"/>
      <c r="AJ8" s="164"/>
      <c r="AK8" s="164"/>
      <c r="AL8" s="164"/>
      <c r="AM8" s="165"/>
    </row>
    <row r="9" spans="1:48" ht="17.25" customHeight="1">
      <c r="A9" s="157"/>
      <c r="B9" s="158"/>
      <c r="C9" s="159"/>
      <c r="D9" s="160" t="s">
        <v>191</v>
      </c>
      <c r="E9" s="161"/>
      <c r="F9" s="161"/>
      <c r="G9" s="162"/>
      <c r="H9" s="166"/>
      <c r="I9" s="167"/>
      <c r="J9" s="167"/>
      <c r="K9" s="167"/>
      <c r="L9" s="167"/>
      <c r="M9" s="167"/>
      <c r="N9" s="167"/>
      <c r="O9" s="167"/>
      <c r="P9" s="167"/>
      <c r="Q9" s="167"/>
      <c r="R9" s="167"/>
      <c r="S9" s="168"/>
      <c r="T9" s="157"/>
      <c r="U9" s="158"/>
      <c r="V9" s="159"/>
      <c r="W9" s="169"/>
      <c r="X9" s="170"/>
      <c r="Y9" s="170"/>
      <c r="Z9" s="170"/>
      <c r="AA9" s="170"/>
      <c r="AB9" s="170"/>
      <c r="AC9" s="170"/>
      <c r="AD9" s="170"/>
      <c r="AE9" s="170"/>
      <c r="AF9" s="171"/>
      <c r="AG9" s="172"/>
      <c r="AH9" s="173"/>
      <c r="AI9" s="173"/>
      <c r="AJ9" s="173"/>
      <c r="AK9" s="173"/>
      <c r="AL9" s="173"/>
      <c r="AM9" s="174"/>
      <c r="AV9" s="3"/>
    </row>
    <row r="10" spans="1:48" s="3" customFormat="1" ht="20.25" customHeight="1">
      <c r="A10" s="151" t="s">
        <v>47</v>
      </c>
      <c r="B10" s="152"/>
      <c r="C10" s="152"/>
      <c r="D10" s="152"/>
      <c r="E10" s="152"/>
      <c r="F10" s="152"/>
      <c r="G10" s="152"/>
      <c r="H10" s="152"/>
      <c r="I10" s="152"/>
      <c r="J10" s="152"/>
      <c r="K10" s="153"/>
      <c r="L10" s="185"/>
      <c r="M10" s="186"/>
      <c r="N10" s="186"/>
      <c r="O10" s="186"/>
      <c r="P10" s="186"/>
      <c r="Q10" s="186"/>
      <c r="R10" s="186"/>
      <c r="S10" s="186"/>
      <c r="T10" s="186"/>
      <c r="U10" s="186"/>
      <c r="V10" s="186"/>
      <c r="W10" s="186"/>
      <c r="X10" s="186"/>
      <c r="Y10" s="186"/>
      <c r="Z10" s="186"/>
      <c r="AA10" s="186"/>
      <c r="AB10" s="186"/>
      <c r="AC10" s="186"/>
      <c r="AD10" s="186"/>
      <c r="AE10" s="186"/>
      <c r="AF10" s="187"/>
      <c r="AG10" s="182" t="s">
        <v>48</v>
      </c>
      <c r="AH10" s="164"/>
      <c r="AI10" s="165"/>
      <c r="AJ10" s="179"/>
      <c r="AK10" s="179"/>
      <c r="AL10" s="183" t="s">
        <v>49</v>
      </c>
      <c r="AM10" s="184"/>
      <c r="AP10" s="181"/>
      <c r="AQ10" s="181"/>
      <c r="AR10" s="181"/>
      <c r="AS10" s="181"/>
      <c r="AT10" s="181"/>
      <c r="AU10" s="181"/>
    </row>
    <row r="11" spans="1:48" s="3" customFormat="1" ht="6" customHeight="1">
      <c r="A11" s="117"/>
      <c r="B11" s="117"/>
      <c r="C11" s="117"/>
      <c r="D11" s="117"/>
      <c r="E11" s="117"/>
      <c r="F11" s="117"/>
      <c r="G11" s="117"/>
      <c r="H11" s="117"/>
      <c r="I11" s="118"/>
      <c r="J11" s="119"/>
      <c r="K11" s="118"/>
      <c r="L11" s="116"/>
      <c r="M11" s="116"/>
      <c r="N11" s="116"/>
      <c r="O11" s="116"/>
      <c r="P11" s="116"/>
      <c r="Q11" s="116"/>
      <c r="R11" s="116"/>
      <c r="S11" s="116"/>
      <c r="T11" s="116"/>
      <c r="U11" s="118"/>
      <c r="V11" s="116"/>
      <c r="W11" s="116"/>
      <c r="X11" s="116"/>
      <c r="Y11" s="119"/>
      <c r="Z11" s="120"/>
      <c r="AA11" s="118"/>
      <c r="AB11" s="116"/>
      <c r="AC11" s="116"/>
      <c r="AD11" s="116"/>
      <c r="AE11" s="116"/>
      <c r="AF11" s="116"/>
      <c r="AG11" s="116"/>
      <c r="AH11" s="116"/>
      <c r="AI11" s="116"/>
      <c r="AJ11" s="116"/>
      <c r="AK11" s="116"/>
      <c r="AL11" s="116"/>
      <c r="AM11" s="116"/>
    </row>
    <row r="12" spans="1:48" s="3" customFormat="1" ht="3" customHeight="1">
      <c r="I12" s="81"/>
      <c r="J12" s="121"/>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21"/>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48" t="s">
        <v>50</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50"/>
    </row>
    <row r="15" spans="1:48" s="3" customFormat="1" ht="3" customHeight="1" thickBot="1">
      <c r="I15" s="81"/>
      <c r="J15" s="121"/>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40" t="s">
        <v>209</v>
      </c>
      <c r="B16" s="3"/>
      <c r="C16" s="112"/>
      <c r="D16" s="3"/>
      <c r="E16" s="123"/>
      <c r="F16" s="3"/>
      <c r="G16" s="3"/>
      <c r="H16" s="3"/>
      <c r="I16" s="3"/>
      <c r="J16" s="124"/>
      <c r="K16" s="124"/>
      <c r="L16" s="124"/>
      <c r="M16" s="124"/>
      <c r="N16" s="124"/>
      <c r="O16" s="125"/>
      <c r="P16" s="112"/>
      <c r="S16" s="124"/>
      <c r="T16" s="121"/>
      <c r="U16" s="124"/>
      <c r="V16" s="124"/>
      <c r="W16" s="112"/>
      <c r="AC16" s="204"/>
      <c r="AD16" s="202" t="s">
        <v>51</v>
      </c>
      <c r="AE16" s="203"/>
      <c r="AF16" s="203"/>
      <c r="AG16" s="203"/>
      <c r="AH16" s="203"/>
      <c r="AI16" s="196" t="s">
        <v>52</v>
      </c>
      <c r="AJ16" s="197"/>
      <c r="AK16" s="197"/>
      <c r="AL16" s="197"/>
      <c r="AM16" s="198"/>
      <c r="AV16" s="3"/>
    </row>
    <row r="17" spans="1:48" ht="19.5" customHeight="1">
      <c r="A17" s="122"/>
      <c r="B17" s="3"/>
      <c r="C17" s="140" t="s">
        <v>244</v>
      </c>
      <c r="D17" s="3"/>
      <c r="E17" s="123"/>
      <c r="F17" s="3"/>
      <c r="G17" s="3"/>
      <c r="H17" s="3"/>
      <c r="I17" s="3"/>
      <c r="J17" s="124"/>
      <c r="K17" s="124"/>
      <c r="L17" s="124"/>
      <c r="M17" s="124"/>
      <c r="N17" s="124"/>
      <c r="O17" s="125"/>
      <c r="P17" s="112"/>
      <c r="S17" s="124"/>
      <c r="T17" s="121"/>
      <c r="U17" s="124"/>
      <c r="V17" s="124"/>
      <c r="W17" s="114"/>
      <c r="AC17" s="204"/>
      <c r="AD17" s="205" t="str">
        <f>IFERROR(VLOOKUP(L10,リスト!B2:D23,2,FALSE),IFERROR(VLOOKUP(L10,リスト!B24:D30,2,FALSE)*AJ10,""))</f>
        <v/>
      </c>
      <c r="AE17" s="206"/>
      <c r="AF17" s="206"/>
      <c r="AG17" s="207" t="s">
        <v>18</v>
      </c>
      <c r="AH17" s="207"/>
      <c r="AI17" s="192">
        <f>MIN(AD17,ROUNDDOWN((H34+H52)/1000,0))</f>
        <v>0</v>
      </c>
      <c r="AJ17" s="193"/>
      <c r="AK17" s="193"/>
      <c r="AL17" s="188" t="s">
        <v>18</v>
      </c>
      <c r="AM17" s="189"/>
    </row>
    <row r="18" spans="1:48" ht="13.5" thickBot="1">
      <c r="A18" s="112" t="s">
        <v>246</v>
      </c>
      <c r="B18" s="3"/>
      <c r="C18" s="112"/>
      <c r="D18" s="3"/>
      <c r="E18" s="123"/>
      <c r="F18" s="3"/>
      <c r="G18" s="3"/>
      <c r="H18" s="3"/>
      <c r="I18" s="3"/>
      <c r="J18" s="124"/>
      <c r="K18" s="124"/>
      <c r="L18" s="124"/>
      <c r="M18" s="124"/>
      <c r="N18" s="124"/>
      <c r="O18" s="125"/>
      <c r="P18" s="112"/>
      <c r="S18" s="124"/>
      <c r="T18" s="121"/>
      <c r="U18" s="124"/>
      <c r="V18" s="124"/>
      <c r="W18" s="114"/>
      <c r="AC18" s="204"/>
      <c r="AD18" s="205"/>
      <c r="AE18" s="206"/>
      <c r="AF18" s="206"/>
      <c r="AG18" s="207"/>
      <c r="AH18" s="207"/>
      <c r="AI18" s="194"/>
      <c r="AJ18" s="195"/>
      <c r="AK18" s="195"/>
      <c r="AL18" s="190"/>
      <c r="AM18" s="191"/>
    </row>
    <row r="19" spans="1:48" ht="15" customHeight="1">
      <c r="A19" s="151" t="s">
        <v>53</v>
      </c>
      <c r="B19" s="152"/>
      <c r="C19" s="152"/>
      <c r="D19" s="152"/>
      <c r="E19" s="152"/>
      <c r="F19" s="152"/>
      <c r="G19" s="153"/>
      <c r="H19" s="152" t="s">
        <v>54</v>
      </c>
      <c r="I19" s="152"/>
      <c r="J19" s="152"/>
      <c r="K19" s="152"/>
      <c r="L19" s="152"/>
      <c r="M19" s="151" t="s">
        <v>55</v>
      </c>
      <c r="N19" s="152"/>
      <c r="O19" s="152"/>
      <c r="P19" s="152"/>
      <c r="Q19" s="152"/>
      <c r="R19" s="152"/>
      <c r="S19" s="152"/>
      <c r="T19" s="152"/>
      <c r="U19" s="152"/>
      <c r="V19" s="152"/>
      <c r="W19" s="152"/>
      <c r="X19" s="152"/>
      <c r="Y19" s="152"/>
      <c r="Z19" s="152"/>
      <c r="AA19" s="152"/>
      <c r="AB19" s="152"/>
      <c r="AC19" s="152"/>
      <c r="AD19" s="152"/>
      <c r="AE19" s="152"/>
      <c r="AF19" s="152"/>
      <c r="AG19" s="152"/>
      <c r="AH19" s="152"/>
      <c r="AI19" s="158"/>
      <c r="AJ19" s="158"/>
      <c r="AK19" s="158"/>
      <c r="AL19" s="158"/>
      <c r="AM19" s="159"/>
    </row>
    <row r="20" spans="1:48" ht="15" customHeight="1">
      <c r="A20" s="258"/>
      <c r="B20" s="259"/>
      <c r="C20" s="259"/>
      <c r="D20" s="259"/>
      <c r="E20" s="259"/>
      <c r="F20" s="259"/>
      <c r="G20" s="260"/>
      <c r="H20" s="211"/>
      <c r="I20" s="211"/>
      <c r="J20" s="211"/>
      <c r="K20" s="211"/>
      <c r="L20" s="211"/>
      <c r="M20" s="208"/>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10"/>
    </row>
    <row r="21" spans="1:48" ht="15" customHeight="1">
      <c r="A21" s="243"/>
      <c r="B21" s="244"/>
      <c r="C21" s="244"/>
      <c r="D21" s="244"/>
      <c r="E21" s="244"/>
      <c r="F21" s="244"/>
      <c r="G21" s="245"/>
      <c r="H21" s="212"/>
      <c r="I21" s="212"/>
      <c r="J21" s="212"/>
      <c r="K21" s="212"/>
      <c r="L21" s="212"/>
      <c r="M21" s="142"/>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4"/>
    </row>
    <row r="22" spans="1:48" ht="15" customHeight="1">
      <c r="A22" s="243"/>
      <c r="B22" s="244"/>
      <c r="C22" s="244"/>
      <c r="D22" s="244"/>
      <c r="E22" s="244"/>
      <c r="F22" s="244"/>
      <c r="G22" s="245"/>
      <c r="H22" s="213"/>
      <c r="I22" s="212"/>
      <c r="J22" s="212"/>
      <c r="K22" s="212"/>
      <c r="L22" s="214"/>
      <c r="M22" s="142"/>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4"/>
    </row>
    <row r="23" spans="1:48" ht="15" customHeight="1">
      <c r="A23" s="243"/>
      <c r="B23" s="244"/>
      <c r="C23" s="244"/>
      <c r="D23" s="244"/>
      <c r="E23" s="244"/>
      <c r="F23" s="244"/>
      <c r="G23" s="245"/>
      <c r="H23" s="213"/>
      <c r="I23" s="212"/>
      <c r="J23" s="212"/>
      <c r="K23" s="212"/>
      <c r="L23" s="214"/>
      <c r="M23" s="142"/>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4"/>
    </row>
    <row r="24" spans="1:48" ht="15" customHeight="1">
      <c r="A24" s="243"/>
      <c r="B24" s="244"/>
      <c r="C24" s="244"/>
      <c r="D24" s="244"/>
      <c r="E24" s="244"/>
      <c r="F24" s="244"/>
      <c r="G24" s="245"/>
      <c r="H24" s="213"/>
      <c r="I24" s="212"/>
      <c r="J24" s="212"/>
      <c r="K24" s="212"/>
      <c r="L24" s="214"/>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4"/>
    </row>
    <row r="25" spans="1:48" ht="15" customHeight="1">
      <c r="A25" s="243"/>
      <c r="B25" s="244"/>
      <c r="C25" s="244"/>
      <c r="D25" s="244"/>
      <c r="E25" s="244"/>
      <c r="F25" s="244"/>
      <c r="G25" s="245"/>
      <c r="H25" s="213"/>
      <c r="I25" s="212"/>
      <c r="J25" s="212"/>
      <c r="K25" s="212"/>
      <c r="L25" s="214"/>
      <c r="M25" s="142"/>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4"/>
    </row>
    <row r="26" spans="1:48" ht="15" customHeight="1">
      <c r="A26" s="243"/>
      <c r="B26" s="244"/>
      <c r="C26" s="244"/>
      <c r="D26" s="244"/>
      <c r="E26" s="244"/>
      <c r="F26" s="244"/>
      <c r="G26" s="245"/>
      <c r="H26" s="213"/>
      <c r="I26" s="212"/>
      <c r="J26" s="212"/>
      <c r="K26" s="212"/>
      <c r="L26" s="214"/>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4"/>
    </row>
    <row r="27" spans="1:48" ht="15" customHeight="1">
      <c r="A27" s="243"/>
      <c r="B27" s="244"/>
      <c r="C27" s="244"/>
      <c r="D27" s="244"/>
      <c r="E27" s="244"/>
      <c r="F27" s="244"/>
      <c r="G27" s="245"/>
      <c r="H27" s="213"/>
      <c r="I27" s="212"/>
      <c r="J27" s="212"/>
      <c r="K27" s="212"/>
      <c r="L27" s="214"/>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row>
    <row r="28" spans="1:48" ht="15" customHeight="1">
      <c r="A28" s="243"/>
      <c r="B28" s="244"/>
      <c r="C28" s="244"/>
      <c r="D28" s="244"/>
      <c r="E28" s="244"/>
      <c r="F28" s="244"/>
      <c r="G28" s="245"/>
      <c r="H28" s="213"/>
      <c r="I28" s="212"/>
      <c r="J28" s="212"/>
      <c r="K28" s="212"/>
      <c r="L28" s="214"/>
      <c r="M28" s="142"/>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4"/>
    </row>
    <row r="29" spans="1:48" ht="15" customHeight="1">
      <c r="A29" s="243"/>
      <c r="B29" s="244"/>
      <c r="C29" s="244"/>
      <c r="D29" s="244"/>
      <c r="E29" s="244"/>
      <c r="F29" s="244"/>
      <c r="G29" s="245"/>
      <c r="H29" s="213"/>
      <c r="I29" s="212"/>
      <c r="J29" s="212"/>
      <c r="K29" s="212"/>
      <c r="L29" s="214"/>
      <c r="M29" s="142"/>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4"/>
    </row>
    <row r="30" spans="1:48" ht="15" customHeight="1">
      <c r="A30" s="243"/>
      <c r="B30" s="244"/>
      <c r="C30" s="244"/>
      <c r="D30" s="244"/>
      <c r="E30" s="244"/>
      <c r="F30" s="244"/>
      <c r="G30" s="245"/>
      <c r="H30" s="213"/>
      <c r="I30" s="212"/>
      <c r="J30" s="212"/>
      <c r="K30" s="212"/>
      <c r="L30" s="214"/>
      <c r="M30" s="142"/>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4"/>
    </row>
    <row r="31" spans="1:48" ht="15" customHeight="1">
      <c r="A31" s="243"/>
      <c r="B31" s="244"/>
      <c r="C31" s="244"/>
      <c r="D31" s="244"/>
      <c r="E31" s="244"/>
      <c r="F31" s="244"/>
      <c r="G31" s="245"/>
      <c r="H31" s="213"/>
      <c r="I31" s="212"/>
      <c r="J31" s="212"/>
      <c r="K31" s="212"/>
      <c r="L31" s="214"/>
      <c r="M31" s="142"/>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4"/>
    </row>
    <row r="32" spans="1:48" ht="15" customHeight="1">
      <c r="A32" s="243"/>
      <c r="B32" s="244"/>
      <c r="C32" s="244"/>
      <c r="D32" s="244"/>
      <c r="E32" s="244"/>
      <c r="F32" s="244"/>
      <c r="G32" s="245"/>
      <c r="H32" s="213"/>
      <c r="I32" s="212"/>
      <c r="J32" s="212"/>
      <c r="K32" s="212"/>
      <c r="L32" s="214"/>
      <c r="M32" s="142"/>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4"/>
      <c r="AV32" s="3"/>
    </row>
    <row r="33" spans="1:39" ht="15" customHeight="1">
      <c r="A33" s="261"/>
      <c r="B33" s="262"/>
      <c r="C33" s="262"/>
      <c r="D33" s="262"/>
      <c r="E33" s="262"/>
      <c r="F33" s="262"/>
      <c r="G33" s="263"/>
      <c r="H33" s="213"/>
      <c r="I33" s="212"/>
      <c r="J33" s="212"/>
      <c r="K33" s="212"/>
      <c r="L33" s="214"/>
      <c r="M33" s="142"/>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4"/>
    </row>
    <row r="34" spans="1:39" ht="15" customHeight="1">
      <c r="A34" s="72" t="s">
        <v>37</v>
      </c>
      <c r="B34" s="73"/>
      <c r="C34" s="73"/>
      <c r="D34" s="73"/>
      <c r="E34" s="73"/>
      <c r="F34" s="73"/>
      <c r="G34" s="74"/>
      <c r="H34" s="241">
        <f>SUM(H20:L33)</f>
        <v>0</v>
      </c>
      <c r="I34" s="241"/>
      <c r="J34" s="241"/>
      <c r="K34" s="241"/>
      <c r="L34" s="242"/>
      <c r="M34" s="199"/>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1"/>
    </row>
    <row r="35" spans="1:39">
      <c r="A35" s="122"/>
      <c r="B35" s="3"/>
      <c r="C35" s="112"/>
      <c r="D35" s="3"/>
      <c r="E35" s="123"/>
      <c r="F35" s="3"/>
      <c r="G35" s="3"/>
      <c r="H35" s="3"/>
      <c r="I35" s="3"/>
      <c r="J35" s="124"/>
      <c r="K35" s="124"/>
      <c r="L35" s="124"/>
      <c r="M35" s="124"/>
      <c r="N35" s="124"/>
      <c r="O35" s="125"/>
      <c r="P35" s="112"/>
      <c r="S35" s="124"/>
      <c r="T35" s="121"/>
      <c r="U35" s="124"/>
      <c r="V35" s="124"/>
      <c r="W35" s="114"/>
      <c r="AD35" s="112"/>
      <c r="AE35" s="113"/>
      <c r="AF35" s="113"/>
      <c r="AG35" s="113"/>
      <c r="AH35" s="114"/>
      <c r="AI35" s="240"/>
      <c r="AJ35" s="240"/>
      <c r="AK35" s="240"/>
      <c r="AL35" s="218"/>
      <c r="AM35" s="218"/>
    </row>
    <row r="36" spans="1:39">
      <c r="A36" s="112" t="s">
        <v>247</v>
      </c>
      <c r="B36" s="3"/>
      <c r="C36" s="112"/>
      <c r="D36" s="3"/>
      <c r="E36" s="123"/>
      <c r="F36" s="3"/>
      <c r="G36" s="3"/>
      <c r="H36" s="3"/>
      <c r="I36" s="3"/>
      <c r="J36" s="124"/>
      <c r="K36" s="124"/>
      <c r="L36" s="124"/>
      <c r="M36" s="124"/>
      <c r="N36" s="124"/>
      <c r="O36" s="125"/>
      <c r="P36" s="112"/>
      <c r="S36" s="124"/>
      <c r="T36" s="121"/>
      <c r="U36" s="124"/>
      <c r="V36" s="124"/>
      <c r="W36" s="114"/>
      <c r="AD36" s="112"/>
      <c r="AE36" s="113"/>
      <c r="AF36" s="113"/>
      <c r="AG36" s="113"/>
      <c r="AH36" s="114"/>
      <c r="AI36" s="240"/>
      <c r="AJ36" s="240"/>
      <c r="AK36" s="240"/>
      <c r="AL36" s="218"/>
      <c r="AM36" s="218"/>
    </row>
    <row r="37" spans="1:39" ht="15" customHeight="1">
      <c r="A37" s="151" t="s">
        <v>53</v>
      </c>
      <c r="B37" s="152"/>
      <c r="C37" s="152"/>
      <c r="D37" s="152"/>
      <c r="E37" s="152"/>
      <c r="F37" s="152"/>
      <c r="G37" s="153"/>
      <c r="H37" s="152" t="s">
        <v>54</v>
      </c>
      <c r="I37" s="152"/>
      <c r="J37" s="152"/>
      <c r="K37" s="152"/>
      <c r="L37" s="152"/>
      <c r="M37" s="151" t="s">
        <v>55</v>
      </c>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3"/>
    </row>
    <row r="38" spans="1:39" ht="15" customHeight="1">
      <c r="A38" s="258"/>
      <c r="B38" s="259"/>
      <c r="C38" s="259"/>
      <c r="D38" s="259"/>
      <c r="E38" s="259"/>
      <c r="F38" s="259"/>
      <c r="G38" s="260"/>
      <c r="H38" s="211"/>
      <c r="I38" s="211"/>
      <c r="J38" s="211"/>
      <c r="K38" s="211"/>
      <c r="L38" s="211"/>
      <c r="M38" s="208"/>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10"/>
    </row>
    <row r="39" spans="1:39" ht="15" customHeight="1">
      <c r="A39" s="243"/>
      <c r="B39" s="244"/>
      <c r="C39" s="244"/>
      <c r="D39" s="244"/>
      <c r="E39" s="244"/>
      <c r="F39" s="244"/>
      <c r="G39" s="245"/>
      <c r="H39" s="213"/>
      <c r="I39" s="212"/>
      <c r="J39" s="212"/>
      <c r="K39" s="212"/>
      <c r="L39" s="214"/>
      <c r="M39" s="142"/>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4"/>
    </row>
    <row r="40" spans="1:39" ht="15" customHeight="1">
      <c r="A40" s="243"/>
      <c r="B40" s="244"/>
      <c r="C40" s="244"/>
      <c r="D40" s="244"/>
      <c r="E40" s="244"/>
      <c r="F40" s="244"/>
      <c r="G40" s="245"/>
      <c r="H40" s="213"/>
      <c r="I40" s="212"/>
      <c r="J40" s="212"/>
      <c r="K40" s="212"/>
      <c r="L40" s="214"/>
      <c r="M40" s="142"/>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row>
    <row r="41" spans="1:39" ht="15" customHeight="1">
      <c r="A41" s="243"/>
      <c r="B41" s="244"/>
      <c r="C41" s="244"/>
      <c r="D41" s="244"/>
      <c r="E41" s="244"/>
      <c r="F41" s="244"/>
      <c r="G41" s="245"/>
      <c r="H41" s="213"/>
      <c r="I41" s="212"/>
      <c r="J41" s="212"/>
      <c r="K41" s="212"/>
      <c r="L41" s="214"/>
      <c r="M41" s="142"/>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4"/>
    </row>
    <row r="42" spans="1:39" ht="15" customHeight="1">
      <c r="A42" s="243"/>
      <c r="B42" s="244"/>
      <c r="C42" s="244"/>
      <c r="D42" s="244"/>
      <c r="E42" s="244"/>
      <c r="F42" s="244"/>
      <c r="G42" s="245"/>
      <c r="H42" s="213"/>
      <c r="I42" s="212"/>
      <c r="J42" s="212"/>
      <c r="K42" s="212"/>
      <c r="L42" s="214"/>
      <c r="M42" s="142"/>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4"/>
    </row>
    <row r="43" spans="1:39" ht="15" customHeight="1">
      <c r="A43" s="243"/>
      <c r="B43" s="244"/>
      <c r="C43" s="244"/>
      <c r="D43" s="244"/>
      <c r="E43" s="244"/>
      <c r="F43" s="244"/>
      <c r="G43" s="245"/>
      <c r="H43" s="213"/>
      <c r="I43" s="212"/>
      <c r="J43" s="212"/>
      <c r="K43" s="212"/>
      <c r="L43" s="214"/>
      <c r="M43" s="142"/>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4"/>
    </row>
    <row r="44" spans="1:39" ht="15" customHeight="1">
      <c r="A44" s="243"/>
      <c r="B44" s="244"/>
      <c r="C44" s="244"/>
      <c r="D44" s="244"/>
      <c r="E44" s="244"/>
      <c r="F44" s="244"/>
      <c r="G44" s="245"/>
      <c r="H44" s="213"/>
      <c r="I44" s="212"/>
      <c r="J44" s="212"/>
      <c r="K44" s="212"/>
      <c r="L44" s="214"/>
      <c r="M44" s="142"/>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4"/>
    </row>
    <row r="45" spans="1:39" ht="15" customHeight="1">
      <c r="A45" s="243"/>
      <c r="B45" s="244"/>
      <c r="C45" s="244"/>
      <c r="D45" s="244"/>
      <c r="E45" s="244"/>
      <c r="F45" s="244"/>
      <c r="G45" s="245"/>
      <c r="H45" s="213"/>
      <c r="I45" s="212"/>
      <c r="J45" s="212"/>
      <c r="K45" s="212"/>
      <c r="L45" s="214"/>
      <c r="M45" s="142"/>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4"/>
    </row>
    <row r="46" spans="1:39" ht="15" customHeight="1">
      <c r="A46" s="243"/>
      <c r="B46" s="244"/>
      <c r="C46" s="244"/>
      <c r="D46" s="244"/>
      <c r="E46" s="244"/>
      <c r="F46" s="244"/>
      <c r="G46" s="245"/>
      <c r="H46" s="213"/>
      <c r="I46" s="212"/>
      <c r="J46" s="212"/>
      <c r="K46" s="212"/>
      <c r="L46" s="214"/>
      <c r="M46" s="142"/>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4"/>
    </row>
    <row r="47" spans="1:39" ht="15" customHeight="1">
      <c r="A47" s="243"/>
      <c r="B47" s="244"/>
      <c r="C47" s="244"/>
      <c r="D47" s="244"/>
      <c r="E47" s="244"/>
      <c r="F47" s="244"/>
      <c r="G47" s="245"/>
      <c r="H47" s="213"/>
      <c r="I47" s="212"/>
      <c r="J47" s="212"/>
      <c r="K47" s="212"/>
      <c r="L47" s="214"/>
      <c r="M47" s="142"/>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4"/>
    </row>
    <row r="48" spans="1:39" ht="15" customHeight="1">
      <c r="A48" s="243"/>
      <c r="B48" s="244"/>
      <c r="C48" s="244"/>
      <c r="D48" s="244"/>
      <c r="E48" s="244"/>
      <c r="F48" s="244"/>
      <c r="G48" s="245"/>
      <c r="H48" s="213"/>
      <c r="I48" s="212"/>
      <c r="J48" s="212"/>
      <c r="K48" s="212"/>
      <c r="L48" s="214"/>
      <c r="M48" s="142"/>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4"/>
    </row>
    <row r="49" spans="1:48" ht="15" customHeight="1">
      <c r="A49" s="243"/>
      <c r="B49" s="244"/>
      <c r="C49" s="244"/>
      <c r="D49" s="244"/>
      <c r="E49" s="244"/>
      <c r="F49" s="244"/>
      <c r="G49" s="245"/>
      <c r="H49" s="213"/>
      <c r="I49" s="212"/>
      <c r="J49" s="212"/>
      <c r="K49" s="212"/>
      <c r="L49" s="214"/>
      <c r="M49" s="142"/>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4"/>
    </row>
    <row r="50" spans="1:48" ht="15" customHeight="1">
      <c r="A50" s="243"/>
      <c r="B50" s="244"/>
      <c r="C50" s="244"/>
      <c r="D50" s="244"/>
      <c r="E50" s="244"/>
      <c r="F50" s="244"/>
      <c r="G50" s="245"/>
      <c r="H50" s="213"/>
      <c r="I50" s="212"/>
      <c r="J50" s="212"/>
      <c r="K50" s="212"/>
      <c r="L50" s="214"/>
      <c r="M50" s="142"/>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4"/>
      <c r="AV50" s="3"/>
    </row>
    <row r="51" spans="1:48" ht="15" customHeight="1">
      <c r="A51" s="261"/>
      <c r="B51" s="262"/>
      <c r="C51" s="262"/>
      <c r="D51" s="262"/>
      <c r="E51" s="262"/>
      <c r="F51" s="262"/>
      <c r="G51" s="263"/>
      <c r="H51" s="213"/>
      <c r="I51" s="212"/>
      <c r="J51" s="212"/>
      <c r="K51" s="212"/>
      <c r="L51" s="214"/>
      <c r="M51" s="142"/>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4"/>
    </row>
    <row r="52" spans="1:48" ht="15" customHeight="1">
      <c r="A52" s="72" t="s">
        <v>37</v>
      </c>
      <c r="B52" s="73"/>
      <c r="C52" s="73"/>
      <c r="D52" s="73"/>
      <c r="E52" s="73"/>
      <c r="F52" s="73"/>
      <c r="G52" s="74"/>
      <c r="H52" s="241">
        <f>SUM(H38:L51)</f>
        <v>0</v>
      </c>
      <c r="I52" s="241"/>
      <c r="J52" s="241"/>
      <c r="K52" s="241"/>
      <c r="L52" s="242"/>
      <c r="M52" s="199"/>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1"/>
    </row>
    <row r="53" spans="1:48" ht="6" customHeight="1">
      <c r="A53" s="126"/>
      <c r="B53" s="126"/>
      <c r="C53" s="126"/>
      <c r="D53" s="126"/>
      <c r="E53" s="127"/>
      <c r="F53" s="127"/>
      <c r="G53" s="127"/>
      <c r="H53" s="127"/>
      <c r="I53" s="127"/>
      <c r="J53" s="128"/>
      <c r="K53" s="128"/>
      <c r="L53" s="128"/>
      <c r="M53" s="128"/>
      <c r="N53" s="128"/>
      <c r="AH53" s="129"/>
    </row>
    <row r="54" spans="1:48" s="3" customFormat="1" ht="19.5" hidden="1" customHeight="1">
      <c r="A54" s="130" t="s">
        <v>210</v>
      </c>
      <c r="B54" s="64"/>
      <c r="C54" s="64"/>
      <c r="D54" s="64"/>
      <c r="E54" s="64"/>
      <c r="F54" s="64"/>
      <c r="G54" s="64"/>
      <c r="H54" s="64"/>
      <c r="I54" s="65"/>
      <c r="J54" s="67"/>
      <c r="K54" s="64"/>
      <c r="L54" s="66"/>
      <c r="M54" s="66"/>
      <c r="N54" s="66"/>
      <c r="O54" s="64"/>
      <c r="P54" s="64"/>
      <c r="Q54" s="64"/>
      <c r="R54" s="64"/>
      <c r="S54" s="64"/>
      <c r="T54" s="75"/>
      <c r="U54" s="75"/>
      <c r="V54" s="75"/>
      <c r="W54" s="75"/>
      <c r="AC54" s="228"/>
      <c r="AD54" s="202" t="s">
        <v>51</v>
      </c>
      <c r="AE54" s="203"/>
      <c r="AF54" s="203"/>
      <c r="AG54" s="203"/>
      <c r="AH54" s="227"/>
      <c r="AI54" s="196" t="s">
        <v>52</v>
      </c>
      <c r="AJ54" s="197"/>
      <c r="AK54" s="197"/>
      <c r="AL54" s="197"/>
      <c r="AM54" s="198"/>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228"/>
      <c r="AD55" s="219" t="str">
        <f>IFERROR(VLOOKUP(L10,リスト!B24:E30,4,FALSE)*AJ10,"")</f>
        <v/>
      </c>
      <c r="AE55" s="220"/>
      <c r="AF55" s="220"/>
      <c r="AG55" s="223" t="s">
        <v>18</v>
      </c>
      <c r="AH55" s="224"/>
      <c r="AI55" s="230" t="str">
        <f>IF(AD55="","",MIN(AD55,ROUNDDOWN(H63/1000,0)))</f>
        <v/>
      </c>
      <c r="AJ55" s="231"/>
      <c r="AK55" s="231"/>
      <c r="AL55" s="223" t="s">
        <v>18</v>
      </c>
      <c r="AM55" s="224"/>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229"/>
      <c r="AD56" s="221"/>
      <c r="AE56" s="222"/>
      <c r="AF56" s="222"/>
      <c r="AG56" s="225"/>
      <c r="AH56" s="226"/>
      <c r="AI56" s="232"/>
      <c r="AJ56" s="233"/>
      <c r="AK56" s="233"/>
      <c r="AL56" s="225"/>
      <c r="AM56" s="226"/>
      <c r="AT56" s="4"/>
    </row>
    <row r="57" spans="1:48" ht="15" hidden="1" customHeight="1">
      <c r="A57" s="151" t="s">
        <v>53</v>
      </c>
      <c r="B57" s="152"/>
      <c r="C57" s="152"/>
      <c r="D57" s="152"/>
      <c r="E57" s="152"/>
      <c r="F57" s="152"/>
      <c r="G57" s="153"/>
      <c r="H57" s="151" t="s">
        <v>54</v>
      </c>
      <c r="I57" s="152"/>
      <c r="J57" s="152"/>
      <c r="K57" s="152"/>
      <c r="L57" s="153"/>
      <c r="M57" s="151" t="s">
        <v>55</v>
      </c>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3"/>
    </row>
    <row r="58" spans="1:48" ht="15" hidden="1" customHeight="1">
      <c r="A58" s="94" t="s">
        <v>56</v>
      </c>
      <c r="B58" s="95"/>
      <c r="C58" s="95"/>
      <c r="D58" s="95"/>
      <c r="E58" s="96"/>
      <c r="F58" s="96"/>
      <c r="G58" s="97"/>
      <c r="H58" s="255"/>
      <c r="I58" s="256"/>
      <c r="J58" s="256"/>
      <c r="K58" s="256"/>
      <c r="L58" s="257"/>
      <c r="M58" s="249"/>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1"/>
    </row>
    <row r="59" spans="1:48" ht="15" hidden="1" customHeight="1">
      <c r="A59" s="68" t="s">
        <v>57</v>
      </c>
      <c r="B59" s="69"/>
      <c r="C59" s="69"/>
      <c r="D59" s="69"/>
      <c r="E59" s="70"/>
      <c r="F59" s="70"/>
      <c r="G59" s="71"/>
      <c r="H59" s="252"/>
      <c r="I59" s="253"/>
      <c r="J59" s="253"/>
      <c r="K59" s="253"/>
      <c r="L59" s="254"/>
      <c r="M59" s="246"/>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8"/>
    </row>
    <row r="60" spans="1:48" ht="15" hidden="1" customHeight="1">
      <c r="A60" s="68" t="s">
        <v>58</v>
      </c>
      <c r="B60" s="69"/>
      <c r="C60" s="69"/>
      <c r="D60" s="69"/>
      <c r="E60" s="70"/>
      <c r="F60" s="70"/>
      <c r="G60" s="71"/>
      <c r="H60" s="252"/>
      <c r="I60" s="253"/>
      <c r="J60" s="253"/>
      <c r="K60" s="253"/>
      <c r="L60" s="254"/>
      <c r="M60" s="246"/>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8"/>
    </row>
    <row r="61" spans="1:48" ht="15" hidden="1" customHeight="1">
      <c r="A61" s="68" t="s">
        <v>59</v>
      </c>
      <c r="B61" s="69"/>
      <c r="C61" s="69"/>
      <c r="D61" s="69"/>
      <c r="E61" s="70"/>
      <c r="F61" s="70"/>
      <c r="G61" s="71"/>
      <c r="H61" s="252"/>
      <c r="I61" s="253"/>
      <c r="J61" s="253"/>
      <c r="K61" s="253"/>
      <c r="L61" s="254"/>
      <c r="M61" s="246"/>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8"/>
    </row>
    <row r="62" spans="1:48" ht="15" hidden="1" customHeight="1">
      <c r="A62" s="68" t="s">
        <v>60</v>
      </c>
      <c r="B62" s="69"/>
      <c r="C62" s="69"/>
      <c r="D62" s="69"/>
      <c r="E62" s="70"/>
      <c r="F62" s="70"/>
      <c r="G62" s="71"/>
      <c r="H62" s="215"/>
      <c r="I62" s="216"/>
      <c r="J62" s="216"/>
      <c r="K62" s="216"/>
      <c r="L62" s="217"/>
      <c r="M62" s="234"/>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6"/>
    </row>
    <row r="63" spans="1:48" ht="15" hidden="1" customHeight="1">
      <c r="A63" s="72" t="s">
        <v>37</v>
      </c>
      <c r="B63" s="76"/>
      <c r="C63" s="76"/>
      <c r="D63" s="76"/>
      <c r="E63" s="73"/>
      <c r="F63" s="73"/>
      <c r="G63" s="74"/>
      <c r="H63" s="237">
        <f>SUM(H58:L62)</f>
        <v>0</v>
      </c>
      <c r="I63" s="238"/>
      <c r="J63" s="238"/>
      <c r="K63" s="238"/>
      <c r="L63" s="239"/>
      <c r="M63" s="199"/>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1"/>
    </row>
    <row r="64" spans="1:48">
      <c r="A64" s="112" t="s">
        <v>245</v>
      </c>
    </row>
    <row r="66" spans="35:39">
      <c r="AI66" s="218"/>
      <c r="AJ66" s="218"/>
      <c r="AK66" s="218"/>
      <c r="AL66" s="218"/>
      <c r="AM66" s="218"/>
    </row>
  </sheetData>
  <sheetProtection formatCells="0" formatColumns="0" formatRows="0" insertColumns="0" insertRows="0" autoFilter="0"/>
  <mergeCells count="151">
    <mergeCell ref="A51:G51"/>
    <mergeCell ref="A46:G46"/>
    <mergeCell ref="A47:G47"/>
    <mergeCell ref="A48:G48"/>
    <mergeCell ref="A49:G49"/>
    <mergeCell ref="A50:G50"/>
    <mergeCell ref="H47:L47"/>
    <mergeCell ref="H48:L48"/>
    <mergeCell ref="A31:G31"/>
    <mergeCell ref="A32:G32"/>
    <mergeCell ref="A33:G33"/>
    <mergeCell ref="A41:G41"/>
    <mergeCell ref="A42:G42"/>
    <mergeCell ref="A43:G43"/>
    <mergeCell ref="A44:G44"/>
    <mergeCell ref="A45:G45"/>
    <mergeCell ref="H40:L40"/>
    <mergeCell ref="A38:G38"/>
    <mergeCell ref="A39:G39"/>
    <mergeCell ref="A40:G40"/>
    <mergeCell ref="H41:L41"/>
    <mergeCell ref="H42:L42"/>
    <mergeCell ref="H43:L43"/>
    <mergeCell ref="H44:L44"/>
    <mergeCell ref="H45:L45"/>
    <mergeCell ref="A25:G25"/>
    <mergeCell ref="A26:G26"/>
    <mergeCell ref="A27:G27"/>
    <mergeCell ref="A28:G28"/>
    <mergeCell ref="A29:G29"/>
    <mergeCell ref="A20:G20"/>
    <mergeCell ref="A21:G21"/>
    <mergeCell ref="A22:G22"/>
    <mergeCell ref="A23:G23"/>
    <mergeCell ref="A24:G24"/>
    <mergeCell ref="H30:L30"/>
    <mergeCell ref="M22:AM22"/>
    <mergeCell ref="M23:AM23"/>
    <mergeCell ref="M24:AM24"/>
    <mergeCell ref="M25:AM25"/>
    <mergeCell ref="M26:AM26"/>
    <mergeCell ref="M27:AM27"/>
    <mergeCell ref="M28:AM28"/>
    <mergeCell ref="M29:AM29"/>
    <mergeCell ref="M30:AM30"/>
    <mergeCell ref="H25:L25"/>
    <mergeCell ref="H26:L26"/>
    <mergeCell ref="H27:L27"/>
    <mergeCell ref="H28:L28"/>
    <mergeCell ref="H29:L29"/>
    <mergeCell ref="H22:L22"/>
    <mergeCell ref="H23:L23"/>
    <mergeCell ref="H24:L24"/>
    <mergeCell ref="AI35:AK35"/>
    <mergeCell ref="AL35:AM35"/>
    <mergeCell ref="H50:L50"/>
    <mergeCell ref="M50:AM50"/>
    <mergeCell ref="H51:L51"/>
    <mergeCell ref="M51:AM51"/>
    <mergeCell ref="H38:L38"/>
    <mergeCell ref="M38:AM38"/>
    <mergeCell ref="H39:L39"/>
    <mergeCell ref="M39:AM39"/>
    <mergeCell ref="H49:L49"/>
    <mergeCell ref="M49:AM49"/>
    <mergeCell ref="AL36:AM36"/>
    <mergeCell ref="M47:AM47"/>
    <mergeCell ref="M48:AM48"/>
    <mergeCell ref="H46:L46"/>
    <mergeCell ref="M61:AM61"/>
    <mergeCell ref="M60:AM60"/>
    <mergeCell ref="M59:AM59"/>
    <mergeCell ref="M58:AM58"/>
    <mergeCell ref="H61:L61"/>
    <mergeCell ref="H60:L60"/>
    <mergeCell ref="H59:L59"/>
    <mergeCell ref="H58:L58"/>
    <mergeCell ref="H52:L52"/>
    <mergeCell ref="M52:AM52"/>
    <mergeCell ref="H62:L62"/>
    <mergeCell ref="A10:K10"/>
    <mergeCell ref="A14:AM14"/>
    <mergeCell ref="AI66:AM66"/>
    <mergeCell ref="AD55:AF56"/>
    <mergeCell ref="AG55:AH56"/>
    <mergeCell ref="AD54:AH54"/>
    <mergeCell ref="AC54:AC56"/>
    <mergeCell ref="AL55:AM56"/>
    <mergeCell ref="AI55:AK56"/>
    <mergeCell ref="AI54:AM54"/>
    <mergeCell ref="M63:AM63"/>
    <mergeCell ref="A57:G57"/>
    <mergeCell ref="H57:L57"/>
    <mergeCell ref="M62:AM62"/>
    <mergeCell ref="M57:AM57"/>
    <mergeCell ref="H63:L63"/>
    <mergeCell ref="A37:G37"/>
    <mergeCell ref="H37:L37"/>
    <mergeCell ref="M37:AM37"/>
    <mergeCell ref="A19:G19"/>
    <mergeCell ref="AI36:AK36"/>
    <mergeCell ref="H34:L34"/>
    <mergeCell ref="H33:L33"/>
    <mergeCell ref="AP10:AU10"/>
    <mergeCell ref="AG10:AI10"/>
    <mergeCell ref="AJ10:AK10"/>
    <mergeCell ref="AL10:AM10"/>
    <mergeCell ref="L10:AF10"/>
    <mergeCell ref="AL17:AM18"/>
    <mergeCell ref="AI17:AK18"/>
    <mergeCell ref="AI16:AM16"/>
    <mergeCell ref="M34:AM34"/>
    <mergeCell ref="M21:AM21"/>
    <mergeCell ref="M31:AM31"/>
    <mergeCell ref="M32:AM32"/>
    <mergeCell ref="AD16:AH16"/>
    <mergeCell ref="AC16:AC18"/>
    <mergeCell ref="AD17:AF18"/>
    <mergeCell ref="AG17:AH18"/>
    <mergeCell ref="M20:AM20"/>
    <mergeCell ref="M19:AM19"/>
    <mergeCell ref="H20:L20"/>
    <mergeCell ref="M33:AM33"/>
    <mergeCell ref="H21:L21"/>
    <mergeCell ref="H31:L31"/>
    <mergeCell ref="H32:L32"/>
    <mergeCell ref="H19:L19"/>
    <mergeCell ref="M40:AM40"/>
    <mergeCell ref="M41:AM41"/>
    <mergeCell ref="M42:AM42"/>
    <mergeCell ref="M43:AM43"/>
    <mergeCell ref="M44:AM44"/>
    <mergeCell ref="M45:AM45"/>
    <mergeCell ref="M46:AM4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30:G30"/>
  </mergeCells>
  <phoneticPr fontId="4"/>
  <dataValidations count="1">
    <dataValidation imeMode="halfAlpha" allowBlank="1" showInputMessage="1" showErrorMessage="1" sqref="S16:V18 J16:N18 S36:V36 J36:N36" xr:uid="{00000000-0002-0000-0300-000000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713" r:id="rId4" name="Check Box 137">
              <controlPr defaultSize="0" autoFill="0" autoLine="0" autoPict="0">
                <anchor moveWithCells="1">
                  <from>
                    <xdr:col>0</xdr:col>
                    <xdr:colOff>152400</xdr:colOff>
                    <xdr:row>16</xdr:row>
                    <xdr:rowOff>0</xdr:rowOff>
                  </from>
                  <to>
                    <xdr:col>2</xdr:col>
                    <xdr:colOff>76200</xdr:colOff>
                    <xdr:row>17</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F4C5-C4AA-4DE6-BD0F-626B71A25521}">
  <dimension ref="A1:AV66"/>
  <sheetViews>
    <sheetView showGridLines="0" showZeros="0" view="pageBreakPreview" topLeftCell="A4" zoomScaleNormal="100" zoomScaleSheetLayoutView="100" workbookViewId="0">
      <selection activeCell="W9" sqref="W9:AF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243</v>
      </c>
    </row>
    <row r="2" spans="1:48" ht="7.5" customHeight="1"/>
    <row r="3" spans="1:48">
      <c r="A3" s="145" t="s">
        <v>248</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7"/>
    </row>
    <row r="4" spans="1:48" ht="9"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c r="A5" s="148" t="s">
        <v>249</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50"/>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17.25" customHeight="1">
      <c r="A7" s="151" t="s">
        <v>42</v>
      </c>
      <c r="B7" s="152"/>
      <c r="C7" s="152"/>
      <c r="D7" s="152"/>
      <c r="E7" s="152"/>
      <c r="F7" s="152"/>
      <c r="G7" s="153"/>
      <c r="H7" s="175"/>
      <c r="I7" s="176"/>
      <c r="J7" s="176"/>
      <c r="K7" s="176"/>
      <c r="L7" s="176"/>
      <c r="M7" s="176"/>
      <c r="N7" s="177"/>
      <c r="O7" s="151" t="s">
        <v>251</v>
      </c>
      <c r="P7" s="152"/>
      <c r="Q7" s="152"/>
      <c r="R7" s="152"/>
      <c r="S7" s="153"/>
      <c r="T7" s="178"/>
      <c r="U7" s="179"/>
      <c r="V7" s="179"/>
      <c r="W7" s="179"/>
      <c r="X7" s="179"/>
      <c r="Y7" s="179"/>
      <c r="Z7" s="179"/>
      <c r="AA7" s="179"/>
      <c r="AB7" s="179"/>
      <c r="AC7" s="179"/>
      <c r="AD7" s="179"/>
      <c r="AE7" s="179"/>
      <c r="AF7" s="179"/>
      <c r="AG7" s="179"/>
      <c r="AH7" s="179"/>
      <c r="AI7" s="179"/>
      <c r="AJ7" s="179"/>
      <c r="AK7" s="179"/>
      <c r="AL7" s="179"/>
      <c r="AM7" s="180"/>
    </row>
    <row r="8" spans="1:48">
      <c r="A8" s="154" t="s">
        <v>43</v>
      </c>
      <c r="B8" s="155"/>
      <c r="C8" s="156"/>
      <c r="D8" s="151" t="s">
        <v>44</v>
      </c>
      <c r="E8" s="152"/>
      <c r="F8" s="152"/>
      <c r="G8" s="153"/>
      <c r="H8" s="151" t="s">
        <v>34</v>
      </c>
      <c r="I8" s="152"/>
      <c r="J8" s="152"/>
      <c r="K8" s="152"/>
      <c r="L8" s="152"/>
      <c r="M8" s="152"/>
      <c r="N8" s="152"/>
      <c r="O8" s="152"/>
      <c r="P8" s="152"/>
      <c r="Q8" s="152"/>
      <c r="R8" s="152"/>
      <c r="S8" s="153"/>
      <c r="T8" s="154" t="s">
        <v>45</v>
      </c>
      <c r="U8" s="155"/>
      <c r="V8" s="156"/>
      <c r="W8" s="151" t="s">
        <v>28</v>
      </c>
      <c r="X8" s="152"/>
      <c r="Y8" s="152"/>
      <c r="Z8" s="152"/>
      <c r="AA8" s="152"/>
      <c r="AB8" s="152"/>
      <c r="AC8" s="152"/>
      <c r="AD8" s="152"/>
      <c r="AE8" s="152"/>
      <c r="AF8" s="153"/>
      <c r="AG8" s="163" t="s">
        <v>250</v>
      </c>
      <c r="AH8" s="164"/>
      <c r="AI8" s="164"/>
      <c r="AJ8" s="164"/>
      <c r="AK8" s="164"/>
      <c r="AL8" s="164"/>
      <c r="AM8" s="165"/>
    </row>
    <row r="9" spans="1:48" ht="17.25" customHeight="1">
      <c r="A9" s="157"/>
      <c r="B9" s="158"/>
      <c r="C9" s="159"/>
      <c r="D9" s="160" t="s">
        <v>191</v>
      </c>
      <c r="E9" s="161"/>
      <c r="F9" s="161"/>
      <c r="G9" s="162"/>
      <c r="H9" s="166"/>
      <c r="I9" s="167"/>
      <c r="J9" s="167"/>
      <c r="K9" s="167"/>
      <c r="L9" s="167"/>
      <c r="M9" s="167"/>
      <c r="N9" s="167"/>
      <c r="O9" s="167"/>
      <c r="P9" s="167"/>
      <c r="Q9" s="167"/>
      <c r="R9" s="167"/>
      <c r="S9" s="168"/>
      <c r="T9" s="157"/>
      <c r="U9" s="158"/>
      <c r="V9" s="159"/>
      <c r="W9" s="169"/>
      <c r="X9" s="170"/>
      <c r="Y9" s="170"/>
      <c r="Z9" s="170"/>
      <c r="AA9" s="170"/>
      <c r="AB9" s="170"/>
      <c r="AC9" s="170"/>
      <c r="AD9" s="170"/>
      <c r="AE9" s="170"/>
      <c r="AF9" s="171"/>
      <c r="AG9" s="172"/>
      <c r="AH9" s="173"/>
      <c r="AI9" s="173"/>
      <c r="AJ9" s="173"/>
      <c r="AK9" s="173"/>
      <c r="AL9" s="173"/>
      <c r="AM9" s="174"/>
      <c r="AV9" s="3"/>
    </row>
    <row r="10" spans="1:48" s="3" customFormat="1" ht="20.25" customHeight="1">
      <c r="A10" s="151" t="s">
        <v>47</v>
      </c>
      <c r="B10" s="152"/>
      <c r="C10" s="152"/>
      <c r="D10" s="152"/>
      <c r="E10" s="152"/>
      <c r="F10" s="152"/>
      <c r="G10" s="152"/>
      <c r="H10" s="152"/>
      <c r="I10" s="152"/>
      <c r="J10" s="152"/>
      <c r="K10" s="153"/>
      <c r="L10" s="185"/>
      <c r="M10" s="186"/>
      <c r="N10" s="186"/>
      <c r="O10" s="186"/>
      <c r="P10" s="186"/>
      <c r="Q10" s="186"/>
      <c r="R10" s="186"/>
      <c r="S10" s="186"/>
      <c r="T10" s="186"/>
      <c r="U10" s="186"/>
      <c r="V10" s="186"/>
      <c r="W10" s="186"/>
      <c r="X10" s="186"/>
      <c r="Y10" s="186"/>
      <c r="Z10" s="186"/>
      <c r="AA10" s="186"/>
      <c r="AB10" s="186"/>
      <c r="AC10" s="186"/>
      <c r="AD10" s="186"/>
      <c r="AE10" s="186"/>
      <c r="AF10" s="187"/>
      <c r="AG10" s="182" t="s">
        <v>48</v>
      </c>
      <c r="AH10" s="164"/>
      <c r="AI10" s="165"/>
      <c r="AJ10" s="179"/>
      <c r="AK10" s="179"/>
      <c r="AL10" s="183" t="s">
        <v>49</v>
      </c>
      <c r="AM10" s="184"/>
      <c r="AP10" s="181"/>
      <c r="AQ10" s="181"/>
      <c r="AR10" s="181"/>
      <c r="AS10" s="181"/>
      <c r="AT10" s="181"/>
      <c r="AU10" s="181"/>
    </row>
    <row r="11" spans="1:48" s="3" customFormat="1" ht="6" customHeight="1">
      <c r="A11" s="117"/>
      <c r="B11" s="117"/>
      <c r="C11" s="117"/>
      <c r="D11" s="117"/>
      <c r="E11" s="117"/>
      <c r="F11" s="117"/>
      <c r="G11" s="117"/>
      <c r="H11" s="117"/>
      <c r="I11" s="118"/>
      <c r="J11" s="119"/>
      <c r="K11" s="118"/>
      <c r="L11" s="116"/>
      <c r="M11" s="116"/>
      <c r="N11" s="116"/>
      <c r="O11" s="116"/>
      <c r="P11" s="116"/>
      <c r="Q11" s="116"/>
      <c r="R11" s="116"/>
      <c r="S11" s="116"/>
      <c r="T11" s="116"/>
      <c r="U11" s="118"/>
      <c r="V11" s="116"/>
      <c r="W11" s="116"/>
      <c r="X11" s="116"/>
      <c r="Y11" s="119"/>
      <c r="Z11" s="120"/>
      <c r="AA11" s="118"/>
      <c r="AB11" s="116"/>
      <c r="AC11" s="116"/>
      <c r="AD11" s="116"/>
      <c r="AE11" s="116"/>
      <c r="AF11" s="116"/>
      <c r="AG11" s="116"/>
      <c r="AH11" s="116"/>
      <c r="AI11" s="116"/>
      <c r="AJ11" s="116"/>
      <c r="AK11" s="116"/>
      <c r="AL11" s="116"/>
      <c r="AM11" s="116"/>
    </row>
    <row r="12" spans="1:48" s="3" customFormat="1" ht="3" customHeight="1">
      <c r="I12" s="81"/>
      <c r="J12" s="121"/>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21"/>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48" t="s">
        <v>50</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50"/>
    </row>
    <row r="15" spans="1:48" s="3" customFormat="1" ht="3" customHeight="1" thickBot="1">
      <c r="I15" s="81"/>
      <c r="J15" s="121"/>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40" t="s">
        <v>209</v>
      </c>
      <c r="B16" s="3"/>
      <c r="C16" s="112"/>
      <c r="D16" s="3"/>
      <c r="E16" s="123"/>
      <c r="F16" s="3"/>
      <c r="G16" s="3"/>
      <c r="H16" s="3"/>
      <c r="I16" s="3"/>
      <c r="J16" s="124"/>
      <c r="K16" s="124"/>
      <c r="L16" s="124"/>
      <c r="M16" s="124"/>
      <c r="N16" s="124"/>
      <c r="O16" s="125"/>
      <c r="P16" s="112"/>
      <c r="S16" s="124"/>
      <c r="T16" s="121"/>
      <c r="U16" s="124"/>
      <c r="V16" s="124"/>
      <c r="W16" s="112"/>
      <c r="AC16" s="204"/>
      <c r="AD16" s="202" t="s">
        <v>51</v>
      </c>
      <c r="AE16" s="203"/>
      <c r="AF16" s="203"/>
      <c r="AG16" s="203"/>
      <c r="AH16" s="203"/>
      <c r="AI16" s="196" t="s">
        <v>52</v>
      </c>
      <c r="AJ16" s="197"/>
      <c r="AK16" s="197"/>
      <c r="AL16" s="197"/>
      <c r="AM16" s="198"/>
      <c r="AV16" s="3"/>
    </row>
    <row r="17" spans="1:48" ht="19.5" customHeight="1">
      <c r="A17" s="122"/>
      <c r="B17" s="3"/>
      <c r="C17" s="140" t="s">
        <v>244</v>
      </c>
      <c r="D17" s="3"/>
      <c r="E17" s="123"/>
      <c r="F17" s="3"/>
      <c r="G17" s="3"/>
      <c r="H17" s="3"/>
      <c r="I17" s="3"/>
      <c r="J17" s="124"/>
      <c r="K17" s="124"/>
      <c r="L17" s="124"/>
      <c r="M17" s="124"/>
      <c r="N17" s="124"/>
      <c r="O17" s="125"/>
      <c r="P17" s="112"/>
      <c r="S17" s="124"/>
      <c r="T17" s="121"/>
      <c r="U17" s="124"/>
      <c r="V17" s="124"/>
      <c r="W17" s="114"/>
      <c r="AC17" s="204"/>
      <c r="AD17" s="205" t="str">
        <f>IFERROR(VLOOKUP(L10,リスト!B2:D23,2,FALSE),IFERROR(VLOOKUP(L10,リスト!B24:D30,2,FALSE)*AJ10,""))</f>
        <v/>
      </c>
      <c r="AE17" s="206"/>
      <c r="AF17" s="206"/>
      <c r="AG17" s="207" t="s">
        <v>18</v>
      </c>
      <c r="AH17" s="207"/>
      <c r="AI17" s="192">
        <f>MIN(AD17,ROUNDDOWN((H34+H52)/1000,0))</f>
        <v>0</v>
      </c>
      <c r="AJ17" s="193"/>
      <c r="AK17" s="193"/>
      <c r="AL17" s="188" t="s">
        <v>18</v>
      </c>
      <c r="AM17" s="189"/>
    </row>
    <row r="18" spans="1:48" ht="13.5" thickBot="1">
      <c r="A18" s="112" t="s">
        <v>246</v>
      </c>
      <c r="B18" s="3"/>
      <c r="C18" s="112"/>
      <c r="D18" s="3"/>
      <c r="E18" s="123"/>
      <c r="F18" s="3"/>
      <c r="G18" s="3"/>
      <c r="H18" s="3"/>
      <c r="I18" s="3"/>
      <c r="J18" s="124"/>
      <c r="K18" s="124"/>
      <c r="L18" s="124"/>
      <c r="M18" s="124"/>
      <c r="N18" s="124"/>
      <c r="O18" s="125"/>
      <c r="P18" s="112"/>
      <c r="S18" s="124"/>
      <c r="T18" s="121"/>
      <c r="U18" s="124"/>
      <c r="V18" s="124"/>
      <c r="W18" s="114"/>
      <c r="AC18" s="204"/>
      <c r="AD18" s="205"/>
      <c r="AE18" s="206"/>
      <c r="AF18" s="206"/>
      <c r="AG18" s="207"/>
      <c r="AH18" s="207"/>
      <c r="AI18" s="194"/>
      <c r="AJ18" s="195"/>
      <c r="AK18" s="195"/>
      <c r="AL18" s="190"/>
      <c r="AM18" s="191"/>
    </row>
    <row r="19" spans="1:48" ht="15" customHeight="1">
      <c r="A19" s="151" t="s">
        <v>53</v>
      </c>
      <c r="B19" s="152"/>
      <c r="C19" s="152"/>
      <c r="D19" s="152"/>
      <c r="E19" s="152"/>
      <c r="F19" s="152"/>
      <c r="G19" s="153"/>
      <c r="H19" s="152" t="s">
        <v>54</v>
      </c>
      <c r="I19" s="152"/>
      <c r="J19" s="152"/>
      <c r="K19" s="152"/>
      <c r="L19" s="152"/>
      <c r="M19" s="151" t="s">
        <v>55</v>
      </c>
      <c r="N19" s="152"/>
      <c r="O19" s="152"/>
      <c r="P19" s="152"/>
      <c r="Q19" s="152"/>
      <c r="R19" s="152"/>
      <c r="S19" s="152"/>
      <c r="T19" s="152"/>
      <c r="U19" s="152"/>
      <c r="V19" s="152"/>
      <c r="W19" s="152"/>
      <c r="X19" s="152"/>
      <c r="Y19" s="152"/>
      <c r="Z19" s="152"/>
      <c r="AA19" s="152"/>
      <c r="AB19" s="152"/>
      <c r="AC19" s="152"/>
      <c r="AD19" s="152"/>
      <c r="AE19" s="152"/>
      <c r="AF19" s="152"/>
      <c r="AG19" s="152"/>
      <c r="AH19" s="152"/>
      <c r="AI19" s="158"/>
      <c r="AJ19" s="158"/>
      <c r="AK19" s="158"/>
      <c r="AL19" s="158"/>
      <c r="AM19" s="159"/>
    </row>
    <row r="20" spans="1:48" ht="15" customHeight="1">
      <c r="A20" s="258"/>
      <c r="B20" s="259"/>
      <c r="C20" s="259"/>
      <c r="D20" s="259"/>
      <c r="E20" s="259"/>
      <c r="F20" s="259"/>
      <c r="G20" s="260"/>
      <c r="H20" s="211"/>
      <c r="I20" s="211"/>
      <c r="J20" s="211"/>
      <c r="K20" s="211"/>
      <c r="L20" s="211"/>
      <c r="M20" s="208"/>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10"/>
    </row>
    <row r="21" spans="1:48" ht="15" customHeight="1">
      <c r="A21" s="243"/>
      <c r="B21" s="244"/>
      <c r="C21" s="244"/>
      <c r="D21" s="244"/>
      <c r="E21" s="244"/>
      <c r="F21" s="244"/>
      <c r="G21" s="245"/>
      <c r="H21" s="212"/>
      <c r="I21" s="212"/>
      <c r="J21" s="212"/>
      <c r="K21" s="212"/>
      <c r="L21" s="212"/>
      <c r="M21" s="142"/>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4"/>
    </row>
    <row r="22" spans="1:48" ht="15" customHeight="1">
      <c r="A22" s="243"/>
      <c r="B22" s="244"/>
      <c r="C22" s="244"/>
      <c r="D22" s="244"/>
      <c r="E22" s="244"/>
      <c r="F22" s="244"/>
      <c r="G22" s="245"/>
      <c r="H22" s="213"/>
      <c r="I22" s="212"/>
      <c r="J22" s="212"/>
      <c r="K22" s="212"/>
      <c r="L22" s="214"/>
      <c r="M22" s="142"/>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4"/>
    </row>
    <row r="23" spans="1:48" ht="15" customHeight="1">
      <c r="A23" s="243"/>
      <c r="B23" s="244"/>
      <c r="C23" s="244"/>
      <c r="D23" s="244"/>
      <c r="E23" s="244"/>
      <c r="F23" s="244"/>
      <c r="G23" s="245"/>
      <c r="H23" s="213"/>
      <c r="I23" s="212"/>
      <c r="J23" s="212"/>
      <c r="K23" s="212"/>
      <c r="L23" s="214"/>
      <c r="M23" s="142"/>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4"/>
    </row>
    <row r="24" spans="1:48" ht="15" customHeight="1">
      <c r="A24" s="243"/>
      <c r="B24" s="244"/>
      <c r="C24" s="244"/>
      <c r="D24" s="244"/>
      <c r="E24" s="244"/>
      <c r="F24" s="244"/>
      <c r="G24" s="245"/>
      <c r="H24" s="213"/>
      <c r="I24" s="212"/>
      <c r="J24" s="212"/>
      <c r="K24" s="212"/>
      <c r="L24" s="214"/>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4"/>
    </row>
    <row r="25" spans="1:48" ht="15" customHeight="1">
      <c r="A25" s="243"/>
      <c r="B25" s="244"/>
      <c r="C25" s="244"/>
      <c r="D25" s="244"/>
      <c r="E25" s="244"/>
      <c r="F25" s="244"/>
      <c r="G25" s="245"/>
      <c r="H25" s="213"/>
      <c r="I25" s="212"/>
      <c r="J25" s="212"/>
      <c r="K25" s="212"/>
      <c r="L25" s="214"/>
      <c r="M25" s="142"/>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4"/>
    </row>
    <row r="26" spans="1:48" ht="15" customHeight="1">
      <c r="A26" s="243"/>
      <c r="B26" s="244"/>
      <c r="C26" s="244"/>
      <c r="D26" s="244"/>
      <c r="E26" s="244"/>
      <c r="F26" s="244"/>
      <c r="G26" s="245"/>
      <c r="H26" s="213"/>
      <c r="I26" s="212"/>
      <c r="J26" s="212"/>
      <c r="K26" s="212"/>
      <c r="L26" s="214"/>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4"/>
    </row>
    <row r="27" spans="1:48" ht="15" customHeight="1">
      <c r="A27" s="243"/>
      <c r="B27" s="244"/>
      <c r="C27" s="244"/>
      <c r="D27" s="244"/>
      <c r="E27" s="244"/>
      <c r="F27" s="244"/>
      <c r="G27" s="245"/>
      <c r="H27" s="213"/>
      <c r="I27" s="212"/>
      <c r="J27" s="212"/>
      <c r="K27" s="212"/>
      <c r="L27" s="214"/>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row>
    <row r="28" spans="1:48" ht="15" customHeight="1">
      <c r="A28" s="243"/>
      <c r="B28" s="244"/>
      <c r="C28" s="244"/>
      <c r="D28" s="244"/>
      <c r="E28" s="244"/>
      <c r="F28" s="244"/>
      <c r="G28" s="245"/>
      <c r="H28" s="213"/>
      <c r="I28" s="212"/>
      <c r="J28" s="212"/>
      <c r="K28" s="212"/>
      <c r="L28" s="214"/>
      <c r="M28" s="142"/>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4"/>
    </row>
    <row r="29" spans="1:48" ht="15" customHeight="1">
      <c r="A29" s="243"/>
      <c r="B29" s="244"/>
      <c r="C29" s="244"/>
      <c r="D29" s="244"/>
      <c r="E29" s="244"/>
      <c r="F29" s="244"/>
      <c r="G29" s="245"/>
      <c r="H29" s="213"/>
      <c r="I29" s="212"/>
      <c r="J29" s="212"/>
      <c r="K29" s="212"/>
      <c r="L29" s="214"/>
      <c r="M29" s="142"/>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4"/>
    </row>
    <row r="30" spans="1:48" ht="15" customHeight="1">
      <c r="A30" s="243"/>
      <c r="B30" s="244"/>
      <c r="C30" s="244"/>
      <c r="D30" s="244"/>
      <c r="E30" s="244"/>
      <c r="F30" s="244"/>
      <c r="G30" s="245"/>
      <c r="H30" s="213"/>
      <c r="I30" s="212"/>
      <c r="J30" s="212"/>
      <c r="K30" s="212"/>
      <c r="L30" s="214"/>
      <c r="M30" s="142"/>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4"/>
    </row>
    <row r="31" spans="1:48" ht="15" customHeight="1">
      <c r="A31" s="243"/>
      <c r="B31" s="244"/>
      <c r="C31" s="244"/>
      <c r="D31" s="244"/>
      <c r="E31" s="244"/>
      <c r="F31" s="244"/>
      <c r="G31" s="245"/>
      <c r="H31" s="213"/>
      <c r="I31" s="212"/>
      <c r="J31" s="212"/>
      <c r="K31" s="212"/>
      <c r="L31" s="214"/>
      <c r="M31" s="142"/>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4"/>
    </row>
    <row r="32" spans="1:48" ht="15" customHeight="1">
      <c r="A32" s="243"/>
      <c r="B32" s="244"/>
      <c r="C32" s="244"/>
      <c r="D32" s="244"/>
      <c r="E32" s="244"/>
      <c r="F32" s="244"/>
      <c r="G32" s="245"/>
      <c r="H32" s="213"/>
      <c r="I32" s="212"/>
      <c r="J32" s="212"/>
      <c r="K32" s="212"/>
      <c r="L32" s="214"/>
      <c r="M32" s="142"/>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4"/>
      <c r="AV32" s="3"/>
    </row>
    <row r="33" spans="1:39" ht="15" customHeight="1">
      <c r="A33" s="261"/>
      <c r="B33" s="262"/>
      <c r="C33" s="262"/>
      <c r="D33" s="262"/>
      <c r="E33" s="262"/>
      <c r="F33" s="262"/>
      <c r="G33" s="263"/>
      <c r="H33" s="213"/>
      <c r="I33" s="212"/>
      <c r="J33" s="212"/>
      <c r="K33" s="212"/>
      <c r="L33" s="214"/>
      <c r="M33" s="142"/>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4"/>
    </row>
    <row r="34" spans="1:39" ht="15" customHeight="1">
      <c r="A34" s="72" t="s">
        <v>37</v>
      </c>
      <c r="B34" s="73"/>
      <c r="C34" s="73"/>
      <c r="D34" s="73"/>
      <c r="E34" s="73"/>
      <c r="F34" s="73"/>
      <c r="G34" s="74"/>
      <c r="H34" s="241">
        <f>SUM(H20:L33)</f>
        <v>0</v>
      </c>
      <c r="I34" s="241"/>
      <c r="J34" s="241"/>
      <c r="K34" s="241"/>
      <c r="L34" s="242"/>
      <c r="M34" s="199"/>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1"/>
    </row>
    <row r="35" spans="1:39">
      <c r="A35" s="122"/>
      <c r="B35" s="3"/>
      <c r="C35" s="112"/>
      <c r="D35" s="3"/>
      <c r="E35" s="123"/>
      <c r="F35" s="3"/>
      <c r="G35" s="3"/>
      <c r="H35" s="3"/>
      <c r="I35" s="3"/>
      <c r="J35" s="124"/>
      <c r="K35" s="124"/>
      <c r="L35" s="124"/>
      <c r="M35" s="124"/>
      <c r="N35" s="124"/>
      <c r="O35" s="125"/>
      <c r="P35" s="112"/>
      <c r="S35" s="124"/>
      <c r="T35" s="121"/>
      <c r="U35" s="124"/>
      <c r="V35" s="124"/>
      <c r="W35" s="114"/>
      <c r="AD35" s="112"/>
      <c r="AE35" s="113"/>
      <c r="AF35" s="113"/>
      <c r="AG35" s="113"/>
      <c r="AH35" s="114"/>
      <c r="AI35" s="240"/>
      <c r="AJ35" s="240"/>
      <c r="AK35" s="240"/>
      <c r="AL35" s="218"/>
      <c r="AM35" s="218"/>
    </row>
    <row r="36" spans="1:39">
      <c r="A36" s="112" t="s">
        <v>247</v>
      </c>
      <c r="B36" s="3"/>
      <c r="C36" s="112"/>
      <c r="D36" s="3"/>
      <c r="E36" s="123"/>
      <c r="F36" s="3"/>
      <c r="G36" s="3"/>
      <c r="H36" s="3"/>
      <c r="I36" s="3"/>
      <c r="J36" s="124"/>
      <c r="K36" s="124"/>
      <c r="L36" s="124"/>
      <c r="M36" s="124"/>
      <c r="N36" s="124"/>
      <c r="O36" s="125"/>
      <c r="P36" s="112"/>
      <c r="S36" s="124"/>
      <c r="T36" s="121"/>
      <c r="U36" s="124"/>
      <c r="V36" s="124"/>
      <c r="W36" s="114"/>
      <c r="AD36" s="112"/>
      <c r="AE36" s="113"/>
      <c r="AF36" s="113"/>
      <c r="AG36" s="113"/>
      <c r="AH36" s="114"/>
      <c r="AI36" s="240"/>
      <c r="AJ36" s="240"/>
      <c r="AK36" s="240"/>
      <c r="AL36" s="218"/>
      <c r="AM36" s="218"/>
    </row>
    <row r="37" spans="1:39" ht="15" customHeight="1">
      <c r="A37" s="151" t="s">
        <v>53</v>
      </c>
      <c r="B37" s="152"/>
      <c r="C37" s="152"/>
      <c r="D37" s="152"/>
      <c r="E37" s="152"/>
      <c r="F37" s="152"/>
      <c r="G37" s="153"/>
      <c r="H37" s="152" t="s">
        <v>54</v>
      </c>
      <c r="I37" s="152"/>
      <c r="J37" s="152"/>
      <c r="K37" s="152"/>
      <c r="L37" s="152"/>
      <c r="M37" s="151" t="s">
        <v>55</v>
      </c>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3"/>
    </row>
    <row r="38" spans="1:39" ht="15" customHeight="1">
      <c r="A38" s="258"/>
      <c r="B38" s="259"/>
      <c r="C38" s="259"/>
      <c r="D38" s="259"/>
      <c r="E38" s="259"/>
      <c r="F38" s="259"/>
      <c r="G38" s="260"/>
      <c r="H38" s="211"/>
      <c r="I38" s="211"/>
      <c r="J38" s="211"/>
      <c r="K38" s="211"/>
      <c r="L38" s="211"/>
      <c r="M38" s="208"/>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10"/>
    </row>
    <row r="39" spans="1:39" ht="15" customHeight="1">
      <c r="A39" s="243"/>
      <c r="B39" s="244"/>
      <c r="C39" s="244"/>
      <c r="D39" s="244"/>
      <c r="E39" s="244"/>
      <c r="F39" s="244"/>
      <c r="G39" s="245"/>
      <c r="H39" s="213"/>
      <c r="I39" s="212"/>
      <c r="J39" s="212"/>
      <c r="K39" s="212"/>
      <c r="L39" s="214"/>
      <c r="M39" s="142"/>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4"/>
    </row>
    <row r="40" spans="1:39" ht="15" customHeight="1">
      <c r="A40" s="243"/>
      <c r="B40" s="244"/>
      <c r="C40" s="244"/>
      <c r="D40" s="244"/>
      <c r="E40" s="244"/>
      <c r="F40" s="244"/>
      <c r="G40" s="245"/>
      <c r="H40" s="213"/>
      <c r="I40" s="212"/>
      <c r="J40" s="212"/>
      <c r="K40" s="212"/>
      <c r="L40" s="214"/>
      <c r="M40" s="142"/>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row>
    <row r="41" spans="1:39" ht="15" customHeight="1">
      <c r="A41" s="243"/>
      <c r="B41" s="244"/>
      <c r="C41" s="244"/>
      <c r="D41" s="244"/>
      <c r="E41" s="244"/>
      <c r="F41" s="244"/>
      <c r="G41" s="245"/>
      <c r="H41" s="213"/>
      <c r="I41" s="212"/>
      <c r="J41" s="212"/>
      <c r="K41" s="212"/>
      <c r="L41" s="214"/>
      <c r="M41" s="142"/>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4"/>
    </row>
    <row r="42" spans="1:39" ht="15" customHeight="1">
      <c r="A42" s="243"/>
      <c r="B42" s="244"/>
      <c r="C42" s="244"/>
      <c r="D42" s="244"/>
      <c r="E42" s="244"/>
      <c r="F42" s="244"/>
      <c r="G42" s="245"/>
      <c r="H42" s="213"/>
      <c r="I42" s="212"/>
      <c r="J42" s="212"/>
      <c r="K42" s="212"/>
      <c r="L42" s="214"/>
      <c r="M42" s="142"/>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4"/>
    </row>
    <row r="43" spans="1:39" ht="15" customHeight="1">
      <c r="A43" s="243"/>
      <c r="B43" s="244"/>
      <c r="C43" s="244"/>
      <c r="D43" s="244"/>
      <c r="E43" s="244"/>
      <c r="F43" s="244"/>
      <c r="G43" s="245"/>
      <c r="H43" s="213"/>
      <c r="I43" s="212"/>
      <c r="J43" s="212"/>
      <c r="K43" s="212"/>
      <c r="L43" s="214"/>
      <c r="M43" s="142"/>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4"/>
    </row>
    <row r="44" spans="1:39" ht="15" customHeight="1">
      <c r="A44" s="243"/>
      <c r="B44" s="244"/>
      <c r="C44" s="244"/>
      <c r="D44" s="244"/>
      <c r="E44" s="244"/>
      <c r="F44" s="244"/>
      <c r="G44" s="245"/>
      <c r="H44" s="213"/>
      <c r="I44" s="212"/>
      <c r="J44" s="212"/>
      <c r="K44" s="212"/>
      <c r="L44" s="214"/>
      <c r="M44" s="142"/>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4"/>
    </row>
    <row r="45" spans="1:39" ht="15" customHeight="1">
      <c r="A45" s="243"/>
      <c r="B45" s="244"/>
      <c r="C45" s="244"/>
      <c r="D45" s="244"/>
      <c r="E45" s="244"/>
      <c r="F45" s="244"/>
      <c r="G45" s="245"/>
      <c r="H45" s="213"/>
      <c r="I45" s="212"/>
      <c r="J45" s="212"/>
      <c r="K45" s="212"/>
      <c r="L45" s="214"/>
      <c r="M45" s="142"/>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4"/>
    </row>
    <row r="46" spans="1:39" ht="15" customHeight="1">
      <c r="A46" s="243"/>
      <c r="B46" s="244"/>
      <c r="C46" s="244"/>
      <c r="D46" s="244"/>
      <c r="E46" s="244"/>
      <c r="F46" s="244"/>
      <c r="G46" s="245"/>
      <c r="H46" s="213"/>
      <c r="I46" s="212"/>
      <c r="J46" s="212"/>
      <c r="K46" s="212"/>
      <c r="L46" s="214"/>
      <c r="M46" s="142"/>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4"/>
    </row>
    <row r="47" spans="1:39" ht="15" customHeight="1">
      <c r="A47" s="243"/>
      <c r="B47" s="244"/>
      <c r="C47" s="244"/>
      <c r="D47" s="244"/>
      <c r="E47" s="244"/>
      <c r="F47" s="244"/>
      <c r="G47" s="245"/>
      <c r="H47" s="213"/>
      <c r="I47" s="212"/>
      <c r="J47" s="212"/>
      <c r="K47" s="212"/>
      <c r="L47" s="214"/>
      <c r="M47" s="142"/>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4"/>
    </row>
    <row r="48" spans="1:39" ht="15" customHeight="1">
      <c r="A48" s="243"/>
      <c r="B48" s="244"/>
      <c r="C48" s="244"/>
      <c r="D48" s="244"/>
      <c r="E48" s="244"/>
      <c r="F48" s="244"/>
      <c r="G48" s="245"/>
      <c r="H48" s="213"/>
      <c r="I48" s="212"/>
      <c r="J48" s="212"/>
      <c r="K48" s="212"/>
      <c r="L48" s="214"/>
      <c r="M48" s="142"/>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4"/>
    </row>
    <row r="49" spans="1:48" ht="15" customHeight="1">
      <c r="A49" s="243"/>
      <c r="B49" s="244"/>
      <c r="C49" s="244"/>
      <c r="D49" s="244"/>
      <c r="E49" s="244"/>
      <c r="F49" s="244"/>
      <c r="G49" s="245"/>
      <c r="H49" s="213"/>
      <c r="I49" s="212"/>
      <c r="J49" s="212"/>
      <c r="K49" s="212"/>
      <c r="L49" s="214"/>
      <c r="M49" s="142"/>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4"/>
    </row>
    <row r="50" spans="1:48" ht="15" customHeight="1">
      <c r="A50" s="243"/>
      <c r="B50" s="244"/>
      <c r="C50" s="244"/>
      <c r="D50" s="244"/>
      <c r="E50" s="244"/>
      <c r="F50" s="244"/>
      <c r="G50" s="245"/>
      <c r="H50" s="213"/>
      <c r="I50" s="212"/>
      <c r="J50" s="212"/>
      <c r="K50" s="212"/>
      <c r="L50" s="214"/>
      <c r="M50" s="142"/>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4"/>
      <c r="AV50" s="3"/>
    </row>
    <row r="51" spans="1:48" ht="15" customHeight="1">
      <c r="A51" s="261"/>
      <c r="B51" s="262"/>
      <c r="C51" s="262"/>
      <c r="D51" s="262"/>
      <c r="E51" s="262"/>
      <c r="F51" s="262"/>
      <c r="G51" s="263"/>
      <c r="H51" s="213"/>
      <c r="I51" s="212"/>
      <c r="J51" s="212"/>
      <c r="K51" s="212"/>
      <c r="L51" s="214"/>
      <c r="M51" s="142"/>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4"/>
    </row>
    <row r="52" spans="1:48" ht="15" customHeight="1">
      <c r="A52" s="72" t="s">
        <v>37</v>
      </c>
      <c r="B52" s="73"/>
      <c r="C52" s="73"/>
      <c r="D52" s="73"/>
      <c r="E52" s="73"/>
      <c r="F52" s="73"/>
      <c r="G52" s="74"/>
      <c r="H52" s="241">
        <f>SUM(H38:L51)</f>
        <v>0</v>
      </c>
      <c r="I52" s="241"/>
      <c r="J52" s="241"/>
      <c r="K52" s="241"/>
      <c r="L52" s="242"/>
      <c r="M52" s="199"/>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1"/>
    </row>
    <row r="53" spans="1:48" ht="6" customHeight="1">
      <c r="A53" s="126"/>
      <c r="B53" s="126"/>
      <c r="C53" s="126"/>
      <c r="D53" s="126"/>
      <c r="E53" s="127"/>
      <c r="F53" s="127"/>
      <c r="G53" s="127"/>
      <c r="H53" s="127"/>
      <c r="I53" s="127"/>
      <c r="J53" s="128"/>
      <c r="K53" s="128"/>
      <c r="L53" s="128"/>
      <c r="M53" s="128"/>
      <c r="N53" s="128"/>
      <c r="AH53" s="129"/>
    </row>
    <row r="54" spans="1:48" s="3" customFormat="1" ht="19.5" hidden="1" customHeight="1">
      <c r="A54" s="130" t="s">
        <v>210</v>
      </c>
      <c r="B54" s="64"/>
      <c r="C54" s="64"/>
      <c r="D54" s="64"/>
      <c r="E54" s="64"/>
      <c r="F54" s="64"/>
      <c r="G54" s="64"/>
      <c r="H54" s="64"/>
      <c r="I54" s="65"/>
      <c r="J54" s="67"/>
      <c r="K54" s="64"/>
      <c r="L54" s="66"/>
      <c r="M54" s="66"/>
      <c r="N54" s="66"/>
      <c r="O54" s="64"/>
      <c r="P54" s="64"/>
      <c r="Q54" s="64"/>
      <c r="R54" s="64"/>
      <c r="S54" s="64"/>
      <c r="T54" s="75"/>
      <c r="U54" s="75"/>
      <c r="V54" s="75"/>
      <c r="W54" s="75"/>
      <c r="AC54" s="228"/>
      <c r="AD54" s="202" t="s">
        <v>51</v>
      </c>
      <c r="AE54" s="203"/>
      <c r="AF54" s="203"/>
      <c r="AG54" s="203"/>
      <c r="AH54" s="227"/>
      <c r="AI54" s="196" t="s">
        <v>52</v>
      </c>
      <c r="AJ54" s="197"/>
      <c r="AK54" s="197"/>
      <c r="AL54" s="197"/>
      <c r="AM54" s="198"/>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228"/>
      <c r="AD55" s="219" t="str">
        <f>IFERROR(VLOOKUP(L10,リスト!B24:E30,4,FALSE)*AJ10,"")</f>
        <v/>
      </c>
      <c r="AE55" s="220"/>
      <c r="AF55" s="220"/>
      <c r="AG55" s="223" t="s">
        <v>18</v>
      </c>
      <c r="AH55" s="224"/>
      <c r="AI55" s="230" t="str">
        <f>IF(AD55="","",MIN(AD55,ROUNDDOWN(H63/1000,0)))</f>
        <v/>
      </c>
      <c r="AJ55" s="231"/>
      <c r="AK55" s="231"/>
      <c r="AL55" s="223" t="s">
        <v>18</v>
      </c>
      <c r="AM55" s="224"/>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229"/>
      <c r="AD56" s="221"/>
      <c r="AE56" s="222"/>
      <c r="AF56" s="222"/>
      <c r="AG56" s="225"/>
      <c r="AH56" s="226"/>
      <c r="AI56" s="232"/>
      <c r="AJ56" s="233"/>
      <c r="AK56" s="233"/>
      <c r="AL56" s="225"/>
      <c r="AM56" s="226"/>
      <c r="AT56" s="4"/>
    </row>
    <row r="57" spans="1:48" ht="15" hidden="1" customHeight="1">
      <c r="A57" s="151" t="s">
        <v>53</v>
      </c>
      <c r="B57" s="152"/>
      <c r="C57" s="152"/>
      <c r="D57" s="152"/>
      <c r="E57" s="152"/>
      <c r="F57" s="152"/>
      <c r="G57" s="153"/>
      <c r="H57" s="151" t="s">
        <v>54</v>
      </c>
      <c r="I57" s="152"/>
      <c r="J57" s="152"/>
      <c r="K57" s="152"/>
      <c r="L57" s="153"/>
      <c r="M57" s="151" t="s">
        <v>55</v>
      </c>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3"/>
    </row>
    <row r="58" spans="1:48" ht="15" hidden="1" customHeight="1">
      <c r="A58" s="94" t="s">
        <v>56</v>
      </c>
      <c r="B58" s="95"/>
      <c r="C58" s="95"/>
      <c r="D58" s="95"/>
      <c r="E58" s="96"/>
      <c r="F58" s="96"/>
      <c r="G58" s="97"/>
      <c r="H58" s="255"/>
      <c r="I58" s="256"/>
      <c r="J58" s="256"/>
      <c r="K58" s="256"/>
      <c r="L58" s="257"/>
      <c r="M58" s="249"/>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1"/>
    </row>
    <row r="59" spans="1:48" ht="15" hidden="1" customHeight="1">
      <c r="A59" s="68" t="s">
        <v>57</v>
      </c>
      <c r="B59" s="69"/>
      <c r="C59" s="69"/>
      <c r="D59" s="69"/>
      <c r="E59" s="70"/>
      <c r="F59" s="70"/>
      <c r="G59" s="71"/>
      <c r="H59" s="252"/>
      <c r="I59" s="253"/>
      <c r="J59" s="253"/>
      <c r="K59" s="253"/>
      <c r="L59" s="254"/>
      <c r="M59" s="246"/>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8"/>
    </row>
    <row r="60" spans="1:48" ht="15" hidden="1" customHeight="1">
      <c r="A60" s="68" t="s">
        <v>58</v>
      </c>
      <c r="B60" s="69"/>
      <c r="C60" s="69"/>
      <c r="D60" s="69"/>
      <c r="E60" s="70"/>
      <c r="F60" s="70"/>
      <c r="G60" s="71"/>
      <c r="H60" s="252"/>
      <c r="I60" s="253"/>
      <c r="J60" s="253"/>
      <c r="K60" s="253"/>
      <c r="L60" s="254"/>
      <c r="M60" s="246"/>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8"/>
    </row>
    <row r="61" spans="1:48" ht="15" hidden="1" customHeight="1">
      <c r="A61" s="68" t="s">
        <v>59</v>
      </c>
      <c r="B61" s="69"/>
      <c r="C61" s="69"/>
      <c r="D61" s="69"/>
      <c r="E61" s="70"/>
      <c r="F61" s="70"/>
      <c r="G61" s="71"/>
      <c r="H61" s="252"/>
      <c r="I61" s="253"/>
      <c r="J61" s="253"/>
      <c r="K61" s="253"/>
      <c r="L61" s="254"/>
      <c r="M61" s="246"/>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8"/>
    </row>
    <row r="62" spans="1:48" ht="15" hidden="1" customHeight="1">
      <c r="A62" s="68" t="s">
        <v>60</v>
      </c>
      <c r="B62" s="69"/>
      <c r="C62" s="69"/>
      <c r="D62" s="69"/>
      <c r="E62" s="70"/>
      <c r="F62" s="70"/>
      <c r="G62" s="71"/>
      <c r="H62" s="215"/>
      <c r="I62" s="216"/>
      <c r="J62" s="216"/>
      <c r="K62" s="216"/>
      <c r="L62" s="217"/>
      <c r="M62" s="234"/>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6"/>
    </row>
    <row r="63" spans="1:48" ht="15" hidden="1" customHeight="1">
      <c r="A63" s="72" t="s">
        <v>37</v>
      </c>
      <c r="B63" s="76"/>
      <c r="C63" s="76"/>
      <c r="D63" s="76"/>
      <c r="E63" s="73"/>
      <c r="F63" s="73"/>
      <c r="G63" s="74"/>
      <c r="H63" s="237">
        <f>SUM(H58:L62)</f>
        <v>0</v>
      </c>
      <c r="I63" s="238"/>
      <c r="J63" s="238"/>
      <c r="K63" s="238"/>
      <c r="L63" s="239"/>
      <c r="M63" s="199"/>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1"/>
    </row>
    <row r="64" spans="1:48">
      <c r="A64" s="112" t="s">
        <v>245</v>
      </c>
    </row>
    <row r="66" spans="35:39">
      <c r="AI66" s="218"/>
      <c r="AJ66" s="218"/>
      <c r="AK66" s="218"/>
      <c r="AL66" s="218"/>
      <c r="AM66" s="218"/>
    </row>
  </sheetData>
  <sheetProtection formatCells="0" formatColumns="0" formatRows="0" insertColumns="0" insertRows="0" autoFilter="0"/>
  <mergeCells count="151">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23:G23"/>
    <mergeCell ref="H23:L23"/>
    <mergeCell ref="M23:AM23"/>
    <mergeCell ref="A24:G24"/>
    <mergeCell ref="H24:L24"/>
    <mergeCell ref="M24:AM24"/>
    <mergeCell ref="A21:G21"/>
    <mergeCell ref="H21:L21"/>
    <mergeCell ref="M21:AM21"/>
    <mergeCell ref="A22:G22"/>
    <mergeCell ref="H22:L22"/>
    <mergeCell ref="M22:AM22"/>
    <mergeCell ref="A27:G27"/>
    <mergeCell ref="H27:L27"/>
    <mergeCell ref="M27:AM27"/>
    <mergeCell ref="A28:G28"/>
    <mergeCell ref="H28:L28"/>
    <mergeCell ref="M28:AM28"/>
    <mergeCell ref="A25:G25"/>
    <mergeCell ref="H25:L25"/>
    <mergeCell ref="M25:AM25"/>
    <mergeCell ref="A26:G26"/>
    <mergeCell ref="H26:L26"/>
    <mergeCell ref="M26:AM26"/>
    <mergeCell ref="A31:G31"/>
    <mergeCell ref="H31:L31"/>
    <mergeCell ref="M31:AM31"/>
    <mergeCell ref="A32:G32"/>
    <mergeCell ref="H32:L32"/>
    <mergeCell ref="M32:AM32"/>
    <mergeCell ref="A29:G29"/>
    <mergeCell ref="H29:L29"/>
    <mergeCell ref="M29:AM29"/>
    <mergeCell ref="A30:G30"/>
    <mergeCell ref="H30:L30"/>
    <mergeCell ref="M30:AM3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41:G41"/>
    <mergeCell ref="H41:L41"/>
    <mergeCell ref="M41:AM41"/>
    <mergeCell ref="A42:G42"/>
    <mergeCell ref="H42:L42"/>
    <mergeCell ref="M42:AM42"/>
    <mergeCell ref="A39:G39"/>
    <mergeCell ref="H39:L39"/>
    <mergeCell ref="M39:AM39"/>
    <mergeCell ref="A40:G40"/>
    <mergeCell ref="H40:L40"/>
    <mergeCell ref="M40:AM40"/>
    <mergeCell ref="A45:G45"/>
    <mergeCell ref="H45:L45"/>
    <mergeCell ref="M45:AM45"/>
    <mergeCell ref="A46:G46"/>
    <mergeCell ref="H46:L46"/>
    <mergeCell ref="M46:AM46"/>
    <mergeCell ref="A43:G43"/>
    <mergeCell ref="H43:L43"/>
    <mergeCell ref="M43:AM43"/>
    <mergeCell ref="A44:G44"/>
    <mergeCell ref="H44:L44"/>
    <mergeCell ref="M44:AM44"/>
    <mergeCell ref="A49:G49"/>
    <mergeCell ref="H49:L49"/>
    <mergeCell ref="M49:AM49"/>
    <mergeCell ref="A50:G50"/>
    <mergeCell ref="H50:L50"/>
    <mergeCell ref="M50:AM50"/>
    <mergeCell ref="A47:G47"/>
    <mergeCell ref="H47:L47"/>
    <mergeCell ref="M47:AM47"/>
    <mergeCell ref="A48:G48"/>
    <mergeCell ref="H48:L48"/>
    <mergeCell ref="M48:AM48"/>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H62:L62"/>
    <mergeCell ref="M62:AM62"/>
    <mergeCell ref="H63:L63"/>
    <mergeCell ref="M63:AM63"/>
    <mergeCell ref="AI66:AM66"/>
    <mergeCell ref="H59:L59"/>
    <mergeCell ref="M59:AM59"/>
    <mergeCell ref="H60:L60"/>
    <mergeCell ref="M60:AM60"/>
    <mergeCell ref="H61:L61"/>
    <mergeCell ref="M61:AM61"/>
  </mergeCells>
  <phoneticPr fontId="4"/>
  <dataValidations count="1">
    <dataValidation imeMode="halfAlpha" allowBlank="1" showInputMessage="1" showErrorMessage="1" sqref="S16:V18 J16:N18 S36:V36 J36:N36" xr:uid="{20E67641-F13A-4453-B4DD-825932092E2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0</xdr:col>
                    <xdr:colOff>152400</xdr:colOff>
                    <xdr:row>16</xdr:row>
                    <xdr:rowOff>0</xdr:rowOff>
                  </from>
                  <to>
                    <xdr:col>2</xdr:col>
                    <xdr:colOff>76200</xdr:colOff>
                    <xdr:row>17</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738CC590-B5AE-4FA9-8C68-DD73E9DA157F}">
          <x14:formula1>
            <xm:f>リスト!$B$2:$B$30</xm:f>
          </x14:formula1>
          <xm:sqref>L10</xm:sqref>
        </x14:dataValidation>
        <x14:dataValidation type="list" allowBlank="1" xr:uid="{E37BC4D0-64C3-45C1-9A98-425CA76728F3}">
          <x14:formula1>
            <xm:f>リスト!$B$32:$B$78</xm:f>
          </x14:formula1>
          <xm:sqref>D9:G9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0B36A-8907-4504-8C32-9133CC7D4A09}">
  <dimension ref="A1:AV66"/>
  <sheetViews>
    <sheetView showGridLines="0" showZeros="0" view="pageBreakPreview" zoomScaleNormal="100" zoomScaleSheetLayoutView="100" workbookViewId="0">
      <selection activeCell="W9" sqref="W9:AF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243</v>
      </c>
    </row>
    <row r="2" spans="1:48" ht="7.5" customHeight="1"/>
    <row r="3" spans="1:48">
      <c r="A3" s="145" t="s">
        <v>248</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7"/>
    </row>
    <row r="4" spans="1:48" ht="9"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c r="A5" s="148" t="s">
        <v>249</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50"/>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17.25" customHeight="1">
      <c r="A7" s="151" t="s">
        <v>42</v>
      </c>
      <c r="B7" s="152"/>
      <c r="C7" s="152"/>
      <c r="D7" s="152"/>
      <c r="E7" s="152"/>
      <c r="F7" s="152"/>
      <c r="G7" s="153"/>
      <c r="H7" s="175"/>
      <c r="I7" s="176"/>
      <c r="J7" s="176"/>
      <c r="K7" s="176"/>
      <c r="L7" s="176"/>
      <c r="M7" s="176"/>
      <c r="N7" s="177"/>
      <c r="O7" s="151" t="s">
        <v>251</v>
      </c>
      <c r="P7" s="152"/>
      <c r="Q7" s="152"/>
      <c r="R7" s="152"/>
      <c r="S7" s="153"/>
      <c r="T7" s="178"/>
      <c r="U7" s="179"/>
      <c r="V7" s="179"/>
      <c r="W7" s="179"/>
      <c r="X7" s="179"/>
      <c r="Y7" s="179"/>
      <c r="Z7" s="179"/>
      <c r="AA7" s="179"/>
      <c r="AB7" s="179"/>
      <c r="AC7" s="179"/>
      <c r="AD7" s="179"/>
      <c r="AE7" s="179"/>
      <c r="AF7" s="179"/>
      <c r="AG7" s="179"/>
      <c r="AH7" s="179"/>
      <c r="AI7" s="179"/>
      <c r="AJ7" s="179"/>
      <c r="AK7" s="179"/>
      <c r="AL7" s="179"/>
      <c r="AM7" s="180"/>
    </row>
    <row r="8" spans="1:48">
      <c r="A8" s="154" t="s">
        <v>43</v>
      </c>
      <c r="B8" s="155"/>
      <c r="C8" s="156"/>
      <c r="D8" s="151" t="s">
        <v>44</v>
      </c>
      <c r="E8" s="152"/>
      <c r="F8" s="152"/>
      <c r="G8" s="153"/>
      <c r="H8" s="151" t="s">
        <v>34</v>
      </c>
      <c r="I8" s="152"/>
      <c r="J8" s="152"/>
      <c r="K8" s="152"/>
      <c r="L8" s="152"/>
      <c r="M8" s="152"/>
      <c r="N8" s="152"/>
      <c r="O8" s="152"/>
      <c r="P8" s="152"/>
      <c r="Q8" s="152"/>
      <c r="R8" s="152"/>
      <c r="S8" s="153"/>
      <c r="T8" s="154" t="s">
        <v>45</v>
      </c>
      <c r="U8" s="155"/>
      <c r="V8" s="156"/>
      <c r="W8" s="151" t="s">
        <v>28</v>
      </c>
      <c r="X8" s="152"/>
      <c r="Y8" s="152"/>
      <c r="Z8" s="152"/>
      <c r="AA8" s="152"/>
      <c r="AB8" s="152"/>
      <c r="AC8" s="152"/>
      <c r="AD8" s="152"/>
      <c r="AE8" s="152"/>
      <c r="AF8" s="153"/>
      <c r="AG8" s="163" t="s">
        <v>250</v>
      </c>
      <c r="AH8" s="164"/>
      <c r="AI8" s="164"/>
      <c r="AJ8" s="164"/>
      <c r="AK8" s="164"/>
      <c r="AL8" s="164"/>
      <c r="AM8" s="165"/>
    </row>
    <row r="9" spans="1:48" ht="17.25" customHeight="1">
      <c r="A9" s="157"/>
      <c r="B9" s="158"/>
      <c r="C9" s="159"/>
      <c r="D9" s="160" t="s">
        <v>191</v>
      </c>
      <c r="E9" s="161"/>
      <c r="F9" s="161"/>
      <c r="G9" s="162"/>
      <c r="H9" s="166"/>
      <c r="I9" s="167"/>
      <c r="J9" s="167"/>
      <c r="K9" s="167"/>
      <c r="L9" s="167"/>
      <c r="M9" s="167"/>
      <c r="N9" s="167"/>
      <c r="O9" s="167"/>
      <c r="P9" s="167"/>
      <c r="Q9" s="167"/>
      <c r="R9" s="167"/>
      <c r="S9" s="168"/>
      <c r="T9" s="157"/>
      <c r="U9" s="158"/>
      <c r="V9" s="159"/>
      <c r="W9" s="169"/>
      <c r="X9" s="170"/>
      <c r="Y9" s="170"/>
      <c r="Z9" s="170"/>
      <c r="AA9" s="170"/>
      <c r="AB9" s="170"/>
      <c r="AC9" s="170"/>
      <c r="AD9" s="170"/>
      <c r="AE9" s="170"/>
      <c r="AF9" s="171"/>
      <c r="AG9" s="172"/>
      <c r="AH9" s="173"/>
      <c r="AI9" s="173"/>
      <c r="AJ9" s="173"/>
      <c r="AK9" s="173"/>
      <c r="AL9" s="173"/>
      <c r="AM9" s="174"/>
      <c r="AV9" s="3"/>
    </row>
    <row r="10" spans="1:48" s="3" customFormat="1" ht="20.25" customHeight="1">
      <c r="A10" s="151" t="s">
        <v>47</v>
      </c>
      <c r="B10" s="152"/>
      <c r="C10" s="152"/>
      <c r="D10" s="152"/>
      <c r="E10" s="152"/>
      <c r="F10" s="152"/>
      <c r="G10" s="152"/>
      <c r="H10" s="152"/>
      <c r="I10" s="152"/>
      <c r="J10" s="152"/>
      <c r="K10" s="153"/>
      <c r="L10" s="185"/>
      <c r="M10" s="186"/>
      <c r="N10" s="186"/>
      <c r="O10" s="186"/>
      <c r="P10" s="186"/>
      <c r="Q10" s="186"/>
      <c r="R10" s="186"/>
      <c r="S10" s="186"/>
      <c r="T10" s="186"/>
      <c r="U10" s="186"/>
      <c r="V10" s="186"/>
      <c r="W10" s="186"/>
      <c r="X10" s="186"/>
      <c r="Y10" s="186"/>
      <c r="Z10" s="186"/>
      <c r="AA10" s="186"/>
      <c r="AB10" s="186"/>
      <c r="AC10" s="186"/>
      <c r="AD10" s="186"/>
      <c r="AE10" s="186"/>
      <c r="AF10" s="187"/>
      <c r="AG10" s="182" t="s">
        <v>48</v>
      </c>
      <c r="AH10" s="164"/>
      <c r="AI10" s="165"/>
      <c r="AJ10" s="179"/>
      <c r="AK10" s="179"/>
      <c r="AL10" s="183" t="s">
        <v>49</v>
      </c>
      <c r="AM10" s="184"/>
      <c r="AP10" s="181"/>
      <c r="AQ10" s="181"/>
      <c r="AR10" s="181"/>
      <c r="AS10" s="181"/>
      <c r="AT10" s="181"/>
      <c r="AU10" s="181"/>
    </row>
    <row r="11" spans="1:48" s="3" customFormat="1" ht="6" customHeight="1">
      <c r="A11" s="117"/>
      <c r="B11" s="117"/>
      <c r="C11" s="117"/>
      <c r="D11" s="117"/>
      <c r="E11" s="117"/>
      <c r="F11" s="117"/>
      <c r="G11" s="117"/>
      <c r="H11" s="117"/>
      <c r="I11" s="118"/>
      <c r="J11" s="119"/>
      <c r="K11" s="118"/>
      <c r="L11" s="116"/>
      <c r="M11" s="116"/>
      <c r="N11" s="116"/>
      <c r="O11" s="116"/>
      <c r="P11" s="116"/>
      <c r="Q11" s="116"/>
      <c r="R11" s="116"/>
      <c r="S11" s="116"/>
      <c r="T11" s="116"/>
      <c r="U11" s="118"/>
      <c r="V11" s="116"/>
      <c r="W11" s="116"/>
      <c r="X11" s="116"/>
      <c r="Y11" s="119"/>
      <c r="Z11" s="120"/>
      <c r="AA11" s="118"/>
      <c r="AB11" s="116"/>
      <c r="AC11" s="116"/>
      <c r="AD11" s="116"/>
      <c r="AE11" s="116"/>
      <c r="AF11" s="116"/>
      <c r="AG11" s="116"/>
      <c r="AH11" s="116"/>
      <c r="AI11" s="116"/>
      <c r="AJ11" s="116"/>
      <c r="AK11" s="116"/>
      <c r="AL11" s="116"/>
      <c r="AM11" s="116"/>
    </row>
    <row r="12" spans="1:48" s="3" customFormat="1" ht="3" customHeight="1">
      <c r="I12" s="81"/>
      <c r="J12" s="121"/>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21"/>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48" t="s">
        <v>50</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50"/>
    </row>
    <row r="15" spans="1:48" s="3" customFormat="1" ht="3" customHeight="1" thickBot="1">
      <c r="I15" s="81"/>
      <c r="J15" s="121"/>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40" t="s">
        <v>209</v>
      </c>
      <c r="B16" s="3"/>
      <c r="C16" s="112"/>
      <c r="D16" s="3"/>
      <c r="E16" s="123"/>
      <c r="F16" s="3"/>
      <c r="G16" s="3"/>
      <c r="H16" s="3"/>
      <c r="I16" s="3"/>
      <c r="J16" s="124"/>
      <c r="K16" s="124"/>
      <c r="L16" s="124"/>
      <c r="M16" s="124"/>
      <c r="N16" s="124"/>
      <c r="O16" s="125"/>
      <c r="P16" s="112"/>
      <c r="S16" s="124"/>
      <c r="T16" s="121"/>
      <c r="U16" s="124"/>
      <c r="V16" s="124"/>
      <c r="W16" s="112"/>
      <c r="AC16" s="204"/>
      <c r="AD16" s="202" t="s">
        <v>51</v>
      </c>
      <c r="AE16" s="203"/>
      <c r="AF16" s="203"/>
      <c r="AG16" s="203"/>
      <c r="AH16" s="203"/>
      <c r="AI16" s="196" t="s">
        <v>52</v>
      </c>
      <c r="AJ16" s="197"/>
      <c r="AK16" s="197"/>
      <c r="AL16" s="197"/>
      <c r="AM16" s="198"/>
      <c r="AV16" s="3"/>
    </row>
    <row r="17" spans="1:48" ht="19.5" customHeight="1">
      <c r="A17" s="122"/>
      <c r="B17" s="3"/>
      <c r="C17" s="140" t="s">
        <v>244</v>
      </c>
      <c r="D17" s="3"/>
      <c r="E17" s="123"/>
      <c r="F17" s="3"/>
      <c r="G17" s="3"/>
      <c r="H17" s="3"/>
      <c r="I17" s="3"/>
      <c r="J17" s="124"/>
      <c r="K17" s="124"/>
      <c r="L17" s="124"/>
      <c r="M17" s="124"/>
      <c r="N17" s="124"/>
      <c r="O17" s="125"/>
      <c r="P17" s="112"/>
      <c r="S17" s="124"/>
      <c r="T17" s="121"/>
      <c r="U17" s="124"/>
      <c r="V17" s="124"/>
      <c r="W17" s="114"/>
      <c r="AC17" s="204"/>
      <c r="AD17" s="205" t="str">
        <f>IFERROR(VLOOKUP(L10,リスト!B2:D23,2,FALSE),IFERROR(VLOOKUP(L10,リスト!B24:D30,2,FALSE)*AJ10,""))</f>
        <v/>
      </c>
      <c r="AE17" s="206"/>
      <c r="AF17" s="206"/>
      <c r="AG17" s="207" t="s">
        <v>18</v>
      </c>
      <c r="AH17" s="207"/>
      <c r="AI17" s="192">
        <f>MIN(AD17,ROUNDDOWN((H34+H52)/1000,0))</f>
        <v>0</v>
      </c>
      <c r="AJ17" s="193"/>
      <c r="AK17" s="193"/>
      <c r="AL17" s="188" t="s">
        <v>18</v>
      </c>
      <c r="AM17" s="189"/>
    </row>
    <row r="18" spans="1:48" ht="13.5" thickBot="1">
      <c r="A18" s="112" t="s">
        <v>246</v>
      </c>
      <c r="B18" s="3"/>
      <c r="C18" s="112"/>
      <c r="D18" s="3"/>
      <c r="E18" s="123"/>
      <c r="F18" s="3"/>
      <c r="G18" s="3"/>
      <c r="H18" s="3"/>
      <c r="I18" s="3"/>
      <c r="J18" s="124"/>
      <c r="K18" s="124"/>
      <c r="L18" s="124"/>
      <c r="M18" s="124"/>
      <c r="N18" s="124"/>
      <c r="O18" s="125"/>
      <c r="P18" s="112"/>
      <c r="S18" s="124"/>
      <c r="T18" s="121"/>
      <c r="U18" s="124"/>
      <c r="V18" s="124"/>
      <c r="W18" s="114"/>
      <c r="AC18" s="204"/>
      <c r="AD18" s="205"/>
      <c r="AE18" s="206"/>
      <c r="AF18" s="206"/>
      <c r="AG18" s="207"/>
      <c r="AH18" s="207"/>
      <c r="AI18" s="194"/>
      <c r="AJ18" s="195"/>
      <c r="AK18" s="195"/>
      <c r="AL18" s="190"/>
      <c r="AM18" s="191"/>
    </row>
    <row r="19" spans="1:48" ht="15" customHeight="1">
      <c r="A19" s="151" t="s">
        <v>53</v>
      </c>
      <c r="B19" s="152"/>
      <c r="C19" s="152"/>
      <c r="D19" s="152"/>
      <c r="E19" s="152"/>
      <c r="F19" s="152"/>
      <c r="G19" s="153"/>
      <c r="H19" s="152" t="s">
        <v>54</v>
      </c>
      <c r="I19" s="152"/>
      <c r="J19" s="152"/>
      <c r="K19" s="152"/>
      <c r="L19" s="152"/>
      <c r="M19" s="151" t="s">
        <v>55</v>
      </c>
      <c r="N19" s="152"/>
      <c r="O19" s="152"/>
      <c r="P19" s="152"/>
      <c r="Q19" s="152"/>
      <c r="R19" s="152"/>
      <c r="S19" s="152"/>
      <c r="T19" s="152"/>
      <c r="U19" s="152"/>
      <c r="V19" s="152"/>
      <c r="W19" s="152"/>
      <c r="X19" s="152"/>
      <c r="Y19" s="152"/>
      <c r="Z19" s="152"/>
      <c r="AA19" s="152"/>
      <c r="AB19" s="152"/>
      <c r="AC19" s="152"/>
      <c r="AD19" s="152"/>
      <c r="AE19" s="152"/>
      <c r="AF19" s="152"/>
      <c r="AG19" s="152"/>
      <c r="AH19" s="152"/>
      <c r="AI19" s="158"/>
      <c r="AJ19" s="158"/>
      <c r="AK19" s="158"/>
      <c r="AL19" s="158"/>
      <c r="AM19" s="159"/>
    </row>
    <row r="20" spans="1:48" ht="15" customHeight="1">
      <c r="A20" s="258"/>
      <c r="B20" s="259"/>
      <c r="C20" s="259"/>
      <c r="D20" s="259"/>
      <c r="E20" s="259"/>
      <c r="F20" s="259"/>
      <c r="G20" s="260"/>
      <c r="H20" s="211"/>
      <c r="I20" s="211"/>
      <c r="J20" s="211"/>
      <c r="K20" s="211"/>
      <c r="L20" s="211"/>
      <c r="M20" s="208"/>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10"/>
    </row>
    <row r="21" spans="1:48" ht="15" customHeight="1">
      <c r="A21" s="243"/>
      <c r="B21" s="244"/>
      <c r="C21" s="244"/>
      <c r="D21" s="244"/>
      <c r="E21" s="244"/>
      <c r="F21" s="244"/>
      <c r="G21" s="245"/>
      <c r="H21" s="212"/>
      <c r="I21" s="212"/>
      <c r="J21" s="212"/>
      <c r="K21" s="212"/>
      <c r="L21" s="212"/>
      <c r="M21" s="142"/>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4"/>
    </row>
    <row r="22" spans="1:48" ht="15" customHeight="1">
      <c r="A22" s="243"/>
      <c r="B22" s="244"/>
      <c r="C22" s="244"/>
      <c r="D22" s="244"/>
      <c r="E22" s="244"/>
      <c r="F22" s="244"/>
      <c r="G22" s="245"/>
      <c r="H22" s="213"/>
      <c r="I22" s="212"/>
      <c r="J22" s="212"/>
      <c r="K22" s="212"/>
      <c r="L22" s="214"/>
      <c r="M22" s="142"/>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4"/>
    </row>
    <row r="23" spans="1:48" ht="15" customHeight="1">
      <c r="A23" s="243"/>
      <c r="B23" s="244"/>
      <c r="C23" s="244"/>
      <c r="D23" s="244"/>
      <c r="E23" s="244"/>
      <c r="F23" s="244"/>
      <c r="G23" s="245"/>
      <c r="H23" s="213"/>
      <c r="I23" s="212"/>
      <c r="J23" s="212"/>
      <c r="K23" s="212"/>
      <c r="L23" s="214"/>
      <c r="M23" s="142"/>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4"/>
    </row>
    <row r="24" spans="1:48" ht="15" customHeight="1">
      <c r="A24" s="243"/>
      <c r="B24" s="244"/>
      <c r="C24" s="244"/>
      <c r="D24" s="244"/>
      <c r="E24" s="244"/>
      <c r="F24" s="244"/>
      <c r="G24" s="245"/>
      <c r="H24" s="213"/>
      <c r="I24" s="212"/>
      <c r="J24" s="212"/>
      <c r="K24" s="212"/>
      <c r="L24" s="214"/>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4"/>
    </row>
    <row r="25" spans="1:48" ht="15" customHeight="1">
      <c r="A25" s="243"/>
      <c r="B25" s="244"/>
      <c r="C25" s="244"/>
      <c r="D25" s="244"/>
      <c r="E25" s="244"/>
      <c r="F25" s="244"/>
      <c r="G25" s="245"/>
      <c r="H25" s="213"/>
      <c r="I25" s="212"/>
      <c r="J25" s="212"/>
      <c r="K25" s="212"/>
      <c r="L25" s="214"/>
      <c r="M25" s="142"/>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4"/>
    </row>
    <row r="26" spans="1:48" ht="15" customHeight="1">
      <c r="A26" s="243"/>
      <c r="B26" s="244"/>
      <c r="C26" s="244"/>
      <c r="D26" s="244"/>
      <c r="E26" s="244"/>
      <c r="F26" s="244"/>
      <c r="G26" s="245"/>
      <c r="H26" s="213"/>
      <c r="I26" s="212"/>
      <c r="J26" s="212"/>
      <c r="K26" s="212"/>
      <c r="L26" s="214"/>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4"/>
    </row>
    <row r="27" spans="1:48" ht="15" customHeight="1">
      <c r="A27" s="243"/>
      <c r="B27" s="244"/>
      <c r="C27" s="244"/>
      <c r="D27" s="244"/>
      <c r="E27" s="244"/>
      <c r="F27" s="244"/>
      <c r="G27" s="245"/>
      <c r="H27" s="213"/>
      <c r="I27" s="212"/>
      <c r="J27" s="212"/>
      <c r="K27" s="212"/>
      <c r="L27" s="214"/>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row>
    <row r="28" spans="1:48" ht="15" customHeight="1">
      <c r="A28" s="243"/>
      <c r="B28" s="244"/>
      <c r="C28" s="244"/>
      <c r="D28" s="244"/>
      <c r="E28" s="244"/>
      <c r="F28" s="244"/>
      <c r="G28" s="245"/>
      <c r="H28" s="213"/>
      <c r="I28" s="212"/>
      <c r="J28" s="212"/>
      <c r="K28" s="212"/>
      <c r="L28" s="214"/>
      <c r="M28" s="142"/>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4"/>
    </row>
    <row r="29" spans="1:48" ht="15" customHeight="1">
      <c r="A29" s="243"/>
      <c r="B29" s="244"/>
      <c r="C29" s="244"/>
      <c r="D29" s="244"/>
      <c r="E29" s="244"/>
      <c r="F29" s="244"/>
      <c r="G29" s="245"/>
      <c r="H29" s="213"/>
      <c r="I29" s="212"/>
      <c r="J29" s="212"/>
      <c r="K29" s="212"/>
      <c r="L29" s="214"/>
      <c r="M29" s="142"/>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4"/>
    </row>
    <row r="30" spans="1:48" ht="15" customHeight="1">
      <c r="A30" s="243"/>
      <c r="B30" s="244"/>
      <c r="C30" s="244"/>
      <c r="D30" s="244"/>
      <c r="E30" s="244"/>
      <c r="F30" s="244"/>
      <c r="G30" s="245"/>
      <c r="H30" s="213"/>
      <c r="I30" s="212"/>
      <c r="J30" s="212"/>
      <c r="K30" s="212"/>
      <c r="L30" s="214"/>
      <c r="M30" s="142"/>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4"/>
    </row>
    <row r="31" spans="1:48" ht="15" customHeight="1">
      <c r="A31" s="243"/>
      <c r="B31" s="244"/>
      <c r="C31" s="244"/>
      <c r="D31" s="244"/>
      <c r="E31" s="244"/>
      <c r="F31" s="244"/>
      <c r="G31" s="245"/>
      <c r="H31" s="213"/>
      <c r="I31" s="212"/>
      <c r="J31" s="212"/>
      <c r="K31" s="212"/>
      <c r="L31" s="214"/>
      <c r="M31" s="142"/>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4"/>
    </row>
    <row r="32" spans="1:48" ht="15" customHeight="1">
      <c r="A32" s="243"/>
      <c r="B32" s="244"/>
      <c r="C32" s="244"/>
      <c r="D32" s="244"/>
      <c r="E32" s="244"/>
      <c r="F32" s="244"/>
      <c r="G32" s="245"/>
      <c r="H32" s="213"/>
      <c r="I32" s="212"/>
      <c r="J32" s="212"/>
      <c r="K32" s="212"/>
      <c r="L32" s="214"/>
      <c r="M32" s="142"/>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4"/>
      <c r="AV32" s="3"/>
    </row>
    <row r="33" spans="1:39" ht="15" customHeight="1">
      <c r="A33" s="261"/>
      <c r="B33" s="262"/>
      <c r="C33" s="262"/>
      <c r="D33" s="262"/>
      <c r="E33" s="262"/>
      <c r="F33" s="262"/>
      <c r="G33" s="263"/>
      <c r="H33" s="213"/>
      <c r="I33" s="212"/>
      <c r="J33" s="212"/>
      <c r="K33" s="212"/>
      <c r="L33" s="214"/>
      <c r="M33" s="142"/>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4"/>
    </row>
    <row r="34" spans="1:39" ht="15" customHeight="1">
      <c r="A34" s="72" t="s">
        <v>37</v>
      </c>
      <c r="B34" s="73"/>
      <c r="C34" s="73"/>
      <c r="D34" s="73"/>
      <c r="E34" s="73"/>
      <c r="F34" s="73"/>
      <c r="G34" s="74"/>
      <c r="H34" s="241">
        <f>SUM(H20:L33)</f>
        <v>0</v>
      </c>
      <c r="I34" s="241"/>
      <c r="J34" s="241"/>
      <c r="K34" s="241"/>
      <c r="L34" s="242"/>
      <c r="M34" s="199"/>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1"/>
    </row>
    <row r="35" spans="1:39">
      <c r="A35" s="122"/>
      <c r="B35" s="3"/>
      <c r="C35" s="112"/>
      <c r="D35" s="3"/>
      <c r="E35" s="123"/>
      <c r="F35" s="3"/>
      <c r="G35" s="3"/>
      <c r="H35" s="3"/>
      <c r="I35" s="3"/>
      <c r="J35" s="124"/>
      <c r="K35" s="124"/>
      <c r="L35" s="124"/>
      <c r="M35" s="124"/>
      <c r="N35" s="124"/>
      <c r="O35" s="125"/>
      <c r="P35" s="112"/>
      <c r="S35" s="124"/>
      <c r="T35" s="121"/>
      <c r="U35" s="124"/>
      <c r="V35" s="124"/>
      <c r="W35" s="114"/>
      <c r="AD35" s="112"/>
      <c r="AE35" s="113"/>
      <c r="AF35" s="113"/>
      <c r="AG35" s="113"/>
      <c r="AH35" s="114"/>
      <c r="AI35" s="240"/>
      <c r="AJ35" s="240"/>
      <c r="AK35" s="240"/>
      <c r="AL35" s="218"/>
      <c r="AM35" s="218"/>
    </row>
    <row r="36" spans="1:39">
      <c r="A36" s="112" t="s">
        <v>247</v>
      </c>
      <c r="B36" s="3"/>
      <c r="C36" s="112"/>
      <c r="D36" s="3"/>
      <c r="E36" s="123"/>
      <c r="F36" s="3"/>
      <c r="G36" s="3"/>
      <c r="H36" s="3"/>
      <c r="I36" s="3"/>
      <c r="J36" s="124"/>
      <c r="K36" s="124"/>
      <c r="L36" s="124"/>
      <c r="M36" s="124"/>
      <c r="N36" s="124"/>
      <c r="O36" s="125"/>
      <c r="P36" s="112"/>
      <c r="S36" s="124"/>
      <c r="T36" s="121"/>
      <c r="U36" s="124"/>
      <c r="V36" s="124"/>
      <c r="W36" s="114"/>
      <c r="AD36" s="112"/>
      <c r="AE36" s="113"/>
      <c r="AF36" s="113"/>
      <c r="AG36" s="113"/>
      <c r="AH36" s="114"/>
      <c r="AI36" s="240"/>
      <c r="AJ36" s="240"/>
      <c r="AK36" s="240"/>
      <c r="AL36" s="218"/>
      <c r="AM36" s="218"/>
    </row>
    <row r="37" spans="1:39" ht="15" customHeight="1">
      <c r="A37" s="151" t="s">
        <v>53</v>
      </c>
      <c r="B37" s="152"/>
      <c r="C37" s="152"/>
      <c r="D37" s="152"/>
      <c r="E37" s="152"/>
      <c r="F37" s="152"/>
      <c r="G37" s="153"/>
      <c r="H37" s="152" t="s">
        <v>54</v>
      </c>
      <c r="I37" s="152"/>
      <c r="J37" s="152"/>
      <c r="K37" s="152"/>
      <c r="L37" s="152"/>
      <c r="M37" s="151" t="s">
        <v>55</v>
      </c>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3"/>
    </row>
    <row r="38" spans="1:39" ht="15" customHeight="1">
      <c r="A38" s="258"/>
      <c r="B38" s="259"/>
      <c r="C38" s="259"/>
      <c r="D38" s="259"/>
      <c r="E38" s="259"/>
      <c r="F38" s="259"/>
      <c r="G38" s="260"/>
      <c r="H38" s="211"/>
      <c r="I38" s="211"/>
      <c r="J38" s="211"/>
      <c r="K38" s="211"/>
      <c r="L38" s="211"/>
      <c r="M38" s="208"/>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10"/>
    </row>
    <row r="39" spans="1:39" ht="15" customHeight="1">
      <c r="A39" s="243"/>
      <c r="B39" s="244"/>
      <c r="C39" s="244"/>
      <c r="D39" s="244"/>
      <c r="E39" s="244"/>
      <c r="F39" s="244"/>
      <c r="G39" s="245"/>
      <c r="H39" s="213"/>
      <c r="I39" s="212"/>
      <c r="J39" s="212"/>
      <c r="K39" s="212"/>
      <c r="L39" s="214"/>
      <c r="M39" s="142"/>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4"/>
    </row>
    <row r="40" spans="1:39" ht="15" customHeight="1">
      <c r="A40" s="243"/>
      <c r="B40" s="244"/>
      <c r="C40" s="244"/>
      <c r="D40" s="244"/>
      <c r="E40" s="244"/>
      <c r="F40" s="244"/>
      <c r="G40" s="245"/>
      <c r="H40" s="213"/>
      <c r="I40" s="212"/>
      <c r="J40" s="212"/>
      <c r="K40" s="212"/>
      <c r="L40" s="214"/>
      <c r="M40" s="142"/>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row>
    <row r="41" spans="1:39" ht="15" customHeight="1">
      <c r="A41" s="243"/>
      <c r="B41" s="244"/>
      <c r="C41" s="244"/>
      <c r="D41" s="244"/>
      <c r="E41" s="244"/>
      <c r="F41" s="244"/>
      <c r="G41" s="245"/>
      <c r="H41" s="213"/>
      <c r="I41" s="212"/>
      <c r="J41" s="212"/>
      <c r="K41" s="212"/>
      <c r="L41" s="214"/>
      <c r="M41" s="142"/>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4"/>
    </row>
    <row r="42" spans="1:39" ht="15" customHeight="1">
      <c r="A42" s="243"/>
      <c r="B42" s="244"/>
      <c r="C42" s="244"/>
      <c r="D42" s="244"/>
      <c r="E42" s="244"/>
      <c r="F42" s="244"/>
      <c r="G42" s="245"/>
      <c r="H42" s="213"/>
      <c r="I42" s="212"/>
      <c r="J42" s="212"/>
      <c r="K42" s="212"/>
      <c r="L42" s="214"/>
      <c r="M42" s="142"/>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4"/>
    </row>
    <row r="43" spans="1:39" ht="15" customHeight="1">
      <c r="A43" s="243"/>
      <c r="B43" s="244"/>
      <c r="C43" s="244"/>
      <c r="D43" s="244"/>
      <c r="E43" s="244"/>
      <c r="F43" s="244"/>
      <c r="G43" s="245"/>
      <c r="H43" s="213"/>
      <c r="I43" s="212"/>
      <c r="J43" s="212"/>
      <c r="K43" s="212"/>
      <c r="L43" s="214"/>
      <c r="M43" s="142"/>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4"/>
    </row>
    <row r="44" spans="1:39" ht="15" customHeight="1">
      <c r="A44" s="243"/>
      <c r="B44" s="244"/>
      <c r="C44" s="244"/>
      <c r="D44" s="244"/>
      <c r="E44" s="244"/>
      <c r="F44" s="244"/>
      <c r="G44" s="245"/>
      <c r="H44" s="213"/>
      <c r="I44" s="212"/>
      <c r="J44" s="212"/>
      <c r="K44" s="212"/>
      <c r="L44" s="214"/>
      <c r="M44" s="142"/>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4"/>
    </row>
    <row r="45" spans="1:39" ht="15" customHeight="1">
      <c r="A45" s="243"/>
      <c r="B45" s="244"/>
      <c r="C45" s="244"/>
      <c r="D45" s="244"/>
      <c r="E45" s="244"/>
      <c r="F45" s="244"/>
      <c r="G45" s="245"/>
      <c r="H45" s="213"/>
      <c r="I45" s="212"/>
      <c r="J45" s="212"/>
      <c r="K45" s="212"/>
      <c r="L45" s="214"/>
      <c r="M45" s="142"/>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4"/>
    </row>
    <row r="46" spans="1:39" ht="15" customHeight="1">
      <c r="A46" s="243"/>
      <c r="B46" s="244"/>
      <c r="C46" s="244"/>
      <c r="D46" s="244"/>
      <c r="E46" s="244"/>
      <c r="F46" s="244"/>
      <c r="G46" s="245"/>
      <c r="H46" s="213"/>
      <c r="I46" s="212"/>
      <c r="J46" s="212"/>
      <c r="K46" s="212"/>
      <c r="L46" s="214"/>
      <c r="M46" s="142"/>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4"/>
    </row>
    <row r="47" spans="1:39" ht="15" customHeight="1">
      <c r="A47" s="243"/>
      <c r="B47" s="244"/>
      <c r="C47" s="244"/>
      <c r="D47" s="244"/>
      <c r="E47" s="244"/>
      <c r="F47" s="244"/>
      <c r="G47" s="245"/>
      <c r="H47" s="213"/>
      <c r="I47" s="212"/>
      <c r="J47" s="212"/>
      <c r="K47" s="212"/>
      <c r="L47" s="214"/>
      <c r="M47" s="142"/>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4"/>
    </row>
    <row r="48" spans="1:39" ht="15" customHeight="1">
      <c r="A48" s="243"/>
      <c r="B48" s="244"/>
      <c r="C48" s="244"/>
      <c r="D48" s="244"/>
      <c r="E48" s="244"/>
      <c r="F48" s="244"/>
      <c r="G48" s="245"/>
      <c r="H48" s="213"/>
      <c r="I48" s="212"/>
      <c r="J48" s="212"/>
      <c r="K48" s="212"/>
      <c r="L48" s="214"/>
      <c r="M48" s="142"/>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4"/>
    </row>
    <row r="49" spans="1:48" ht="15" customHeight="1">
      <c r="A49" s="243"/>
      <c r="B49" s="244"/>
      <c r="C49" s="244"/>
      <c r="D49" s="244"/>
      <c r="E49" s="244"/>
      <c r="F49" s="244"/>
      <c r="G49" s="245"/>
      <c r="H49" s="213"/>
      <c r="I49" s="212"/>
      <c r="J49" s="212"/>
      <c r="K49" s="212"/>
      <c r="L49" s="214"/>
      <c r="M49" s="142"/>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4"/>
    </row>
    <row r="50" spans="1:48" ht="15" customHeight="1">
      <c r="A50" s="243"/>
      <c r="B50" s="244"/>
      <c r="C50" s="244"/>
      <c r="D50" s="244"/>
      <c r="E50" s="244"/>
      <c r="F50" s="244"/>
      <c r="G50" s="245"/>
      <c r="H50" s="213"/>
      <c r="I50" s="212"/>
      <c r="J50" s="212"/>
      <c r="K50" s="212"/>
      <c r="L50" s="214"/>
      <c r="M50" s="142"/>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4"/>
      <c r="AV50" s="3"/>
    </row>
    <row r="51" spans="1:48" ht="15" customHeight="1">
      <c r="A51" s="261"/>
      <c r="B51" s="262"/>
      <c r="C51" s="262"/>
      <c r="D51" s="262"/>
      <c r="E51" s="262"/>
      <c r="F51" s="262"/>
      <c r="G51" s="263"/>
      <c r="H51" s="213"/>
      <c r="I51" s="212"/>
      <c r="J51" s="212"/>
      <c r="K51" s="212"/>
      <c r="L51" s="214"/>
      <c r="M51" s="142"/>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4"/>
    </row>
    <row r="52" spans="1:48" ht="15" customHeight="1">
      <c r="A52" s="72" t="s">
        <v>37</v>
      </c>
      <c r="B52" s="73"/>
      <c r="C52" s="73"/>
      <c r="D52" s="73"/>
      <c r="E52" s="73"/>
      <c r="F52" s="73"/>
      <c r="G52" s="74"/>
      <c r="H52" s="241">
        <f>SUM(H38:L51)</f>
        <v>0</v>
      </c>
      <c r="I52" s="241"/>
      <c r="J52" s="241"/>
      <c r="K52" s="241"/>
      <c r="L52" s="242"/>
      <c r="M52" s="199"/>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1"/>
    </row>
    <row r="53" spans="1:48" ht="6" customHeight="1">
      <c r="A53" s="126"/>
      <c r="B53" s="126"/>
      <c r="C53" s="126"/>
      <c r="D53" s="126"/>
      <c r="E53" s="127"/>
      <c r="F53" s="127"/>
      <c r="G53" s="127"/>
      <c r="H53" s="127"/>
      <c r="I53" s="127"/>
      <c r="J53" s="128"/>
      <c r="K53" s="128"/>
      <c r="L53" s="128"/>
      <c r="M53" s="128"/>
      <c r="N53" s="128"/>
      <c r="AH53" s="129"/>
    </row>
    <row r="54" spans="1:48" s="3" customFormat="1" ht="19.5" hidden="1" customHeight="1">
      <c r="A54" s="130" t="s">
        <v>210</v>
      </c>
      <c r="B54" s="64"/>
      <c r="C54" s="64"/>
      <c r="D54" s="64"/>
      <c r="E54" s="64"/>
      <c r="F54" s="64"/>
      <c r="G54" s="64"/>
      <c r="H54" s="64"/>
      <c r="I54" s="65"/>
      <c r="J54" s="67"/>
      <c r="K54" s="64"/>
      <c r="L54" s="66"/>
      <c r="M54" s="66"/>
      <c r="N54" s="66"/>
      <c r="O54" s="64"/>
      <c r="P54" s="64"/>
      <c r="Q54" s="64"/>
      <c r="R54" s="64"/>
      <c r="S54" s="64"/>
      <c r="T54" s="75"/>
      <c r="U54" s="75"/>
      <c r="V54" s="75"/>
      <c r="W54" s="75"/>
      <c r="AC54" s="228"/>
      <c r="AD54" s="202" t="s">
        <v>51</v>
      </c>
      <c r="AE54" s="203"/>
      <c r="AF54" s="203"/>
      <c r="AG54" s="203"/>
      <c r="AH54" s="227"/>
      <c r="AI54" s="196" t="s">
        <v>52</v>
      </c>
      <c r="AJ54" s="197"/>
      <c r="AK54" s="197"/>
      <c r="AL54" s="197"/>
      <c r="AM54" s="198"/>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228"/>
      <c r="AD55" s="219" t="str">
        <f>IFERROR(VLOOKUP(L10,リスト!B24:E30,4,FALSE)*AJ10,"")</f>
        <v/>
      </c>
      <c r="AE55" s="220"/>
      <c r="AF55" s="220"/>
      <c r="AG55" s="223" t="s">
        <v>18</v>
      </c>
      <c r="AH55" s="224"/>
      <c r="AI55" s="230" t="str">
        <f>IF(AD55="","",MIN(AD55,ROUNDDOWN(H63/1000,0)))</f>
        <v/>
      </c>
      <c r="AJ55" s="231"/>
      <c r="AK55" s="231"/>
      <c r="AL55" s="223" t="s">
        <v>18</v>
      </c>
      <c r="AM55" s="224"/>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229"/>
      <c r="AD56" s="221"/>
      <c r="AE56" s="222"/>
      <c r="AF56" s="222"/>
      <c r="AG56" s="225"/>
      <c r="AH56" s="226"/>
      <c r="AI56" s="232"/>
      <c r="AJ56" s="233"/>
      <c r="AK56" s="233"/>
      <c r="AL56" s="225"/>
      <c r="AM56" s="226"/>
      <c r="AT56" s="4"/>
    </row>
    <row r="57" spans="1:48" ht="15" hidden="1" customHeight="1">
      <c r="A57" s="151" t="s">
        <v>53</v>
      </c>
      <c r="B57" s="152"/>
      <c r="C57" s="152"/>
      <c r="D57" s="152"/>
      <c r="E57" s="152"/>
      <c r="F57" s="152"/>
      <c r="G57" s="153"/>
      <c r="H57" s="151" t="s">
        <v>54</v>
      </c>
      <c r="I57" s="152"/>
      <c r="J57" s="152"/>
      <c r="K57" s="152"/>
      <c r="L57" s="153"/>
      <c r="M57" s="151" t="s">
        <v>55</v>
      </c>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3"/>
    </row>
    <row r="58" spans="1:48" ht="15" hidden="1" customHeight="1">
      <c r="A58" s="94" t="s">
        <v>56</v>
      </c>
      <c r="B58" s="95"/>
      <c r="C58" s="95"/>
      <c r="D58" s="95"/>
      <c r="E58" s="96"/>
      <c r="F58" s="96"/>
      <c r="G58" s="97"/>
      <c r="H58" s="255"/>
      <c r="I58" s="256"/>
      <c r="J58" s="256"/>
      <c r="K58" s="256"/>
      <c r="L58" s="257"/>
      <c r="M58" s="249"/>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1"/>
    </row>
    <row r="59" spans="1:48" ht="15" hidden="1" customHeight="1">
      <c r="A59" s="68" t="s">
        <v>57</v>
      </c>
      <c r="B59" s="69"/>
      <c r="C59" s="69"/>
      <c r="D59" s="69"/>
      <c r="E59" s="70"/>
      <c r="F59" s="70"/>
      <c r="G59" s="71"/>
      <c r="H59" s="252"/>
      <c r="I59" s="253"/>
      <c r="J59" s="253"/>
      <c r="K59" s="253"/>
      <c r="L59" s="254"/>
      <c r="M59" s="246"/>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8"/>
    </row>
    <row r="60" spans="1:48" ht="15" hidden="1" customHeight="1">
      <c r="A60" s="68" t="s">
        <v>58</v>
      </c>
      <c r="B60" s="69"/>
      <c r="C60" s="69"/>
      <c r="D60" s="69"/>
      <c r="E60" s="70"/>
      <c r="F60" s="70"/>
      <c r="G60" s="71"/>
      <c r="H60" s="252"/>
      <c r="I60" s="253"/>
      <c r="J60" s="253"/>
      <c r="K60" s="253"/>
      <c r="L60" s="254"/>
      <c r="M60" s="246"/>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8"/>
    </row>
    <row r="61" spans="1:48" ht="15" hidden="1" customHeight="1">
      <c r="A61" s="68" t="s">
        <v>59</v>
      </c>
      <c r="B61" s="69"/>
      <c r="C61" s="69"/>
      <c r="D61" s="69"/>
      <c r="E61" s="70"/>
      <c r="F61" s="70"/>
      <c r="G61" s="71"/>
      <c r="H61" s="252"/>
      <c r="I61" s="253"/>
      <c r="J61" s="253"/>
      <c r="K61" s="253"/>
      <c r="L61" s="254"/>
      <c r="M61" s="246"/>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8"/>
    </row>
    <row r="62" spans="1:48" ht="15" hidden="1" customHeight="1">
      <c r="A62" s="68" t="s">
        <v>60</v>
      </c>
      <c r="B62" s="69"/>
      <c r="C62" s="69"/>
      <c r="D62" s="69"/>
      <c r="E62" s="70"/>
      <c r="F62" s="70"/>
      <c r="G62" s="71"/>
      <c r="H62" s="215"/>
      <c r="I62" s="216"/>
      <c r="J62" s="216"/>
      <c r="K62" s="216"/>
      <c r="L62" s="217"/>
      <c r="M62" s="234"/>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6"/>
    </row>
    <row r="63" spans="1:48" ht="15" hidden="1" customHeight="1">
      <c r="A63" s="72" t="s">
        <v>37</v>
      </c>
      <c r="B63" s="76"/>
      <c r="C63" s="76"/>
      <c r="D63" s="76"/>
      <c r="E63" s="73"/>
      <c r="F63" s="73"/>
      <c r="G63" s="74"/>
      <c r="H63" s="237">
        <f>SUM(H58:L62)</f>
        <v>0</v>
      </c>
      <c r="I63" s="238"/>
      <c r="J63" s="238"/>
      <c r="K63" s="238"/>
      <c r="L63" s="239"/>
      <c r="M63" s="199"/>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1"/>
    </row>
    <row r="64" spans="1:48">
      <c r="A64" s="112" t="s">
        <v>245</v>
      </c>
    </row>
    <row r="66" spans="35:39">
      <c r="AI66" s="218"/>
      <c r="AJ66" s="218"/>
      <c r="AK66" s="218"/>
      <c r="AL66" s="218"/>
      <c r="AM66" s="218"/>
    </row>
  </sheetData>
  <sheetProtection formatCells="0" formatColumns="0" formatRows="0" insertColumns="0" insertRows="0" autoFilter="0"/>
  <mergeCells count="151">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23:G23"/>
    <mergeCell ref="H23:L23"/>
    <mergeCell ref="M23:AM23"/>
    <mergeCell ref="A24:G24"/>
    <mergeCell ref="H24:L24"/>
    <mergeCell ref="M24:AM24"/>
    <mergeCell ref="A21:G21"/>
    <mergeCell ref="H21:L21"/>
    <mergeCell ref="M21:AM21"/>
    <mergeCell ref="A22:G22"/>
    <mergeCell ref="H22:L22"/>
    <mergeCell ref="M22:AM22"/>
    <mergeCell ref="A27:G27"/>
    <mergeCell ref="H27:L27"/>
    <mergeCell ref="M27:AM27"/>
    <mergeCell ref="A28:G28"/>
    <mergeCell ref="H28:L28"/>
    <mergeCell ref="M28:AM28"/>
    <mergeCell ref="A25:G25"/>
    <mergeCell ref="H25:L25"/>
    <mergeCell ref="M25:AM25"/>
    <mergeCell ref="A26:G26"/>
    <mergeCell ref="H26:L26"/>
    <mergeCell ref="M26:AM26"/>
    <mergeCell ref="A31:G31"/>
    <mergeCell ref="H31:L31"/>
    <mergeCell ref="M31:AM31"/>
    <mergeCell ref="A32:G32"/>
    <mergeCell ref="H32:L32"/>
    <mergeCell ref="M32:AM32"/>
    <mergeCell ref="A29:G29"/>
    <mergeCell ref="H29:L29"/>
    <mergeCell ref="M29:AM29"/>
    <mergeCell ref="A30:G30"/>
    <mergeCell ref="H30:L30"/>
    <mergeCell ref="M30:AM3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41:G41"/>
    <mergeCell ref="H41:L41"/>
    <mergeCell ref="M41:AM41"/>
    <mergeCell ref="A42:G42"/>
    <mergeCell ref="H42:L42"/>
    <mergeCell ref="M42:AM42"/>
    <mergeCell ref="A39:G39"/>
    <mergeCell ref="H39:L39"/>
    <mergeCell ref="M39:AM39"/>
    <mergeCell ref="A40:G40"/>
    <mergeCell ref="H40:L40"/>
    <mergeCell ref="M40:AM40"/>
    <mergeCell ref="A45:G45"/>
    <mergeCell ref="H45:L45"/>
    <mergeCell ref="M45:AM45"/>
    <mergeCell ref="A46:G46"/>
    <mergeCell ref="H46:L46"/>
    <mergeCell ref="M46:AM46"/>
    <mergeCell ref="A43:G43"/>
    <mergeCell ref="H43:L43"/>
    <mergeCell ref="M43:AM43"/>
    <mergeCell ref="A44:G44"/>
    <mergeCell ref="H44:L44"/>
    <mergeCell ref="M44:AM44"/>
    <mergeCell ref="A49:G49"/>
    <mergeCell ref="H49:L49"/>
    <mergeCell ref="M49:AM49"/>
    <mergeCell ref="A50:G50"/>
    <mergeCell ref="H50:L50"/>
    <mergeCell ref="M50:AM50"/>
    <mergeCell ref="A47:G47"/>
    <mergeCell ref="H47:L47"/>
    <mergeCell ref="M47:AM47"/>
    <mergeCell ref="A48:G48"/>
    <mergeCell ref="H48:L48"/>
    <mergeCell ref="M48:AM48"/>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H62:L62"/>
    <mergeCell ref="M62:AM62"/>
    <mergeCell ref="H63:L63"/>
    <mergeCell ref="M63:AM63"/>
    <mergeCell ref="AI66:AM66"/>
    <mergeCell ref="H59:L59"/>
    <mergeCell ref="M59:AM59"/>
    <mergeCell ref="H60:L60"/>
    <mergeCell ref="M60:AM60"/>
    <mergeCell ref="H61:L61"/>
    <mergeCell ref="M61:AM61"/>
  </mergeCells>
  <phoneticPr fontId="4"/>
  <dataValidations count="1">
    <dataValidation imeMode="halfAlpha" allowBlank="1" showInputMessage="1" showErrorMessage="1" sqref="S16:V18 J16:N18 S36:V36 J36:N36" xr:uid="{C84C38EA-AA5B-464A-A5E1-D499E5F3EFB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0</xdr:col>
                    <xdr:colOff>152400</xdr:colOff>
                    <xdr:row>16</xdr:row>
                    <xdr:rowOff>0</xdr:rowOff>
                  </from>
                  <to>
                    <xdr:col>2</xdr:col>
                    <xdr:colOff>76200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E113DC2-BFC4-4411-A315-6897F5EB211C}">
          <x14:formula1>
            <xm:f>リスト!$B$2:$B$30</xm:f>
          </x14:formula1>
          <xm:sqref>L10</xm:sqref>
        </x14:dataValidation>
        <x14:dataValidation type="list" allowBlank="1" xr:uid="{9D2D9E77-63DB-4AF9-9016-5A81EC214FA8}">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50A5-4A44-4D97-B7B5-654A989C9E8C}">
  <dimension ref="A1:AV66"/>
  <sheetViews>
    <sheetView showGridLines="0" showZeros="0" view="pageBreakPreview" zoomScaleNormal="100" zoomScaleSheetLayoutView="100" workbookViewId="0">
      <selection activeCell="W9" sqref="W9:AF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243</v>
      </c>
    </row>
    <row r="2" spans="1:48" ht="7.5" customHeight="1"/>
    <row r="3" spans="1:48">
      <c r="A3" s="145" t="s">
        <v>248</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7"/>
    </row>
    <row r="4" spans="1:48" ht="9"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c r="A5" s="148" t="s">
        <v>249</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50"/>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17.25" customHeight="1">
      <c r="A7" s="151" t="s">
        <v>42</v>
      </c>
      <c r="B7" s="152"/>
      <c r="C7" s="152"/>
      <c r="D7" s="152"/>
      <c r="E7" s="152"/>
      <c r="F7" s="152"/>
      <c r="G7" s="153"/>
      <c r="H7" s="175"/>
      <c r="I7" s="176"/>
      <c r="J7" s="176"/>
      <c r="K7" s="176"/>
      <c r="L7" s="176"/>
      <c r="M7" s="176"/>
      <c r="N7" s="177"/>
      <c r="O7" s="151" t="s">
        <v>251</v>
      </c>
      <c r="P7" s="152"/>
      <c r="Q7" s="152"/>
      <c r="R7" s="152"/>
      <c r="S7" s="153"/>
      <c r="T7" s="178"/>
      <c r="U7" s="179"/>
      <c r="V7" s="179"/>
      <c r="W7" s="179"/>
      <c r="X7" s="179"/>
      <c r="Y7" s="179"/>
      <c r="Z7" s="179"/>
      <c r="AA7" s="179"/>
      <c r="AB7" s="179"/>
      <c r="AC7" s="179"/>
      <c r="AD7" s="179"/>
      <c r="AE7" s="179"/>
      <c r="AF7" s="179"/>
      <c r="AG7" s="179"/>
      <c r="AH7" s="179"/>
      <c r="AI7" s="179"/>
      <c r="AJ7" s="179"/>
      <c r="AK7" s="179"/>
      <c r="AL7" s="179"/>
      <c r="AM7" s="180"/>
    </row>
    <row r="8" spans="1:48">
      <c r="A8" s="154" t="s">
        <v>43</v>
      </c>
      <c r="B8" s="155"/>
      <c r="C8" s="156"/>
      <c r="D8" s="151" t="s">
        <v>44</v>
      </c>
      <c r="E8" s="152"/>
      <c r="F8" s="152"/>
      <c r="G8" s="153"/>
      <c r="H8" s="151" t="s">
        <v>34</v>
      </c>
      <c r="I8" s="152"/>
      <c r="J8" s="152"/>
      <c r="K8" s="152"/>
      <c r="L8" s="152"/>
      <c r="M8" s="152"/>
      <c r="N8" s="152"/>
      <c r="O8" s="152"/>
      <c r="P8" s="152"/>
      <c r="Q8" s="152"/>
      <c r="R8" s="152"/>
      <c r="S8" s="153"/>
      <c r="T8" s="154" t="s">
        <v>45</v>
      </c>
      <c r="U8" s="155"/>
      <c r="V8" s="156"/>
      <c r="W8" s="151" t="s">
        <v>28</v>
      </c>
      <c r="X8" s="152"/>
      <c r="Y8" s="152"/>
      <c r="Z8" s="152"/>
      <c r="AA8" s="152"/>
      <c r="AB8" s="152"/>
      <c r="AC8" s="152"/>
      <c r="AD8" s="152"/>
      <c r="AE8" s="152"/>
      <c r="AF8" s="153"/>
      <c r="AG8" s="163" t="s">
        <v>250</v>
      </c>
      <c r="AH8" s="164"/>
      <c r="AI8" s="164"/>
      <c r="AJ8" s="164"/>
      <c r="AK8" s="164"/>
      <c r="AL8" s="164"/>
      <c r="AM8" s="165"/>
    </row>
    <row r="9" spans="1:48" ht="17.25" customHeight="1">
      <c r="A9" s="157"/>
      <c r="B9" s="158"/>
      <c r="C9" s="159"/>
      <c r="D9" s="160" t="s">
        <v>191</v>
      </c>
      <c r="E9" s="161"/>
      <c r="F9" s="161"/>
      <c r="G9" s="162"/>
      <c r="H9" s="166"/>
      <c r="I9" s="167"/>
      <c r="J9" s="167"/>
      <c r="K9" s="167"/>
      <c r="L9" s="167"/>
      <c r="M9" s="167"/>
      <c r="N9" s="167"/>
      <c r="O9" s="167"/>
      <c r="P9" s="167"/>
      <c r="Q9" s="167"/>
      <c r="R9" s="167"/>
      <c r="S9" s="168"/>
      <c r="T9" s="157"/>
      <c r="U9" s="158"/>
      <c r="V9" s="159"/>
      <c r="W9" s="169"/>
      <c r="X9" s="170"/>
      <c r="Y9" s="170"/>
      <c r="Z9" s="170"/>
      <c r="AA9" s="170"/>
      <c r="AB9" s="170"/>
      <c r="AC9" s="170"/>
      <c r="AD9" s="170"/>
      <c r="AE9" s="170"/>
      <c r="AF9" s="171"/>
      <c r="AG9" s="172"/>
      <c r="AH9" s="173"/>
      <c r="AI9" s="173"/>
      <c r="AJ9" s="173"/>
      <c r="AK9" s="173"/>
      <c r="AL9" s="173"/>
      <c r="AM9" s="174"/>
      <c r="AV9" s="3"/>
    </row>
    <row r="10" spans="1:48" s="3" customFormat="1" ht="20.25" customHeight="1">
      <c r="A10" s="151" t="s">
        <v>47</v>
      </c>
      <c r="B10" s="152"/>
      <c r="C10" s="152"/>
      <c r="D10" s="152"/>
      <c r="E10" s="152"/>
      <c r="F10" s="152"/>
      <c r="G10" s="152"/>
      <c r="H10" s="152"/>
      <c r="I10" s="152"/>
      <c r="J10" s="152"/>
      <c r="K10" s="153"/>
      <c r="L10" s="185"/>
      <c r="M10" s="186"/>
      <c r="N10" s="186"/>
      <c r="O10" s="186"/>
      <c r="P10" s="186"/>
      <c r="Q10" s="186"/>
      <c r="R10" s="186"/>
      <c r="S10" s="186"/>
      <c r="T10" s="186"/>
      <c r="U10" s="186"/>
      <c r="V10" s="186"/>
      <c r="W10" s="186"/>
      <c r="X10" s="186"/>
      <c r="Y10" s="186"/>
      <c r="Z10" s="186"/>
      <c r="AA10" s="186"/>
      <c r="AB10" s="186"/>
      <c r="AC10" s="186"/>
      <c r="AD10" s="186"/>
      <c r="AE10" s="186"/>
      <c r="AF10" s="187"/>
      <c r="AG10" s="182" t="s">
        <v>48</v>
      </c>
      <c r="AH10" s="164"/>
      <c r="AI10" s="165"/>
      <c r="AJ10" s="179"/>
      <c r="AK10" s="179"/>
      <c r="AL10" s="183" t="s">
        <v>49</v>
      </c>
      <c r="AM10" s="184"/>
      <c r="AP10" s="181"/>
      <c r="AQ10" s="181"/>
      <c r="AR10" s="181"/>
      <c r="AS10" s="181"/>
      <c r="AT10" s="181"/>
      <c r="AU10" s="181"/>
    </row>
    <row r="11" spans="1:48" s="3" customFormat="1" ht="6" customHeight="1">
      <c r="A11" s="117"/>
      <c r="B11" s="117"/>
      <c r="C11" s="117"/>
      <c r="D11" s="117"/>
      <c r="E11" s="117"/>
      <c r="F11" s="117"/>
      <c r="G11" s="117"/>
      <c r="H11" s="117"/>
      <c r="I11" s="118"/>
      <c r="J11" s="119"/>
      <c r="K11" s="118"/>
      <c r="L11" s="116"/>
      <c r="M11" s="116"/>
      <c r="N11" s="116"/>
      <c r="O11" s="116"/>
      <c r="P11" s="116"/>
      <c r="Q11" s="116"/>
      <c r="R11" s="116"/>
      <c r="S11" s="116"/>
      <c r="T11" s="116"/>
      <c r="U11" s="118"/>
      <c r="V11" s="116"/>
      <c r="W11" s="116"/>
      <c r="X11" s="116"/>
      <c r="Y11" s="119"/>
      <c r="Z11" s="120"/>
      <c r="AA11" s="118"/>
      <c r="AB11" s="116"/>
      <c r="AC11" s="116"/>
      <c r="AD11" s="116"/>
      <c r="AE11" s="116"/>
      <c r="AF11" s="116"/>
      <c r="AG11" s="116"/>
      <c r="AH11" s="116"/>
      <c r="AI11" s="116"/>
      <c r="AJ11" s="116"/>
      <c r="AK11" s="116"/>
      <c r="AL11" s="116"/>
      <c r="AM11" s="116"/>
    </row>
    <row r="12" spans="1:48" s="3" customFormat="1" ht="3" customHeight="1">
      <c r="I12" s="81"/>
      <c r="J12" s="121"/>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21"/>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48" t="s">
        <v>50</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50"/>
    </row>
    <row r="15" spans="1:48" s="3" customFormat="1" ht="3" customHeight="1" thickBot="1">
      <c r="I15" s="81"/>
      <c r="J15" s="121"/>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40" t="s">
        <v>209</v>
      </c>
      <c r="B16" s="3"/>
      <c r="C16" s="112"/>
      <c r="D16" s="3"/>
      <c r="E16" s="123"/>
      <c r="F16" s="3"/>
      <c r="G16" s="3"/>
      <c r="H16" s="3"/>
      <c r="I16" s="3"/>
      <c r="J16" s="124"/>
      <c r="K16" s="124"/>
      <c r="L16" s="124"/>
      <c r="M16" s="124"/>
      <c r="N16" s="124"/>
      <c r="O16" s="125"/>
      <c r="P16" s="112"/>
      <c r="S16" s="124"/>
      <c r="T16" s="121"/>
      <c r="U16" s="124"/>
      <c r="V16" s="124"/>
      <c r="W16" s="112"/>
      <c r="AC16" s="204"/>
      <c r="AD16" s="202" t="s">
        <v>51</v>
      </c>
      <c r="AE16" s="203"/>
      <c r="AF16" s="203"/>
      <c r="AG16" s="203"/>
      <c r="AH16" s="203"/>
      <c r="AI16" s="196" t="s">
        <v>52</v>
      </c>
      <c r="AJ16" s="197"/>
      <c r="AK16" s="197"/>
      <c r="AL16" s="197"/>
      <c r="AM16" s="198"/>
      <c r="AV16" s="3"/>
    </row>
    <row r="17" spans="1:48" ht="19.5" customHeight="1">
      <c r="A17" s="122"/>
      <c r="B17" s="3"/>
      <c r="C17" s="140" t="s">
        <v>244</v>
      </c>
      <c r="D17" s="3"/>
      <c r="E17" s="123"/>
      <c r="F17" s="3"/>
      <c r="G17" s="3"/>
      <c r="H17" s="3"/>
      <c r="I17" s="3"/>
      <c r="J17" s="124"/>
      <c r="K17" s="124"/>
      <c r="L17" s="124"/>
      <c r="M17" s="124"/>
      <c r="N17" s="124"/>
      <c r="O17" s="125"/>
      <c r="P17" s="112"/>
      <c r="S17" s="124"/>
      <c r="T17" s="121"/>
      <c r="U17" s="124"/>
      <c r="V17" s="124"/>
      <c r="W17" s="114"/>
      <c r="AC17" s="204"/>
      <c r="AD17" s="205" t="str">
        <f>IFERROR(VLOOKUP(L10,リスト!B2:D23,2,FALSE),IFERROR(VLOOKUP(L10,リスト!B24:D30,2,FALSE)*AJ10,""))</f>
        <v/>
      </c>
      <c r="AE17" s="206"/>
      <c r="AF17" s="206"/>
      <c r="AG17" s="207" t="s">
        <v>18</v>
      </c>
      <c r="AH17" s="207"/>
      <c r="AI17" s="192">
        <f>MIN(AD17,ROUNDDOWN((H34+H52)/1000,0))</f>
        <v>0</v>
      </c>
      <c r="AJ17" s="193"/>
      <c r="AK17" s="193"/>
      <c r="AL17" s="188" t="s">
        <v>18</v>
      </c>
      <c r="AM17" s="189"/>
    </row>
    <row r="18" spans="1:48" ht="13.5" thickBot="1">
      <c r="A18" s="112" t="s">
        <v>246</v>
      </c>
      <c r="B18" s="3"/>
      <c r="C18" s="112"/>
      <c r="D18" s="3"/>
      <c r="E18" s="123"/>
      <c r="F18" s="3"/>
      <c r="G18" s="3"/>
      <c r="H18" s="3"/>
      <c r="I18" s="3"/>
      <c r="J18" s="124"/>
      <c r="K18" s="124"/>
      <c r="L18" s="124"/>
      <c r="M18" s="124"/>
      <c r="N18" s="124"/>
      <c r="O18" s="125"/>
      <c r="P18" s="112"/>
      <c r="S18" s="124"/>
      <c r="T18" s="121"/>
      <c r="U18" s="124"/>
      <c r="V18" s="124"/>
      <c r="W18" s="114"/>
      <c r="AC18" s="204"/>
      <c r="AD18" s="205"/>
      <c r="AE18" s="206"/>
      <c r="AF18" s="206"/>
      <c r="AG18" s="207"/>
      <c r="AH18" s="207"/>
      <c r="AI18" s="194"/>
      <c r="AJ18" s="195"/>
      <c r="AK18" s="195"/>
      <c r="AL18" s="190"/>
      <c r="AM18" s="191"/>
    </row>
    <row r="19" spans="1:48" ht="15" customHeight="1">
      <c r="A19" s="151" t="s">
        <v>53</v>
      </c>
      <c r="B19" s="152"/>
      <c r="C19" s="152"/>
      <c r="D19" s="152"/>
      <c r="E19" s="152"/>
      <c r="F19" s="152"/>
      <c r="G19" s="153"/>
      <c r="H19" s="152" t="s">
        <v>54</v>
      </c>
      <c r="I19" s="152"/>
      <c r="J19" s="152"/>
      <c r="K19" s="152"/>
      <c r="L19" s="152"/>
      <c r="M19" s="151" t="s">
        <v>55</v>
      </c>
      <c r="N19" s="152"/>
      <c r="O19" s="152"/>
      <c r="P19" s="152"/>
      <c r="Q19" s="152"/>
      <c r="R19" s="152"/>
      <c r="S19" s="152"/>
      <c r="T19" s="152"/>
      <c r="U19" s="152"/>
      <c r="V19" s="152"/>
      <c r="W19" s="152"/>
      <c r="X19" s="152"/>
      <c r="Y19" s="152"/>
      <c r="Z19" s="152"/>
      <c r="AA19" s="152"/>
      <c r="AB19" s="152"/>
      <c r="AC19" s="152"/>
      <c r="AD19" s="152"/>
      <c r="AE19" s="152"/>
      <c r="AF19" s="152"/>
      <c r="AG19" s="152"/>
      <c r="AH19" s="152"/>
      <c r="AI19" s="158"/>
      <c r="AJ19" s="158"/>
      <c r="AK19" s="158"/>
      <c r="AL19" s="158"/>
      <c r="AM19" s="159"/>
    </row>
    <row r="20" spans="1:48" ht="15" customHeight="1">
      <c r="A20" s="258"/>
      <c r="B20" s="259"/>
      <c r="C20" s="259"/>
      <c r="D20" s="259"/>
      <c r="E20" s="259"/>
      <c r="F20" s="259"/>
      <c r="G20" s="260"/>
      <c r="H20" s="211"/>
      <c r="I20" s="211"/>
      <c r="J20" s="211"/>
      <c r="K20" s="211"/>
      <c r="L20" s="211"/>
      <c r="M20" s="208"/>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10"/>
    </row>
    <row r="21" spans="1:48" ht="15" customHeight="1">
      <c r="A21" s="243"/>
      <c r="B21" s="244"/>
      <c r="C21" s="244"/>
      <c r="D21" s="244"/>
      <c r="E21" s="244"/>
      <c r="F21" s="244"/>
      <c r="G21" s="245"/>
      <c r="H21" s="212"/>
      <c r="I21" s="212"/>
      <c r="J21" s="212"/>
      <c r="K21" s="212"/>
      <c r="L21" s="212"/>
      <c r="M21" s="142"/>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4"/>
    </row>
    <row r="22" spans="1:48" ht="15" customHeight="1">
      <c r="A22" s="243"/>
      <c r="B22" s="244"/>
      <c r="C22" s="244"/>
      <c r="D22" s="244"/>
      <c r="E22" s="244"/>
      <c r="F22" s="244"/>
      <c r="G22" s="245"/>
      <c r="H22" s="213"/>
      <c r="I22" s="212"/>
      <c r="J22" s="212"/>
      <c r="K22" s="212"/>
      <c r="L22" s="214"/>
      <c r="M22" s="142"/>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4"/>
    </row>
    <row r="23" spans="1:48" ht="15" customHeight="1">
      <c r="A23" s="243"/>
      <c r="B23" s="244"/>
      <c r="C23" s="244"/>
      <c r="D23" s="244"/>
      <c r="E23" s="244"/>
      <c r="F23" s="244"/>
      <c r="G23" s="245"/>
      <c r="H23" s="213"/>
      <c r="I23" s="212"/>
      <c r="J23" s="212"/>
      <c r="K23" s="212"/>
      <c r="L23" s="214"/>
      <c r="M23" s="142"/>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4"/>
    </row>
    <row r="24" spans="1:48" ht="15" customHeight="1">
      <c r="A24" s="243"/>
      <c r="B24" s="244"/>
      <c r="C24" s="244"/>
      <c r="D24" s="244"/>
      <c r="E24" s="244"/>
      <c r="F24" s="244"/>
      <c r="G24" s="245"/>
      <c r="H24" s="213"/>
      <c r="I24" s="212"/>
      <c r="J24" s="212"/>
      <c r="K24" s="212"/>
      <c r="L24" s="214"/>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4"/>
    </row>
    <row r="25" spans="1:48" ht="15" customHeight="1">
      <c r="A25" s="243"/>
      <c r="B25" s="244"/>
      <c r="C25" s="244"/>
      <c r="D25" s="244"/>
      <c r="E25" s="244"/>
      <c r="F25" s="244"/>
      <c r="G25" s="245"/>
      <c r="H25" s="213"/>
      <c r="I25" s="212"/>
      <c r="J25" s="212"/>
      <c r="K25" s="212"/>
      <c r="L25" s="214"/>
      <c r="M25" s="142"/>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4"/>
    </row>
    <row r="26" spans="1:48" ht="15" customHeight="1">
      <c r="A26" s="243"/>
      <c r="B26" s="244"/>
      <c r="C26" s="244"/>
      <c r="D26" s="244"/>
      <c r="E26" s="244"/>
      <c r="F26" s="244"/>
      <c r="G26" s="245"/>
      <c r="H26" s="213"/>
      <c r="I26" s="212"/>
      <c r="J26" s="212"/>
      <c r="K26" s="212"/>
      <c r="L26" s="214"/>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4"/>
    </row>
    <row r="27" spans="1:48" ht="15" customHeight="1">
      <c r="A27" s="243"/>
      <c r="B27" s="244"/>
      <c r="C27" s="244"/>
      <c r="D27" s="244"/>
      <c r="E27" s="244"/>
      <c r="F27" s="244"/>
      <c r="G27" s="245"/>
      <c r="H27" s="213"/>
      <c r="I27" s="212"/>
      <c r="J27" s="212"/>
      <c r="K27" s="212"/>
      <c r="L27" s="214"/>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row>
    <row r="28" spans="1:48" ht="15" customHeight="1">
      <c r="A28" s="243"/>
      <c r="B28" s="244"/>
      <c r="C28" s="244"/>
      <c r="D28" s="244"/>
      <c r="E28" s="244"/>
      <c r="F28" s="244"/>
      <c r="G28" s="245"/>
      <c r="H28" s="213"/>
      <c r="I28" s="212"/>
      <c r="J28" s="212"/>
      <c r="K28" s="212"/>
      <c r="L28" s="214"/>
      <c r="M28" s="142"/>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4"/>
    </row>
    <row r="29" spans="1:48" ht="15" customHeight="1">
      <c r="A29" s="243"/>
      <c r="B29" s="244"/>
      <c r="C29" s="244"/>
      <c r="D29" s="244"/>
      <c r="E29" s="244"/>
      <c r="F29" s="244"/>
      <c r="G29" s="245"/>
      <c r="H29" s="213"/>
      <c r="I29" s="212"/>
      <c r="J29" s="212"/>
      <c r="K29" s="212"/>
      <c r="L29" s="214"/>
      <c r="M29" s="142"/>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4"/>
    </row>
    <row r="30" spans="1:48" ht="15" customHeight="1">
      <c r="A30" s="243"/>
      <c r="B30" s="244"/>
      <c r="C30" s="244"/>
      <c r="D30" s="244"/>
      <c r="E30" s="244"/>
      <c r="F30" s="244"/>
      <c r="G30" s="245"/>
      <c r="H30" s="213"/>
      <c r="I30" s="212"/>
      <c r="J30" s="212"/>
      <c r="K30" s="212"/>
      <c r="L30" s="214"/>
      <c r="M30" s="142"/>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4"/>
    </row>
    <row r="31" spans="1:48" ht="15" customHeight="1">
      <c r="A31" s="243"/>
      <c r="B31" s="244"/>
      <c r="C31" s="244"/>
      <c r="D31" s="244"/>
      <c r="E31" s="244"/>
      <c r="F31" s="244"/>
      <c r="G31" s="245"/>
      <c r="H31" s="213"/>
      <c r="I31" s="212"/>
      <c r="J31" s="212"/>
      <c r="K31" s="212"/>
      <c r="L31" s="214"/>
      <c r="M31" s="142"/>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4"/>
    </row>
    <row r="32" spans="1:48" ht="15" customHeight="1">
      <c r="A32" s="243"/>
      <c r="B32" s="244"/>
      <c r="C32" s="244"/>
      <c r="D32" s="244"/>
      <c r="E32" s="244"/>
      <c r="F32" s="244"/>
      <c r="G32" s="245"/>
      <c r="H32" s="213"/>
      <c r="I32" s="212"/>
      <c r="J32" s="212"/>
      <c r="K32" s="212"/>
      <c r="L32" s="214"/>
      <c r="M32" s="142"/>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4"/>
      <c r="AV32" s="3"/>
    </row>
    <row r="33" spans="1:39" ht="15" customHeight="1">
      <c r="A33" s="261"/>
      <c r="B33" s="262"/>
      <c r="C33" s="262"/>
      <c r="D33" s="262"/>
      <c r="E33" s="262"/>
      <c r="F33" s="262"/>
      <c r="G33" s="263"/>
      <c r="H33" s="213"/>
      <c r="I33" s="212"/>
      <c r="J33" s="212"/>
      <c r="K33" s="212"/>
      <c r="L33" s="214"/>
      <c r="M33" s="142"/>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4"/>
    </row>
    <row r="34" spans="1:39" ht="15" customHeight="1">
      <c r="A34" s="72" t="s">
        <v>37</v>
      </c>
      <c r="B34" s="73"/>
      <c r="C34" s="73"/>
      <c r="D34" s="73"/>
      <c r="E34" s="73"/>
      <c r="F34" s="73"/>
      <c r="G34" s="74"/>
      <c r="H34" s="241">
        <f>SUM(H20:L33)</f>
        <v>0</v>
      </c>
      <c r="I34" s="241"/>
      <c r="J34" s="241"/>
      <c r="K34" s="241"/>
      <c r="L34" s="242"/>
      <c r="M34" s="199"/>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1"/>
    </row>
    <row r="35" spans="1:39">
      <c r="A35" s="122"/>
      <c r="B35" s="3"/>
      <c r="C35" s="112"/>
      <c r="D35" s="3"/>
      <c r="E35" s="123"/>
      <c r="F35" s="3"/>
      <c r="G35" s="3"/>
      <c r="H35" s="3"/>
      <c r="I35" s="3"/>
      <c r="J35" s="124"/>
      <c r="K35" s="124"/>
      <c r="L35" s="124"/>
      <c r="M35" s="124"/>
      <c r="N35" s="124"/>
      <c r="O35" s="125"/>
      <c r="P35" s="112"/>
      <c r="S35" s="124"/>
      <c r="T35" s="121"/>
      <c r="U35" s="124"/>
      <c r="V35" s="124"/>
      <c r="W35" s="114"/>
      <c r="AD35" s="112"/>
      <c r="AE35" s="113"/>
      <c r="AF35" s="113"/>
      <c r="AG35" s="113"/>
      <c r="AH35" s="114"/>
      <c r="AI35" s="240"/>
      <c r="AJ35" s="240"/>
      <c r="AK35" s="240"/>
      <c r="AL35" s="218"/>
      <c r="AM35" s="218"/>
    </row>
    <row r="36" spans="1:39">
      <c r="A36" s="112" t="s">
        <v>247</v>
      </c>
      <c r="B36" s="3"/>
      <c r="C36" s="112"/>
      <c r="D36" s="3"/>
      <c r="E36" s="123"/>
      <c r="F36" s="3"/>
      <c r="G36" s="3"/>
      <c r="H36" s="3"/>
      <c r="I36" s="3"/>
      <c r="J36" s="124"/>
      <c r="K36" s="124"/>
      <c r="L36" s="124"/>
      <c r="M36" s="124"/>
      <c r="N36" s="124"/>
      <c r="O36" s="125"/>
      <c r="P36" s="112"/>
      <c r="S36" s="124"/>
      <c r="T36" s="121"/>
      <c r="U36" s="124"/>
      <c r="V36" s="124"/>
      <c r="W36" s="114"/>
      <c r="AD36" s="112"/>
      <c r="AE36" s="113"/>
      <c r="AF36" s="113"/>
      <c r="AG36" s="113"/>
      <c r="AH36" s="114"/>
      <c r="AI36" s="240"/>
      <c r="AJ36" s="240"/>
      <c r="AK36" s="240"/>
      <c r="AL36" s="218"/>
      <c r="AM36" s="218"/>
    </row>
    <row r="37" spans="1:39" ht="15" customHeight="1">
      <c r="A37" s="151" t="s">
        <v>53</v>
      </c>
      <c r="B37" s="152"/>
      <c r="C37" s="152"/>
      <c r="D37" s="152"/>
      <c r="E37" s="152"/>
      <c r="F37" s="152"/>
      <c r="G37" s="153"/>
      <c r="H37" s="152" t="s">
        <v>54</v>
      </c>
      <c r="I37" s="152"/>
      <c r="J37" s="152"/>
      <c r="K37" s="152"/>
      <c r="L37" s="152"/>
      <c r="M37" s="151" t="s">
        <v>55</v>
      </c>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3"/>
    </row>
    <row r="38" spans="1:39" ht="15" customHeight="1">
      <c r="A38" s="258"/>
      <c r="B38" s="259"/>
      <c r="C38" s="259"/>
      <c r="D38" s="259"/>
      <c r="E38" s="259"/>
      <c r="F38" s="259"/>
      <c r="G38" s="260"/>
      <c r="H38" s="211"/>
      <c r="I38" s="211"/>
      <c r="J38" s="211"/>
      <c r="K38" s="211"/>
      <c r="L38" s="211"/>
      <c r="M38" s="208"/>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10"/>
    </row>
    <row r="39" spans="1:39" ht="15" customHeight="1">
      <c r="A39" s="243"/>
      <c r="B39" s="244"/>
      <c r="C39" s="244"/>
      <c r="D39" s="244"/>
      <c r="E39" s="244"/>
      <c r="F39" s="244"/>
      <c r="G39" s="245"/>
      <c r="H39" s="213"/>
      <c r="I39" s="212"/>
      <c r="J39" s="212"/>
      <c r="K39" s="212"/>
      <c r="L39" s="214"/>
      <c r="M39" s="142"/>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4"/>
    </row>
    <row r="40" spans="1:39" ht="15" customHeight="1">
      <c r="A40" s="243"/>
      <c r="B40" s="244"/>
      <c r="C40" s="244"/>
      <c r="D40" s="244"/>
      <c r="E40" s="244"/>
      <c r="F40" s="244"/>
      <c r="G40" s="245"/>
      <c r="H40" s="213"/>
      <c r="I40" s="212"/>
      <c r="J40" s="212"/>
      <c r="K40" s="212"/>
      <c r="L40" s="214"/>
      <c r="M40" s="142"/>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row>
    <row r="41" spans="1:39" ht="15" customHeight="1">
      <c r="A41" s="243"/>
      <c r="B41" s="244"/>
      <c r="C41" s="244"/>
      <c r="D41" s="244"/>
      <c r="E41" s="244"/>
      <c r="F41" s="244"/>
      <c r="G41" s="245"/>
      <c r="H41" s="213"/>
      <c r="I41" s="212"/>
      <c r="J41" s="212"/>
      <c r="K41" s="212"/>
      <c r="L41" s="214"/>
      <c r="M41" s="142"/>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4"/>
    </row>
    <row r="42" spans="1:39" ht="15" customHeight="1">
      <c r="A42" s="243"/>
      <c r="B42" s="244"/>
      <c r="C42" s="244"/>
      <c r="D42" s="244"/>
      <c r="E42" s="244"/>
      <c r="F42" s="244"/>
      <c r="G42" s="245"/>
      <c r="H42" s="213"/>
      <c r="I42" s="212"/>
      <c r="J42" s="212"/>
      <c r="K42" s="212"/>
      <c r="L42" s="214"/>
      <c r="M42" s="142"/>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4"/>
    </row>
    <row r="43" spans="1:39" ht="15" customHeight="1">
      <c r="A43" s="243"/>
      <c r="B43" s="244"/>
      <c r="C43" s="244"/>
      <c r="D43" s="244"/>
      <c r="E43" s="244"/>
      <c r="F43" s="244"/>
      <c r="G43" s="245"/>
      <c r="H43" s="213"/>
      <c r="I43" s="212"/>
      <c r="J43" s="212"/>
      <c r="K43" s="212"/>
      <c r="L43" s="214"/>
      <c r="M43" s="142"/>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4"/>
    </row>
    <row r="44" spans="1:39" ht="15" customHeight="1">
      <c r="A44" s="243"/>
      <c r="B44" s="244"/>
      <c r="C44" s="244"/>
      <c r="D44" s="244"/>
      <c r="E44" s="244"/>
      <c r="F44" s="244"/>
      <c r="G44" s="245"/>
      <c r="H44" s="213"/>
      <c r="I44" s="212"/>
      <c r="J44" s="212"/>
      <c r="K44" s="212"/>
      <c r="L44" s="214"/>
      <c r="M44" s="142"/>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4"/>
    </row>
    <row r="45" spans="1:39" ht="15" customHeight="1">
      <c r="A45" s="243"/>
      <c r="B45" s="244"/>
      <c r="C45" s="244"/>
      <c r="D45" s="244"/>
      <c r="E45" s="244"/>
      <c r="F45" s="244"/>
      <c r="G45" s="245"/>
      <c r="H45" s="213"/>
      <c r="I45" s="212"/>
      <c r="J45" s="212"/>
      <c r="K45" s="212"/>
      <c r="L45" s="214"/>
      <c r="M45" s="142"/>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4"/>
    </row>
    <row r="46" spans="1:39" ht="15" customHeight="1">
      <c r="A46" s="243"/>
      <c r="B46" s="244"/>
      <c r="C46" s="244"/>
      <c r="D46" s="244"/>
      <c r="E46" s="244"/>
      <c r="F46" s="244"/>
      <c r="G46" s="245"/>
      <c r="H46" s="213"/>
      <c r="I46" s="212"/>
      <c r="J46" s="212"/>
      <c r="K46" s="212"/>
      <c r="L46" s="214"/>
      <c r="M46" s="142"/>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4"/>
    </row>
    <row r="47" spans="1:39" ht="15" customHeight="1">
      <c r="A47" s="243"/>
      <c r="B47" s="244"/>
      <c r="C47" s="244"/>
      <c r="D47" s="244"/>
      <c r="E47" s="244"/>
      <c r="F47" s="244"/>
      <c r="G47" s="245"/>
      <c r="H47" s="213"/>
      <c r="I47" s="212"/>
      <c r="J47" s="212"/>
      <c r="K47" s="212"/>
      <c r="L47" s="214"/>
      <c r="M47" s="142"/>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4"/>
    </row>
    <row r="48" spans="1:39" ht="15" customHeight="1">
      <c r="A48" s="243"/>
      <c r="B48" s="244"/>
      <c r="C48" s="244"/>
      <c r="D48" s="244"/>
      <c r="E48" s="244"/>
      <c r="F48" s="244"/>
      <c r="G48" s="245"/>
      <c r="H48" s="213"/>
      <c r="I48" s="212"/>
      <c r="J48" s="212"/>
      <c r="K48" s="212"/>
      <c r="L48" s="214"/>
      <c r="M48" s="142"/>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4"/>
    </row>
    <row r="49" spans="1:48" ht="15" customHeight="1">
      <c r="A49" s="243"/>
      <c r="B49" s="244"/>
      <c r="C49" s="244"/>
      <c r="D49" s="244"/>
      <c r="E49" s="244"/>
      <c r="F49" s="244"/>
      <c r="G49" s="245"/>
      <c r="H49" s="213"/>
      <c r="I49" s="212"/>
      <c r="J49" s="212"/>
      <c r="K49" s="212"/>
      <c r="L49" s="214"/>
      <c r="M49" s="142"/>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4"/>
    </row>
    <row r="50" spans="1:48" ht="15" customHeight="1">
      <c r="A50" s="243"/>
      <c r="B50" s="244"/>
      <c r="C50" s="244"/>
      <c r="D50" s="244"/>
      <c r="E50" s="244"/>
      <c r="F50" s="244"/>
      <c r="G50" s="245"/>
      <c r="H50" s="213"/>
      <c r="I50" s="212"/>
      <c r="J50" s="212"/>
      <c r="K50" s="212"/>
      <c r="L50" s="214"/>
      <c r="M50" s="142"/>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4"/>
      <c r="AV50" s="3"/>
    </row>
    <row r="51" spans="1:48" ht="15" customHeight="1">
      <c r="A51" s="261"/>
      <c r="B51" s="262"/>
      <c r="C51" s="262"/>
      <c r="D51" s="262"/>
      <c r="E51" s="262"/>
      <c r="F51" s="262"/>
      <c r="G51" s="263"/>
      <c r="H51" s="213"/>
      <c r="I51" s="212"/>
      <c r="J51" s="212"/>
      <c r="K51" s="212"/>
      <c r="L51" s="214"/>
      <c r="M51" s="142"/>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4"/>
    </row>
    <row r="52" spans="1:48" ht="15" customHeight="1">
      <c r="A52" s="72" t="s">
        <v>37</v>
      </c>
      <c r="B52" s="73"/>
      <c r="C52" s="73"/>
      <c r="D52" s="73"/>
      <c r="E52" s="73"/>
      <c r="F52" s="73"/>
      <c r="G52" s="74"/>
      <c r="H52" s="241">
        <f>SUM(H38:L51)</f>
        <v>0</v>
      </c>
      <c r="I52" s="241"/>
      <c r="J52" s="241"/>
      <c r="K52" s="241"/>
      <c r="L52" s="242"/>
      <c r="M52" s="199"/>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1"/>
    </row>
    <row r="53" spans="1:48" ht="6" customHeight="1">
      <c r="A53" s="126"/>
      <c r="B53" s="126"/>
      <c r="C53" s="126"/>
      <c r="D53" s="126"/>
      <c r="E53" s="127"/>
      <c r="F53" s="127"/>
      <c r="G53" s="127"/>
      <c r="H53" s="127"/>
      <c r="I53" s="127"/>
      <c r="J53" s="128"/>
      <c r="K53" s="128"/>
      <c r="L53" s="128"/>
      <c r="M53" s="128"/>
      <c r="N53" s="128"/>
      <c r="AH53" s="129"/>
    </row>
    <row r="54" spans="1:48" s="3" customFormat="1" ht="19.5" hidden="1" customHeight="1">
      <c r="A54" s="130" t="s">
        <v>210</v>
      </c>
      <c r="B54" s="64"/>
      <c r="C54" s="64"/>
      <c r="D54" s="64"/>
      <c r="E54" s="64"/>
      <c r="F54" s="64"/>
      <c r="G54" s="64"/>
      <c r="H54" s="64"/>
      <c r="I54" s="65"/>
      <c r="J54" s="67"/>
      <c r="K54" s="64"/>
      <c r="L54" s="66"/>
      <c r="M54" s="66"/>
      <c r="N54" s="66"/>
      <c r="O54" s="64"/>
      <c r="P54" s="64"/>
      <c r="Q54" s="64"/>
      <c r="R54" s="64"/>
      <c r="S54" s="64"/>
      <c r="T54" s="75"/>
      <c r="U54" s="75"/>
      <c r="V54" s="75"/>
      <c r="W54" s="75"/>
      <c r="AC54" s="228"/>
      <c r="AD54" s="202" t="s">
        <v>51</v>
      </c>
      <c r="AE54" s="203"/>
      <c r="AF54" s="203"/>
      <c r="AG54" s="203"/>
      <c r="AH54" s="227"/>
      <c r="AI54" s="196" t="s">
        <v>52</v>
      </c>
      <c r="AJ54" s="197"/>
      <c r="AK54" s="197"/>
      <c r="AL54" s="197"/>
      <c r="AM54" s="198"/>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228"/>
      <c r="AD55" s="219" t="str">
        <f>IFERROR(VLOOKUP(L10,リスト!B24:E30,4,FALSE)*AJ10,"")</f>
        <v/>
      </c>
      <c r="AE55" s="220"/>
      <c r="AF55" s="220"/>
      <c r="AG55" s="223" t="s">
        <v>18</v>
      </c>
      <c r="AH55" s="224"/>
      <c r="AI55" s="230" t="str">
        <f>IF(AD55="","",MIN(AD55,ROUNDDOWN(H63/1000,0)))</f>
        <v/>
      </c>
      <c r="AJ55" s="231"/>
      <c r="AK55" s="231"/>
      <c r="AL55" s="223" t="s">
        <v>18</v>
      </c>
      <c r="AM55" s="224"/>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229"/>
      <c r="AD56" s="221"/>
      <c r="AE56" s="222"/>
      <c r="AF56" s="222"/>
      <c r="AG56" s="225"/>
      <c r="AH56" s="226"/>
      <c r="AI56" s="232"/>
      <c r="AJ56" s="233"/>
      <c r="AK56" s="233"/>
      <c r="AL56" s="225"/>
      <c r="AM56" s="226"/>
      <c r="AT56" s="4"/>
    </row>
    <row r="57" spans="1:48" ht="15" hidden="1" customHeight="1">
      <c r="A57" s="151" t="s">
        <v>53</v>
      </c>
      <c r="B57" s="152"/>
      <c r="C57" s="152"/>
      <c r="D57" s="152"/>
      <c r="E57" s="152"/>
      <c r="F57" s="152"/>
      <c r="G57" s="153"/>
      <c r="H57" s="151" t="s">
        <v>54</v>
      </c>
      <c r="I57" s="152"/>
      <c r="J57" s="152"/>
      <c r="K57" s="152"/>
      <c r="L57" s="153"/>
      <c r="M57" s="151" t="s">
        <v>55</v>
      </c>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3"/>
    </row>
    <row r="58" spans="1:48" ht="15" hidden="1" customHeight="1">
      <c r="A58" s="94" t="s">
        <v>56</v>
      </c>
      <c r="B58" s="95"/>
      <c r="C58" s="95"/>
      <c r="D58" s="95"/>
      <c r="E58" s="96"/>
      <c r="F58" s="96"/>
      <c r="G58" s="97"/>
      <c r="H58" s="255"/>
      <c r="I58" s="256"/>
      <c r="J58" s="256"/>
      <c r="K58" s="256"/>
      <c r="L58" s="257"/>
      <c r="M58" s="249"/>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1"/>
    </row>
    <row r="59" spans="1:48" ht="15" hidden="1" customHeight="1">
      <c r="A59" s="68" t="s">
        <v>57</v>
      </c>
      <c r="B59" s="69"/>
      <c r="C59" s="69"/>
      <c r="D59" s="69"/>
      <c r="E59" s="70"/>
      <c r="F59" s="70"/>
      <c r="G59" s="71"/>
      <c r="H59" s="252"/>
      <c r="I59" s="253"/>
      <c r="J59" s="253"/>
      <c r="K59" s="253"/>
      <c r="L59" s="254"/>
      <c r="M59" s="246"/>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8"/>
    </row>
    <row r="60" spans="1:48" ht="15" hidden="1" customHeight="1">
      <c r="A60" s="68" t="s">
        <v>58</v>
      </c>
      <c r="B60" s="69"/>
      <c r="C60" s="69"/>
      <c r="D60" s="69"/>
      <c r="E60" s="70"/>
      <c r="F60" s="70"/>
      <c r="G60" s="71"/>
      <c r="H60" s="252"/>
      <c r="I60" s="253"/>
      <c r="J60" s="253"/>
      <c r="K60" s="253"/>
      <c r="L60" s="254"/>
      <c r="M60" s="246"/>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8"/>
    </row>
    <row r="61" spans="1:48" ht="15" hidden="1" customHeight="1">
      <c r="A61" s="68" t="s">
        <v>59</v>
      </c>
      <c r="B61" s="69"/>
      <c r="C61" s="69"/>
      <c r="D61" s="69"/>
      <c r="E61" s="70"/>
      <c r="F61" s="70"/>
      <c r="G61" s="71"/>
      <c r="H61" s="252"/>
      <c r="I61" s="253"/>
      <c r="J61" s="253"/>
      <c r="K61" s="253"/>
      <c r="L61" s="254"/>
      <c r="M61" s="246"/>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8"/>
    </row>
    <row r="62" spans="1:48" ht="15" hidden="1" customHeight="1">
      <c r="A62" s="68" t="s">
        <v>60</v>
      </c>
      <c r="B62" s="69"/>
      <c r="C62" s="69"/>
      <c r="D62" s="69"/>
      <c r="E62" s="70"/>
      <c r="F62" s="70"/>
      <c r="G62" s="71"/>
      <c r="H62" s="215"/>
      <c r="I62" s="216"/>
      <c r="J62" s="216"/>
      <c r="K62" s="216"/>
      <c r="L62" s="217"/>
      <c r="M62" s="234"/>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6"/>
    </row>
    <row r="63" spans="1:48" ht="15" hidden="1" customHeight="1">
      <c r="A63" s="72" t="s">
        <v>37</v>
      </c>
      <c r="B63" s="76"/>
      <c r="C63" s="76"/>
      <c r="D63" s="76"/>
      <c r="E63" s="73"/>
      <c r="F63" s="73"/>
      <c r="G63" s="74"/>
      <c r="H63" s="237">
        <f>SUM(H58:L62)</f>
        <v>0</v>
      </c>
      <c r="I63" s="238"/>
      <c r="J63" s="238"/>
      <c r="K63" s="238"/>
      <c r="L63" s="239"/>
      <c r="M63" s="199"/>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1"/>
    </row>
    <row r="64" spans="1:48">
      <c r="A64" s="112" t="s">
        <v>245</v>
      </c>
    </row>
    <row r="66" spans="35:39">
      <c r="AI66" s="218"/>
      <c r="AJ66" s="218"/>
      <c r="AK66" s="218"/>
      <c r="AL66" s="218"/>
      <c r="AM66" s="218"/>
    </row>
  </sheetData>
  <sheetProtection formatCells="0" formatColumns="0" formatRows="0" insertColumns="0" insertRows="0" autoFilter="0"/>
  <mergeCells count="151">
    <mergeCell ref="H62:L62"/>
    <mergeCell ref="M62:AM62"/>
    <mergeCell ref="H63:L63"/>
    <mergeCell ref="M63:AM63"/>
    <mergeCell ref="AI66:AM66"/>
    <mergeCell ref="H59:L59"/>
    <mergeCell ref="M59:AM59"/>
    <mergeCell ref="H60:L60"/>
    <mergeCell ref="M60:AM60"/>
    <mergeCell ref="H61:L61"/>
    <mergeCell ref="M61:AM61"/>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A49:G49"/>
    <mergeCell ref="H49:L49"/>
    <mergeCell ref="M49:AM49"/>
    <mergeCell ref="A50:G50"/>
    <mergeCell ref="H50:L50"/>
    <mergeCell ref="M50:AM50"/>
    <mergeCell ref="A47:G47"/>
    <mergeCell ref="H47:L47"/>
    <mergeCell ref="M47:AM47"/>
    <mergeCell ref="A48:G48"/>
    <mergeCell ref="H48:L48"/>
    <mergeCell ref="M48:AM48"/>
    <mergeCell ref="A45:G45"/>
    <mergeCell ref="H45:L45"/>
    <mergeCell ref="M45:AM45"/>
    <mergeCell ref="A46:G46"/>
    <mergeCell ref="H46:L46"/>
    <mergeCell ref="M46:AM46"/>
    <mergeCell ref="A43:G43"/>
    <mergeCell ref="H43:L43"/>
    <mergeCell ref="M43:AM43"/>
    <mergeCell ref="A44:G44"/>
    <mergeCell ref="H44:L44"/>
    <mergeCell ref="M44:AM44"/>
    <mergeCell ref="A41:G41"/>
    <mergeCell ref="H41:L41"/>
    <mergeCell ref="M41:AM41"/>
    <mergeCell ref="A42:G42"/>
    <mergeCell ref="H42:L42"/>
    <mergeCell ref="M42:AM42"/>
    <mergeCell ref="A39:G39"/>
    <mergeCell ref="H39:L39"/>
    <mergeCell ref="M39:AM39"/>
    <mergeCell ref="A40:G40"/>
    <mergeCell ref="H40:L40"/>
    <mergeCell ref="M40:AM4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31:G31"/>
    <mergeCell ref="H31:L31"/>
    <mergeCell ref="M31:AM31"/>
    <mergeCell ref="A32:G32"/>
    <mergeCell ref="H32:L32"/>
    <mergeCell ref="M32:AM32"/>
    <mergeCell ref="A29:G29"/>
    <mergeCell ref="H29:L29"/>
    <mergeCell ref="M29:AM29"/>
    <mergeCell ref="A30:G30"/>
    <mergeCell ref="H30:L30"/>
    <mergeCell ref="M30:AM30"/>
    <mergeCell ref="A27:G27"/>
    <mergeCell ref="H27:L27"/>
    <mergeCell ref="M27:AM27"/>
    <mergeCell ref="A28:G28"/>
    <mergeCell ref="H28:L28"/>
    <mergeCell ref="M28:AM28"/>
    <mergeCell ref="A25:G25"/>
    <mergeCell ref="H25:L25"/>
    <mergeCell ref="M25:AM25"/>
    <mergeCell ref="A26:G26"/>
    <mergeCell ref="H26:L26"/>
    <mergeCell ref="M26:AM26"/>
    <mergeCell ref="A23:G23"/>
    <mergeCell ref="H23:L23"/>
    <mergeCell ref="M23:AM23"/>
    <mergeCell ref="A24:G24"/>
    <mergeCell ref="H24:L24"/>
    <mergeCell ref="M24:AM24"/>
    <mergeCell ref="A21:G21"/>
    <mergeCell ref="H21:L21"/>
    <mergeCell ref="M21:AM21"/>
    <mergeCell ref="A22:G22"/>
    <mergeCell ref="H22:L22"/>
    <mergeCell ref="M22:AM22"/>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1">
    <dataValidation imeMode="halfAlpha" allowBlank="1" showInputMessage="1" showErrorMessage="1" sqref="S16:V18 J16:N18 S36:V36 J36:N36" xr:uid="{A8A67AF5-FD1C-4AC6-B534-672CDE61C2DC}"/>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0</xdr:col>
                    <xdr:colOff>152400</xdr:colOff>
                    <xdr:row>16</xdr:row>
                    <xdr:rowOff>0</xdr:rowOff>
                  </from>
                  <to>
                    <xdr:col>2</xdr:col>
                    <xdr:colOff>76200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E12593E-A3F2-440F-99DD-82EAB1E08ADB}">
          <x14:formula1>
            <xm:f>リスト!$B$32:$B$78</xm:f>
          </x14:formula1>
          <xm:sqref>D9:G9</xm:sqref>
        </x14:dataValidation>
        <x14:dataValidation type="list" allowBlank="1" xr:uid="{3EC87910-D033-464D-BA1C-1920DC8E06BF}">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EB8B3-BC30-4954-BCB3-9CEB44AE03A8}">
  <dimension ref="A1:AV66"/>
  <sheetViews>
    <sheetView showGridLines="0" showZeros="0" view="pageBreakPreview" zoomScaleNormal="100" zoomScaleSheetLayoutView="100" workbookViewId="0">
      <selection activeCell="W9" sqref="W9:AF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243</v>
      </c>
    </row>
    <row r="2" spans="1:48" ht="7.5" customHeight="1"/>
    <row r="3" spans="1:48">
      <c r="A3" s="145" t="s">
        <v>248</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7"/>
    </row>
    <row r="4" spans="1:48" ht="9"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c r="A5" s="148" t="s">
        <v>249</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50"/>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17.25" customHeight="1">
      <c r="A7" s="151" t="s">
        <v>42</v>
      </c>
      <c r="B7" s="152"/>
      <c r="C7" s="152"/>
      <c r="D7" s="152"/>
      <c r="E7" s="152"/>
      <c r="F7" s="152"/>
      <c r="G7" s="153"/>
      <c r="H7" s="175"/>
      <c r="I7" s="176"/>
      <c r="J7" s="176"/>
      <c r="K7" s="176"/>
      <c r="L7" s="176"/>
      <c r="M7" s="176"/>
      <c r="N7" s="177"/>
      <c r="O7" s="151" t="s">
        <v>251</v>
      </c>
      <c r="P7" s="152"/>
      <c r="Q7" s="152"/>
      <c r="R7" s="152"/>
      <c r="S7" s="153"/>
      <c r="T7" s="178"/>
      <c r="U7" s="179"/>
      <c r="V7" s="179"/>
      <c r="W7" s="179"/>
      <c r="X7" s="179"/>
      <c r="Y7" s="179"/>
      <c r="Z7" s="179"/>
      <c r="AA7" s="179"/>
      <c r="AB7" s="179"/>
      <c r="AC7" s="179"/>
      <c r="AD7" s="179"/>
      <c r="AE7" s="179"/>
      <c r="AF7" s="179"/>
      <c r="AG7" s="179"/>
      <c r="AH7" s="179"/>
      <c r="AI7" s="179"/>
      <c r="AJ7" s="179"/>
      <c r="AK7" s="179"/>
      <c r="AL7" s="179"/>
      <c r="AM7" s="180"/>
    </row>
    <row r="8" spans="1:48">
      <c r="A8" s="154" t="s">
        <v>43</v>
      </c>
      <c r="B8" s="155"/>
      <c r="C8" s="156"/>
      <c r="D8" s="151" t="s">
        <v>44</v>
      </c>
      <c r="E8" s="152"/>
      <c r="F8" s="152"/>
      <c r="G8" s="153"/>
      <c r="H8" s="151" t="s">
        <v>34</v>
      </c>
      <c r="I8" s="152"/>
      <c r="J8" s="152"/>
      <c r="K8" s="152"/>
      <c r="L8" s="152"/>
      <c r="M8" s="152"/>
      <c r="N8" s="152"/>
      <c r="O8" s="152"/>
      <c r="P8" s="152"/>
      <c r="Q8" s="152"/>
      <c r="R8" s="152"/>
      <c r="S8" s="153"/>
      <c r="T8" s="154" t="s">
        <v>45</v>
      </c>
      <c r="U8" s="155"/>
      <c r="V8" s="156"/>
      <c r="W8" s="151" t="s">
        <v>28</v>
      </c>
      <c r="X8" s="152"/>
      <c r="Y8" s="152"/>
      <c r="Z8" s="152"/>
      <c r="AA8" s="152"/>
      <c r="AB8" s="152"/>
      <c r="AC8" s="152"/>
      <c r="AD8" s="152"/>
      <c r="AE8" s="152"/>
      <c r="AF8" s="153"/>
      <c r="AG8" s="163" t="s">
        <v>250</v>
      </c>
      <c r="AH8" s="164"/>
      <c r="AI8" s="164"/>
      <c r="AJ8" s="164"/>
      <c r="AK8" s="164"/>
      <c r="AL8" s="164"/>
      <c r="AM8" s="165"/>
    </row>
    <row r="9" spans="1:48" ht="17.25" customHeight="1">
      <c r="A9" s="157"/>
      <c r="B9" s="158"/>
      <c r="C9" s="159"/>
      <c r="D9" s="160" t="s">
        <v>191</v>
      </c>
      <c r="E9" s="161"/>
      <c r="F9" s="161"/>
      <c r="G9" s="162"/>
      <c r="H9" s="166"/>
      <c r="I9" s="167"/>
      <c r="J9" s="167"/>
      <c r="K9" s="167"/>
      <c r="L9" s="167"/>
      <c r="M9" s="167"/>
      <c r="N9" s="167"/>
      <c r="O9" s="167"/>
      <c r="P9" s="167"/>
      <c r="Q9" s="167"/>
      <c r="R9" s="167"/>
      <c r="S9" s="168"/>
      <c r="T9" s="157"/>
      <c r="U9" s="158"/>
      <c r="V9" s="159"/>
      <c r="W9" s="169"/>
      <c r="X9" s="170"/>
      <c r="Y9" s="170"/>
      <c r="Z9" s="170"/>
      <c r="AA9" s="170"/>
      <c r="AB9" s="170"/>
      <c r="AC9" s="170"/>
      <c r="AD9" s="170"/>
      <c r="AE9" s="170"/>
      <c r="AF9" s="171"/>
      <c r="AG9" s="172"/>
      <c r="AH9" s="173"/>
      <c r="AI9" s="173"/>
      <c r="AJ9" s="173"/>
      <c r="AK9" s="173"/>
      <c r="AL9" s="173"/>
      <c r="AM9" s="174"/>
      <c r="AV9" s="3"/>
    </row>
    <row r="10" spans="1:48" s="3" customFormat="1" ht="20.25" customHeight="1">
      <c r="A10" s="151" t="s">
        <v>47</v>
      </c>
      <c r="B10" s="152"/>
      <c r="C10" s="152"/>
      <c r="D10" s="152"/>
      <c r="E10" s="152"/>
      <c r="F10" s="152"/>
      <c r="G10" s="152"/>
      <c r="H10" s="152"/>
      <c r="I10" s="152"/>
      <c r="J10" s="152"/>
      <c r="K10" s="153"/>
      <c r="L10" s="185"/>
      <c r="M10" s="186"/>
      <c r="N10" s="186"/>
      <c r="O10" s="186"/>
      <c r="P10" s="186"/>
      <c r="Q10" s="186"/>
      <c r="R10" s="186"/>
      <c r="S10" s="186"/>
      <c r="T10" s="186"/>
      <c r="U10" s="186"/>
      <c r="V10" s="186"/>
      <c r="W10" s="186"/>
      <c r="X10" s="186"/>
      <c r="Y10" s="186"/>
      <c r="Z10" s="186"/>
      <c r="AA10" s="186"/>
      <c r="AB10" s="186"/>
      <c r="AC10" s="186"/>
      <c r="AD10" s="186"/>
      <c r="AE10" s="186"/>
      <c r="AF10" s="187"/>
      <c r="AG10" s="182" t="s">
        <v>48</v>
      </c>
      <c r="AH10" s="164"/>
      <c r="AI10" s="165"/>
      <c r="AJ10" s="179"/>
      <c r="AK10" s="179"/>
      <c r="AL10" s="183" t="s">
        <v>49</v>
      </c>
      <c r="AM10" s="184"/>
      <c r="AP10" s="181"/>
      <c r="AQ10" s="181"/>
      <c r="AR10" s="181"/>
      <c r="AS10" s="181"/>
      <c r="AT10" s="181"/>
      <c r="AU10" s="181"/>
    </row>
    <row r="11" spans="1:48" s="3" customFormat="1" ht="6" customHeight="1">
      <c r="A11" s="117"/>
      <c r="B11" s="117"/>
      <c r="C11" s="117"/>
      <c r="D11" s="117"/>
      <c r="E11" s="117"/>
      <c r="F11" s="117"/>
      <c r="G11" s="117"/>
      <c r="H11" s="117"/>
      <c r="I11" s="118"/>
      <c r="J11" s="119"/>
      <c r="K11" s="118"/>
      <c r="L11" s="116"/>
      <c r="M11" s="116"/>
      <c r="N11" s="116"/>
      <c r="O11" s="116"/>
      <c r="P11" s="116"/>
      <c r="Q11" s="116"/>
      <c r="R11" s="116"/>
      <c r="S11" s="116"/>
      <c r="T11" s="116"/>
      <c r="U11" s="118"/>
      <c r="V11" s="116"/>
      <c r="W11" s="116"/>
      <c r="X11" s="116"/>
      <c r="Y11" s="119"/>
      <c r="Z11" s="120"/>
      <c r="AA11" s="118"/>
      <c r="AB11" s="116"/>
      <c r="AC11" s="116"/>
      <c r="AD11" s="116"/>
      <c r="AE11" s="116"/>
      <c r="AF11" s="116"/>
      <c r="AG11" s="116"/>
      <c r="AH11" s="116"/>
      <c r="AI11" s="116"/>
      <c r="AJ11" s="116"/>
      <c r="AK11" s="116"/>
      <c r="AL11" s="116"/>
      <c r="AM11" s="116"/>
    </row>
    <row r="12" spans="1:48" s="3" customFormat="1" ht="3" customHeight="1">
      <c r="I12" s="81"/>
      <c r="J12" s="121"/>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21"/>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48" t="s">
        <v>50</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50"/>
    </row>
    <row r="15" spans="1:48" s="3" customFormat="1" ht="3" customHeight="1" thickBot="1">
      <c r="I15" s="81"/>
      <c r="J15" s="121"/>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40" t="s">
        <v>209</v>
      </c>
      <c r="B16" s="3"/>
      <c r="C16" s="112"/>
      <c r="D16" s="3"/>
      <c r="E16" s="123"/>
      <c r="F16" s="3"/>
      <c r="G16" s="3"/>
      <c r="H16" s="3"/>
      <c r="I16" s="3"/>
      <c r="J16" s="124"/>
      <c r="K16" s="124"/>
      <c r="L16" s="124"/>
      <c r="M16" s="124"/>
      <c r="N16" s="124"/>
      <c r="O16" s="125"/>
      <c r="P16" s="112"/>
      <c r="S16" s="124"/>
      <c r="T16" s="121"/>
      <c r="U16" s="124"/>
      <c r="V16" s="124"/>
      <c r="W16" s="112"/>
      <c r="AC16" s="204"/>
      <c r="AD16" s="202" t="s">
        <v>51</v>
      </c>
      <c r="AE16" s="203"/>
      <c r="AF16" s="203"/>
      <c r="AG16" s="203"/>
      <c r="AH16" s="203"/>
      <c r="AI16" s="196" t="s">
        <v>52</v>
      </c>
      <c r="AJ16" s="197"/>
      <c r="AK16" s="197"/>
      <c r="AL16" s="197"/>
      <c r="AM16" s="198"/>
      <c r="AV16" s="3"/>
    </row>
    <row r="17" spans="1:48" ht="19.5" customHeight="1">
      <c r="A17" s="122"/>
      <c r="B17" s="3"/>
      <c r="C17" s="140" t="s">
        <v>244</v>
      </c>
      <c r="D17" s="3"/>
      <c r="E17" s="123"/>
      <c r="F17" s="3"/>
      <c r="G17" s="3"/>
      <c r="H17" s="3"/>
      <c r="I17" s="3"/>
      <c r="J17" s="124"/>
      <c r="K17" s="124"/>
      <c r="L17" s="124"/>
      <c r="M17" s="124"/>
      <c r="N17" s="124"/>
      <c r="O17" s="125"/>
      <c r="P17" s="112"/>
      <c r="S17" s="124"/>
      <c r="T17" s="121"/>
      <c r="U17" s="124"/>
      <c r="V17" s="124"/>
      <c r="W17" s="114"/>
      <c r="AC17" s="204"/>
      <c r="AD17" s="205" t="str">
        <f>IFERROR(VLOOKUP(L10,リスト!B2:D23,2,FALSE),IFERROR(VLOOKUP(L10,リスト!B24:D30,2,FALSE)*AJ10,""))</f>
        <v/>
      </c>
      <c r="AE17" s="206"/>
      <c r="AF17" s="206"/>
      <c r="AG17" s="207" t="s">
        <v>18</v>
      </c>
      <c r="AH17" s="207"/>
      <c r="AI17" s="192">
        <f>MIN(AD17,ROUNDDOWN((H34+H52)/1000,0))</f>
        <v>0</v>
      </c>
      <c r="AJ17" s="193"/>
      <c r="AK17" s="193"/>
      <c r="AL17" s="188" t="s">
        <v>18</v>
      </c>
      <c r="AM17" s="189"/>
    </row>
    <row r="18" spans="1:48" ht="13.5" thickBot="1">
      <c r="A18" s="112" t="s">
        <v>246</v>
      </c>
      <c r="B18" s="3"/>
      <c r="C18" s="112"/>
      <c r="D18" s="3"/>
      <c r="E18" s="123"/>
      <c r="F18" s="3"/>
      <c r="G18" s="3"/>
      <c r="H18" s="3"/>
      <c r="I18" s="3"/>
      <c r="J18" s="124"/>
      <c r="K18" s="124"/>
      <c r="L18" s="124"/>
      <c r="M18" s="124"/>
      <c r="N18" s="124"/>
      <c r="O18" s="125"/>
      <c r="P18" s="112"/>
      <c r="S18" s="124"/>
      <c r="T18" s="121"/>
      <c r="U18" s="124"/>
      <c r="V18" s="124"/>
      <c r="W18" s="114"/>
      <c r="AC18" s="204"/>
      <c r="AD18" s="205"/>
      <c r="AE18" s="206"/>
      <c r="AF18" s="206"/>
      <c r="AG18" s="207"/>
      <c r="AH18" s="207"/>
      <c r="AI18" s="194"/>
      <c r="AJ18" s="195"/>
      <c r="AK18" s="195"/>
      <c r="AL18" s="190"/>
      <c r="AM18" s="191"/>
    </row>
    <row r="19" spans="1:48" ht="15" customHeight="1">
      <c r="A19" s="151" t="s">
        <v>53</v>
      </c>
      <c r="B19" s="152"/>
      <c r="C19" s="152"/>
      <c r="D19" s="152"/>
      <c r="E19" s="152"/>
      <c r="F19" s="152"/>
      <c r="G19" s="153"/>
      <c r="H19" s="152" t="s">
        <v>54</v>
      </c>
      <c r="I19" s="152"/>
      <c r="J19" s="152"/>
      <c r="K19" s="152"/>
      <c r="L19" s="152"/>
      <c r="M19" s="151" t="s">
        <v>55</v>
      </c>
      <c r="N19" s="152"/>
      <c r="O19" s="152"/>
      <c r="P19" s="152"/>
      <c r="Q19" s="152"/>
      <c r="R19" s="152"/>
      <c r="S19" s="152"/>
      <c r="T19" s="152"/>
      <c r="U19" s="152"/>
      <c r="V19" s="152"/>
      <c r="W19" s="152"/>
      <c r="X19" s="152"/>
      <c r="Y19" s="152"/>
      <c r="Z19" s="152"/>
      <c r="AA19" s="152"/>
      <c r="AB19" s="152"/>
      <c r="AC19" s="152"/>
      <c r="AD19" s="152"/>
      <c r="AE19" s="152"/>
      <c r="AF19" s="152"/>
      <c r="AG19" s="152"/>
      <c r="AH19" s="152"/>
      <c r="AI19" s="158"/>
      <c r="AJ19" s="158"/>
      <c r="AK19" s="158"/>
      <c r="AL19" s="158"/>
      <c r="AM19" s="159"/>
    </row>
    <row r="20" spans="1:48" ht="15" customHeight="1">
      <c r="A20" s="258"/>
      <c r="B20" s="259"/>
      <c r="C20" s="259"/>
      <c r="D20" s="259"/>
      <c r="E20" s="259"/>
      <c r="F20" s="259"/>
      <c r="G20" s="260"/>
      <c r="H20" s="211"/>
      <c r="I20" s="211"/>
      <c r="J20" s="211"/>
      <c r="K20" s="211"/>
      <c r="L20" s="211"/>
      <c r="M20" s="208"/>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10"/>
    </row>
    <row r="21" spans="1:48" ht="15" customHeight="1">
      <c r="A21" s="243"/>
      <c r="B21" s="244"/>
      <c r="C21" s="244"/>
      <c r="D21" s="244"/>
      <c r="E21" s="244"/>
      <c r="F21" s="244"/>
      <c r="G21" s="245"/>
      <c r="H21" s="212"/>
      <c r="I21" s="212"/>
      <c r="J21" s="212"/>
      <c r="K21" s="212"/>
      <c r="L21" s="212"/>
      <c r="M21" s="142"/>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4"/>
    </row>
    <row r="22" spans="1:48" ht="15" customHeight="1">
      <c r="A22" s="243"/>
      <c r="B22" s="244"/>
      <c r="C22" s="244"/>
      <c r="D22" s="244"/>
      <c r="E22" s="244"/>
      <c r="F22" s="244"/>
      <c r="G22" s="245"/>
      <c r="H22" s="213"/>
      <c r="I22" s="212"/>
      <c r="J22" s="212"/>
      <c r="K22" s="212"/>
      <c r="L22" s="214"/>
      <c r="M22" s="142"/>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4"/>
    </row>
    <row r="23" spans="1:48" ht="15" customHeight="1">
      <c r="A23" s="243"/>
      <c r="B23" s="244"/>
      <c r="C23" s="244"/>
      <c r="D23" s="244"/>
      <c r="E23" s="244"/>
      <c r="F23" s="244"/>
      <c r="G23" s="245"/>
      <c r="H23" s="213"/>
      <c r="I23" s="212"/>
      <c r="J23" s="212"/>
      <c r="K23" s="212"/>
      <c r="L23" s="214"/>
      <c r="M23" s="142"/>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4"/>
    </row>
    <row r="24" spans="1:48" ht="15" customHeight="1">
      <c r="A24" s="243"/>
      <c r="B24" s="244"/>
      <c r="C24" s="244"/>
      <c r="D24" s="244"/>
      <c r="E24" s="244"/>
      <c r="F24" s="244"/>
      <c r="G24" s="245"/>
      <c r="H24" s="213"/>
      <c r="I24" s="212"/>
      <c r="J24" s="212"/>
      <c r="K24" s="212"/>
      <c r="L24" s="214"/>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4"/>
    </row>
    <row r="25" spans="1:48" ht="15" customHeight="1">
      <c r="A25" s="243"/>
      <c r="B25" s="244"/>
      <c r="C25" s="244"/>
      <c r="D25" s="244"/>
      <c r="E25" s="244"/>
      <c r="F25" s="244"/>
      <c r="G25" s="245"/>
      <c r="H25" s="213"/>
      <c r="I25" s="212"/>
      <c r="J25" s="212"/>
      <c r="K25" s="212"/>
      <c r="L25" s="214"/>
      <c r="M25" s="142"/>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4"/>
    </row>
    <row r="26" spans="1:48" ht="15" customHeight="1">
      <c r="A26" s="243"/>
      <c r="B26" s="244"/>
      <c r="C26" s="244"/>
      <c r="D26" s="244"/>
      <c r="E26" s="244"/>
      <c r="F26" s="244"/>
      <c r="G26" s="245"/>
      <c r="H26" s="213"/>
      <c r="I26" s="212"/>
      <c r="J26" s="212"/>
      <c r="K26" s="212"/>
      <c r="L26" s="214"/>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4"/>
    </row>
    <row r="27" spans="1:48" ht="15" customHeight="1">
      <c r="A27" s="243"/>
      <c r="B27" s="244"/>
      <c r="C27" s="244"/>
      <c r="D27" s="244"/>
      <c r="E27" s="244"/>
      <c r="F27" s="244"/>
      <c r="G27" s="245"/>
      <c r="H27" s="213"/>
      <c r="I27" s="212"/>
      <c r="J27" s="212"/>
      <c r="K27" s="212"/>
      <c r="L27" s="214"/>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row>
    <row r="28" spans="1:48" ht="15" customHeight="1">
      <c r="A28" s="243"/>
      <c r="B28" s="244"/>
      <c r="C28" s="244"/>
      <c r="D28" s="244"/>
      <c r="E28" s="244"/>
      <c r="F28" s="244"/>
      <c r="G28" s="245"/>
      <c r="H28" s="213"/>
      <c r="I28" s="212"/>
      <c r="J28" s="212"/>
      <c r="K28" s="212"/>
      <c r="L28" s="214"/>
      <c r="M28" s="142"/>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4"/>
    </row>
    <row r="29" spans="1:48" ht="15" customHeight="1">
      <c r="A29" s="243"/>
      <c r="B29" s="244"/>
      <c r="C29" s="244"/>
      <c r="D29" s="244"/>
      <c r="E29" s="244"/>
      <c r="F29" s="244"/>
      <c r="G29" s="245"/>
      <c r="H29" s="213"/>
      <c r="I29" s="212"/>
      <c r="J29" s="212"/>
      <c r="K29" s="212"/>
      <c r="L29" s="214"/>
      <c r="M29" s="142"/>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4"/>
    </row>
    <row r="30" spans="1:48" ht="15" customHeight="1">
      <c r="A30" s="243"/>
      <c r="B30" s="244"/>
      <c r="C30" s="244"/>
      <c r="D30" s="244"/>
      <c r="E30" s="244"/>
      <c r="F30" s="244"/>
      <c r="G30" s="245"/>
      <c r="H30" s="213"/>
      <c r="I30" s="212"/>
      <c r="J30" s="212"/>
      <c r="K30" s="212"/>
      <c r="L30" s="214"/>
      <c r="M30" s="142"/>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4"/>
    </row>
    <row r="31" spans="1:48" ht="15" customHeight="1">
      <c r="A31" s="243"/>
      <c r="B31" s="244"/>
      <c r="C31" s="244"/>
      <c r="D31" s="244"/>
      <c r="E31" s="244"/>
      <c r="F31" s="244"/>
      <c r="G31" s="245"/>
      <c r="H31" s="213"/>
      <c r="I31" s="212"/>
      <c r="J31" s="212"/>
      <c r="K31" s="212"/>
      <c r="L31" s="214"/>
      <c r="M31" s="142"/>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4"/>
    </row>
    <row r="32" spans="1:48" ht="15" customHeight="1">
      <c r="A32" s="243"/>
      <c r="B32" s="244"/>
      <c r="C32" s="244"/>
      <c r="D32" s="244"/>
      <c r="E32" s="244"/>
      <c r="F32" s="244"/>
      <c r="G32" s="245"/>
      <c r="H32" s="213"/>
      <c r="I32" s="212"/>
      <c r="J32" s="212"/>
      <c r="K32" s="212"/>
      <c r="L32" s="214"/>
      <c r="M32" s="142"/>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4"/>
      <c r="AV32" s="3"/>
    </row>
    <row r="33" spans="1:39" ht="15" customHeight="1">
      <c r="A33" s="261"/>
      <c r="B33" s="262"/>
      <c r="C33" s="262"/>
      <c r="D33" s="262"/>
      <c r="E33" s="262"/>
      <c r="F33" s="262"/>
      <c r="G33" s="263"/>
      <c r="H33" s="213"/>
      <c r="I33" s="212"/>
      <c r="J33" s="212"/>
      <c r="K33" s="212"/>
      <c r="L33" s="214"/>
      <c r="M33" s="142"/>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4"/>
    </row>
    <row r="34" spans="1:39" ht="15" customHeight="1">
      <c r="A34" s="72" t="s">
        <v>37</v>
      </c>
      <c r="B34" s="73"/>
      <c r="C34" s="73"/>
      <c r="D34" s="73"/>
      <c r="E34" s="73"/>
      <c r="F34" s="73"/>
      <c r="G34" s="74"/>
      <c r="H34" s="241">
        <f>SUM(H20:L33)</f>
        <v>0</v>
      </c>
      <c r="I34" s="241"/>
      <c r="J34" s="241"/>
      <c r="K34" s="241"/>
      <c r="L34" s="242"/>
      <c r="M34" s="199"/>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1"/>
    </row>
    <row r="35" spans="1:39">
      <c r="A35" s="122"/>
      <c r="B35" s="3"/>
      <c r="C35" s="112"/>
      <c r="D35" s="3"/>
      <c r="E35" s="123"/>
      <c r="F35" s="3"/>
      <c r="G35" s="3"/>
      <c r="H35" s="3"/>
      <c r="I35" s="3"/>
      <c r="J35" s="124"/>
      <c r="K35" s="124"/>
      <c r="L35" s="124"/>
      <c r="M35" s="124"/>
      <c r="N35" s="124"/>
      <c r="O35" s="125"/>
      <c r="P35" s="112"/>
      <c r="S35" s="124"/>
      <c r="T35" s="121"/>
      <c r="U35" s="124"/>
      <c r="V35" s="124"/>
      <c r="W35" s="114"/>
      <c r="AD35" s="112"/>
      <c r="AE35" s="113"/>
      <c r="AF35" s="113"/>
      <c r="AG35" s="113"/>
      <c r="AH35" s="114"/>
      <c r="AI35" s="240"/>
      <c r="AJ35" s="240"/>
      <c r="AK35" s="240"/>
      <c r="AL35" s="218"/>
      <c r="AM35" s="218"/>
    </row>
    <row r="36" spans="1:39">
      <c r="A36" s="112" t="s">
        <v>247</v>
      </c>
      <c r="B36" s="3"/>
      <c r="C36" s="112"/>
      <c r="D36" s="3"/>
      <c r="E36" s="123"/>
      <c r="F36" s="3"/>
      <c r="G36" s="3"/>
      <c r="H36" s="3"/>
      <c r="I36" s="3"/>
      <c r="J36" s="124"/>
      <c r="K36" s="124"/>
      <c r="L36" s="124"/>
      <c r="M36" s="124"/>
      <c r="N36" s="124"/>
      <c r="O36" s="125"/>
      <c r="P36" s="112"/>
      <c r="S36" s="124"/>
      <c r="T36" s="121"/>
      <c r="U36" s="124"/>
      <c r="V36" s="124"/>
      <c r="W36" s="114"/>
      <c r="AD36" s="112"/>
      <c r="AE36" s="113"/>
      <c r="AF36" s="113"/>
      <c r="AG36" s="113"/>
      <c r="AH36" s="114"/>
      <c r="AI36" s="240"/>
      <c r="AJ36" s="240"/>
      <c r="AK36" s="240"/>
      <c r="AL36" s="218"/>
      <c r="AM36" s="218"/>
    </row>
    <row r="37" spans="1:39" ht="15" customHeight="1">
      <c r="A37" s="151" t="s">
        <v>53</v>
      </c>
      <c r="B37" s="152"/>
      <c r="C37" s="152"/>
      <c r="D37" s="152"/>
      <c r="E37" s="152"/>
      <c r="F37" s="152"/>
      <c r="G37" s="153"/>
      <c r="H37" s="152" t="s">
        <v>54</v>
      </c>
      <c r="I37" s="152"/>
      <c r="J37" s="152"/>
      <c r="K37" s="152"/>
      <c r="L37" s="152"/>
      <c r="M37" s="151" t="s">
        <v>55</v>
      </c>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3"/>
    </row>
    <row r="38" spans="1:39" ht="15" customHeight="1">
      <c r="A38" s="258"/>
      <c r="B38" s="259"/>
      <c r="C38" s="259"/>
      <c r="D38" s="259"/>
      <c r="E38" s="259"/>
      <c r="F38" s="259"/>
      <c r="G38" s="260"/>
      <c r="H38" s="211"/>
      <c r="I38" s="211"/>
      <c r="J38" s="211"/>
      <c r="K38" s="211"/>
      <c r="L38" s="211"/>
      <c r="M38" s="208"/>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10"/>
    </row>
    <row r="39" spans="1:39" ht="15" customHeight="1">
      <c r="A39" s="243"/>
      <c r="B39" s="244"/>
      <c r="C39" s="244"/>
      <c r="D39" s="244"/>
      <c r="E39" s="244"/>
      <c r="F39" s="244"/>
      <c r="G39" s="245"/>
      <c r="H39" s="213"/>
      <c r="I39" s="212"/>
      <c r="J39" s="212"/>
      <c r="K39" s="212"/>
      <c r="L39" s="214"/>
      <c r="M39" s="142"/>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4"/>
    </row>
    <row r="40" spans="1:39" ht="15" customHeight="1">
      <c r="A40" s="243"/>
      <c r="B40" s="244"/>
      <c r="C40" s="244"/>
      <c r="D40" s="244"/>
      <c r="E40" s="244"/>
      <c r="F40" s="244"/>
      <c r="G40" s="245"/>
      <c r="H40" s="213"/>
      <c r="I40" s="212"/>
      <c r="J40" s="212"/>
      <c r="K40" s="212"/>
      <c r="L40" s="214"/>
      <c r="M40" s="142"/>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row>
    <row r="41" spans="1:39" ht="15" customHeight="1">
      <c r="A41" s="243"/>
      <c r="B41" s="244"/>
      <c r="C41" s="244"/>
      <c r="D41" s="244"/>
      <c r="E41" s="244"/>
      <c r="F41" s="244"/>
      <c r="G41" s="245"/>
      <c r="H41" s="213"/>
      <c r="I41" s="212"/>
      <c r="J41" s="212"/>
      <c r="K41" s="212"/>
      <c r="L41" s="214"/>
      <c r="M41" s="142"/>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4"/>
    </row>
    <row r="42" spans="1:39" ht="15" customHeight="1">
      <c r="A42" s="243"/>
      <c r="B42" s="244"/>
      <c r="C42" s="244"/>
      <c r="D42" s="244"/>
      <c r="E42" s="244"/>
      <c r="F42" s="244"/>
      <c r="G42" s="245"/>
      <c r="H42" s="213"/>
      <c r="I42" s="212"/>
      <c r="J42" s="212"/>
      <c r="K42" s="212"/>
      <c r="L42" s="214"/>
      <c r="M42" s="142"/>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4"/>
    </row>
    <row r="43" spans="1:39" ht="15" customHeight="1">
      <c r="A43" s="243"/>
      <c r="B43" s="244"/>
      <c r="C43" s="244"/>
      <c r="D43" s="244"/>
      <c r="E43" s="244"/>
      <c r="F43" s="244"/>
      <c r="G43" s="245"/>
      <c r="H43" s="213"/>
      <c r="I43" s="212"/>
      <c r="J43" s="212"/>
      <c r="K43" s="212"/>
      <c r="L43" s="214"/>
      <c r="M43" s="142"/>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4"/>
    </row>
    <row r="44" spans="1:39" ht="15" customHeight="1">
      <c r="A44" s="243"/>
      <c r="B44" s="244"/>
      <c r="C44" s="244"/>
      <c r="D44" s="244"/>
      <c r="E44" s="244"/>
      <c r="F44" s="244"/>
      <c r="G44" s="245"/>
      <c r="H44" s="213"/>
      <c r="I44" s="212"/>
      <c r="J44" s="212"/>
      <c r="K44" s="212"/>
      <c r="L44" s="214"/>
      <c r="M44" s="142"/>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4"/>
    </row>
    <row r="45" spans="1:39" ht="15" customHeight="1">
      <c r="A45" s="243"/>
      <c r="B45" s="244"/>
      <c r="C45" s="244"/>
      <c r="D45" s="244"/>
      <c r="E45" s="244"/>
      <c r="F45" s="244"/>
      <c r="G45" s="245"/>
      <c r="H45" s="213"/>
      <c r="I45" s="212"/>
      <c r="J45" s="212"/>
      <c r="K45" s="212"/>
      <c r="L45" s="214"/>
      <c r="M45" s="142"/>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4"/>
    </row>
    <row r="46" spans="1:39" ht="15" customHeight="1">
      <c r="A46" s="243"/>
      <c r="B46" s="244"/>
      <c r="C46" s="244"/>
      <c r="D46" s="244"/>
      <c r="E46" s="244"/>
      <c r="F46" s="244"/>
      <c r="G46" s="245"/>
      <c r="H46" s="213"/>
      <c r="I46" s="212"/>
      <c r="J46" s="212"/>
      <c r="K46" s="212"/>
      <c r="L46" s="214"/>
      <c r="M46" s="142"/>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4"/>
    </row>
    <row r="47" spans="1:39" ht="15" customHeight="1">
      <c r="A47" s="243"/>
      <c r="B47" s="244"/>
      <c r="C47" s="244"/>
      <c r="D47" s="244"/>
      <c r="E47" s="244"/>
      <c r="F47" s="244"/>
      <c r="G47" s="245"/>
      <c r="H47" s="213"/>
      <c r="I47" s="212"/>
      <c r="J47" s="212"/>
      <c r="K47" s="212"/>
      <c r="L47" s="214"/>
      <c r="M47" s="142"/>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4"/>
    </row>
    <row r="48" spans="1:39" ht="15" customHeight="1">
      <c r="A48" s="243"/>
      <c r="B48" s="244"/>
      <c r="C48" s="244"/>
      <c r="D48" s="244"/>
      <c r="E48" s="244"/>
      <c r="F48" s="244"/>
      <c r="G48" s="245"/>
      <c r="H48" s="213"/>
      <c r="I48" s="212"/>
      <c r="J48" s="212"/>
      <c r="K48" s="212"/>
      <c r="L48" s="214"/>
      <c r="M48" s="142"/>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4"/>
    </row>
    <row r="49" spans="1:48" ht="15" customHeight="1">
      <c r="A49" s="243"/>
      <c r="B49" s="244"/>
      <c r="C49" s="244"/>
      <c r="D49" s="244"/>
      <c r="E49" s="244"/>
      <c r="F49" s="244"/>
      <c r="G49" s="245"/>
      <c r="H49" s="213"/>
      <c r="I49" s="212"/>
      <c r="J49" s="212"/>
      <c r="K49" s="212"/>
      <c r="L49" s="214"/>
      <c r="M49" s="142"/>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4"/>
    </row>
    <row r="50" spans="1:48" ht="15" customHeight="1">
      <c r="A50" s="243"/>
      <c r="B50" s="244"/>
      <c r="C50" s="244"/>
      <c r="D50" s="244"/>
      <c r="E50" s="244"/>
      <c r="F50" s="244"/>
      <c r="G50" s="245"/>
      <c r="H50" s="213"/>
      <c r="I50" s="212"/>
      <c r="J50" s="212"/>
      <c r="K50" s="212"/>
      <c r="L50" s="214"/>
      <c r="M50" s="142"/>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4"/>
      <c r="AV50" s="3"/>
    </row>
    <row r="51" spans="1:48" ht="15" customHeight="1">
      <c r="A51" s="261"/>
      <c r="B51" s="262"/>
      <c r="C51" s="262"/>
      <c r="D51" s="262"/>
      <c r="E51" s="262"/>
      <c r="F51" s="262"/>
      <c r="G51" s="263"/>
      <c r="H51" s="213"/>
      <c r="I51" s="212"/>
      <c r="J51" s="212"/>
      <c r="K51" s="212"/>
      <c r="L51" s="214"/>
      <c r="M51" s="142"/>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4"/>
    </row>
    <row r="52" spans="1:48" ht="15" customHeight="1">
      <c r="A52" s="72" t="s">
        <v>37</v>
      </c>
      <c r="B52" s="73"/>
      <c r="C52" s="73"/>
      <c r="D52" s="73"/>
      <c r="E52" s="73"/>
      <c r="F52" s="73"/>
      <c r="G52" s="74"/>
      <c r="H52" s="241">
        <f>SUM(H38:L51)</f>
        <v>0</v>
      </c>
      <c r="I52" s="241"/>
      <c r="J52" s="241"/>
      <c r="K52" s="241"/>
      <c r="L52" s="242"/>
      <c r="M52" s="199"/>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1"/>
    </row>
    <row r="53" spans="1:48" ht="6" customHeight="1">
      <c r="A53" s="126"/>
      <c r="B53" s="126"/>
      <c r="C53" s="126"/>
      <c r="D53" s="126"/>
      <c r="E53" s="127"/>
      <c r="F53" s="127"/>
      <c r="G53" s="127"/>
      <c r="H53" s="127"/>
      <c r="I53" s="127"/>
      <c r="J53" s="128"/>
      <c r="K53" s="128"/>
      <c r="L53" s="128"/>
      <c r="M53" s="128"/>
      <c r="N53" s="128"/>
      <c r="AH53" s="129"/>
    </row>
    <row r="54" spans="1:48" s="3" customFormat="1" ht="19.5" hidden="1" customHeight="1">
      <c r="A54" s="130" t="s">
        <v>210</v>
      </c>
      <c r="B54" s="64"/>
      <c r="C54" s="64"/>
      <c r="D54" s="64"/>
      <c r="E54" s="64"/>
      <c r="F54" s="64"/>
      <c r="G54" s="64"/>
      <c r="H54" s="64"/>
      <c r="I54" s="65"/>
      <c r="J54" s="67"/>
      <c r="K54" s="64"/>
      <c r="L54" s="66"/>
      <c r="M54" s="66"/>
      <c r="N54" s="66"/>
      <c r="O54" s="64"/>
      <c r="P54" s="64"/>
      <c r="Q54" s="64"/>
      <c r="R54" s="64"/>
      <c r="S54" s="64"/>
      <c r="T54" s="75"/>
      <c r="U54" s="75"/>
      <c r="V54" s="75"/>
      <c r="W54" s="75"/>
      <c r="AC54" s="228"/>
      <c r="AD54" s="202" t="s">
        <v>51</v>
      </c>
      <c r="AE54" s="203"/>
      <c r="AF54" s="203"/>
      <c r="AG54" s="203"/>
      <c r="AH54" s="227"/>
      <c r="AI54" s="196" t="s">
        <v>52</v>
      </c>
      <c r="AJ54" s="197"/>
      <c r="AK54" s="197"/>
      <c r="AL54" s="197"/>
      <c r="AM54" s="198"/>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228"/>
      <c r="AD55" s="219" t="str">
        <f>IFERROR(VLOOKUP(L10,リスト!B24:E30,4,FALSE)*AJ10,"")</f>
        <v/>
      </c>
      <c r="AE55" s="220"/>
      <c r="AF55" s="220"/>
      <c r="AG55" s="223" t="s">
        <v>18</v>
      </c>
      <c r="AH55" s="224"/>
      <c r="AI55" s="230" t="str">
        <f>IF(AD55="","",MIN(AD55,ROUNDDOWN(H63/1000,0)))</f>
        <v/>
      </c>
      <c r="AJ55" s="231"/>
      <c r="AK55" s="231"/>
      <c r="AL55" s="223" t="s">
        <v>18</v>
      </c>
      <c r="AM55" s="224"/>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229"/>
      <c r="AD56" s="221"/>
      <c r="AE56" s="222"/>
      <c r="AF56" s="222"/>
      <c r="AG56" s="225"/>
      <c r="AH56" s="226"/>
      <c r="AI56" s="232"/>
      <c r="AJ56" s="233"/>
      <c r="AK56" s="233"/>
      <c r="AL56" s="225"/>
      <c r="AM56" s="226"/>
      <c r="AT56" s="4"/>
    </row>
    <row r="57" spans="1:48" ht="15" hidden="1" customHeight="1">
      <c r="A57" s="151" t="s">
        <v>53</v>
      </c>
      <c r="B57" s="152"/>
      <c r="C57" s="152"/>
      <c r="D57" s="152"/>
      <c r="E57" s="152"/>
      <c r="F57" s="152"/>
      <c r="G57" s="153"/>
      <c r="H57" s="151" t="s">
        <v>54</v>
      </c>
      <c r="I57" s="152"/>
      <c r="J57" s="152"/>
      <c r="K57" s="152"/>
      <c r="L57" s="153"/>
      <c r="M57" s="151" t="s">
        <v>55</v>
      </c>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3"/>
    </row>
    <row r="58" spans="1:48" ht="15" hidden="1" customHeight="1">
      <c r="A58" s="94" t="s">
        <v>56</v>
      </c>
      <c r="B58" s="95"/>
      <c r="C58" s="95"/>
      <c r="D58" s="95"/>
      <c r="E58" s="96"/>
      <c r="F58" s="96"/>
      <c r="G58" s="97"/>
      <c r="H58" s="255"/>
      <c r="I58" s="256"/>
      <c r="J58" s="256"/>
      <c r="K58" s="256"/>
      <c r="L58" s="257"/>
      <c r="M58" s="249"/>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1"/>
    </row>
    <row r="59" spans="1:48" ht="15" hidden="1" customHeight="1">
      <c r="A59" s="68" t="s">
        <v>57</v>
      </c>
      <c r="B59" s="69"/>
      <c r="C59" s="69"/>
      <c r="D59" s="69"/>
      <c r="E59" s="70"/>
      <c r="F59" s="70"/>
      <c r="G59" s="71"/>
      <c r="H59" s="252"/>
      <c r="I59" s="253"/>
      <c r="J59" s="253"/>
      <c r="K59" s="253"/>
      <c r="L59" s="254"/>
      <c r="M59" s="246"/>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8"/>
    </row>
    <row r="60" spans="1:48" ht="15" hidden="1" customHeight="1">
      <c r="A60" s="68" t="s">
        <v>58</v>
      </c>
      <c r="B60" s="69"/>
      <c r="C60" s="69"/>
      <c r="D60" s="69"/>
      <c r="E60" s="70"/>
      <c r="F60" s="70"/>
      <c r="G60" s="71"/>
      <c r="H60" s="252"/>
      <c r="I60" s="253"/>
      <c r="J60" s="253"/>
      <c r="K60" s="253"/>
      <c r="L60" s="254"/>
      <c r="M60" s="246"/>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8"/>
    </row>
    <row r="61" spans="1:48" ht="15" hidden="1" customHeight="1">
      <c r="A61" s="68" t="s">
        <v>59</v>
      </c>
      <c r="B61" s="69"/>
      <c r="C61" s="69"/>
      <c r="D61" s="69"/>
      <c r="E61" s="70"/>
      <c r="F61" s="70"/>
      <c r="G61" s="71"/>
      <c r="H61" s="252"/>
      <c r="I61" s="253"/>
      <c r="J61" s="253"/>
      <c r="K61" s="253"/>
      <c r="L61" s="254"/>
      <c r="M61" s="246"/>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8"/>
    </row>
    <row r="62" spans="1:48" ht="15" hidden="1" customHeight="1">
      <c r="A62" s="68" t="s">
        <v>60</v>
      </c>
      <c r="B62" s="69"/>
      <c r="C62" s="69"/>
      <c r="D62" s="69"/>
      <c r="E62" s="70"/>
      <c r="F62" s="70"/>
      <c r="G62" s="71"/>
      <c r="H62" s="215"/>
      <c r="I62" s="216"/>
      <c r="J62" s="216"/>
      <c r="K62" s="216"/>
      <c r="L62" s="217"/>
      <c r="M62" s="234"/>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6"/>
    </row>
    <row r="63" spans="1:48" ht="15" hidden="1" customHeight="1">
      <c r="A63" s="72" t="s">
        <v>37</v>
      </c>
      <c r="B63" s="76"/>
      <c r="C63" s="76"/>
      <c r="D63" s="76"/>
      <c r="E63" s="73"/>
      <c r="F63" s="73"/>
      <c r="G63" s="74"/>
      <c r="H63" s="237">
        <f>SUM(H58:L62)</f>
        <v>0</v>
      </c>
      <c r="I63" s="238"/>
      <c r="J63" s="238"/>
      <c r="K63" s="238"/>
      <c r="L63" s="239"/>
      <c r="M63" s="199"/>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1"/>
    </row>
    <row r="64" spans="1:48">
      <c r="A64" s="112" t="s">
        <v>245</v>
      </c>
    </row>
    <row r="66" spans="35:39">
      <c r="AI66" s="218"/>
      <c r="AJ66" s="218"/>
      <c r="AK66" s="218"/>
      <c r="AL66" s="218"/>
      <c r="AM66" s="218"/>
    </row>
  </sheetData>
  <sheetProtection formatCells="0" formatColumns="0" formatRows="0" insertColumns="0" insertRows="0" autoFilter="0"/>
  <mergeCells count="151">
    <mergeCell ref="H62:L62"/>
    <mergeCell ref="M62:AM62"/>
    <mergeCell ref="H63:L63"/>
    <mergeCell ref="M63:AM63"/>
    <mergeCell ref="AI66:AM66"/>
    <mergeCell ref="H59:L59"/>
    <mergeCell ref="M59:AM59"/>
    <mergeCell ref="H60:L60"/>
    <mergeCell ref="M60:AM60"/>
    <mergeCell ref="H61:L61"/>
    <mergeCell ref="M61:AM61"/>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A49:G49"/>
    <mergeCell ref="H49:L49"/>
    <mergeCell ref="M49:AM49"/>
    <mergeCell ref="A50:G50"/>
    <mergeCell ref="H50:L50"/>
    <mergeCell ref="M50:AM50"/>
    <mergeCell ref="A47:G47"/>
    <mergeCell ref="H47:L47"/>
    <mergeCell ref="M47:AM47"/>
    <mergeCell ref="A48:G48"/>
    <mergeCell ref="H48:L48"/>
    <mergeCell ref="M48:AM48"/>
    <mergeCell ref="A45:G45"/>
    <mergeCell ref="H45:L45"/>
    <mergeCell ref="M45:AM45"/>
    <mergeCell ref="A46:G46"/>
    <mergeCell ref="H46:L46"/>
    <mergeCell ref="M46:AM46"/>
    <mergeCell ref="A43:G43"/>
    <mergeCell ref="H43:L43"/>
    <mergeCell ref="M43:AM43"/>
    <mergeCell ref="A44:G44"/>
    <mergeCell ref="H44:L44"/>
    <mergeCell ref="M44:AM44"/>
    <mergeCell ref="A41:G41"/>
    <mergeCell ref="H41:L41"/>
    <mergeCell ref="M41:AM41"/>
    <mergeCell ref="A42:G42"/>
    <mergeCell ref="H42:L42"/>
    <mergeCell ref="M42:AM42"/>
    <mergeCell ref="A39:G39"/>
    <mergeCell ref="H39:L39"/>
    <mergeCell ref="M39:AM39"/>
    <mergeCell ref="A40:G40"/>
    <mergeCell ref="H40:L40"/>
    <mergeCell ref="M40:AM4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31:G31"/>
    <mergeCell ref="H31:L31"/>
    <mergeCell ref="M31:AM31"/>
    <mergeCell ref="A32:G32"/>
    <mergeCell ref="H32:L32"/>
    <mergeCell ref="M32:AM32"/>
    <mergeCell ref="A29:G29"/>
    <mergeCell ref="H29:L29"/>
    <mergeCell ref="M29:AM29"/>
    <mergeCell ref="A30:G30"/>
    <mergeCell ref="H30:L30"/>
    <mergeCell ref="M30:AM30"/>
    <mergeCell ref="A27:G27"/>
    <mergeCell ref="H27:L27"/>
    <mergeCell ref="M27:AM27"/>
    <mergeCell ref="A28:G28"/>
    <mergeCell ref="H28:L28"/>
    <mergeCell ref="M28:AM28"/>
    <mergeCell ref="A25:G25"/>
    <mergeCell ref="H25:L25"/>
    <mergeCell ref="M25:AM25"/>
    <mergeCell ref="A26:G26"/>
    <mergeCell ref="H26:L26"/>
    <mergeCell ref="M26:AM26"/>
    <mergeCell ref="A23:G23"/>
    <mergeCell ref="H23:L23"/>
    <mergeCell ref="M23:AM23"/>
    <mergeCell ref="A24:G24"/>
    <mergeCell ref="H24:L24"/>
    <mergeCell ref="M24:AM24"/>
    <mergeCell ref="A21:G21"/>
    <mergeCell ref="H21:L21"/>
    <mergeCell ref="M21:AM21"/>
    <mergeCell ref="A22:G22"/>
    <mergeCell ref="H22:L22"/>
    <mergeCell ref="M22:AM22"/>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1">
    <dataValidation imeMode="halfAlpha" allowBlank="1" showInputMessage="1" showErrorMessage="1" sqref="S16:V18 J16:N18 S36:V36 J36:N36" xr:uid="{91D4F53F-EBE3-4E40-B4D8-BA24A1E0D56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152400</xdr:colOff>
                    <xdr:row>16</xdr:row>
                    <xdr:rowOff>0</xdr:rowOff>
                  </from>
                  <to>
                    <xdr:col>2</xdr:col>
                    <xdr:colOff>76200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946134B-FAF4-4DC0-9187-747111540F30}">
          <x14:formula1>
            <xm:f>リスト!$B$2:$B$30</xm:f>
          </x14:formula1>
          <xm:sqref>L10</xm:sqref>
        </x14:dataValidation>
        <x14:dataValidation type="list" allowBlank="1" xr:uid="{2B16E66A-79C1-4B59-A304-11DB5360EF06}">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36"/>
  <sheetViews>
    <sheetView showGridLines="0" showZeros="0" zoomScaleNormal="100" zoomScaleSheetLayoutView="100" workbookViewId="0">
      <selection activeCell="E11" sqref="E11"/>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12.6328125" style="2" customWidth="1"/>
    <col min="9" max="9" width="7.36328125" style="2" hidden="1" customWidth="1"/>
    <col min="10" max="10" width="7.6328125" style="2" customWidth="1"/>
    <col min="11" max="11" width="4.36328125" style="2" bestFit="1" customWidth="1"/>
    <col min="12" max="13" width="2.26953125" style="2"/>
    <col min="14" max="14" width="4.36328125" style="2" bestFit="1" customWidth="1"/>
    <col min="15" max="16384" width="2.26953125" style="2"/>
  </cols>
  <sheetData>
    <row r="1" spans="1:33">
      <c r="A1" s="2" t="s">
        <v>252</v>
      </c>
    </row>
    <row r="2" spans="1:33">
      <c r="A2" s="78"/>
    </row>
    <row r="3" spans="1:33" ht="18" customHeight="1">
      <c r="A3" s="268" t="s">
        <v>30</v>
      </c>
      <c r="B3" s="265" t="s">
        <v>31</v>
      </c>
      <c r="C3" s="269" t="s">
        <v>32</v>
      </c>
      <c r="D3" s="265" t="s">
        <v>33</v>
      </c>
      <c r="E3" s="265" t="s">
        <v>28</v>
      </c>
      <c r="F3" s="272" t="s">
        <v>34</v>
      </c>
      <c r="G3" s="270" t="s">
        <v>35</v>
      </c>
      <c r="H3" s="266" t="s">
        <v>253</v>
      </c>
      <c r="I3" s="266"/>
      <c r="J3" s="267"/>
      <c r="K3" s="264" t="s">
        <v>36</v>
      </c>
    </row>
    <row r="4" spans="1:33" ht="55.5" thickBot="1">
      <c r="A4" s="268"/>
      <c r="B4" s="265"/>
      <c r="C4" s="269"/>
      <c r="D4" s="265"/>
      <c r="E4" s="265"/>
      <c r="F4" s="273"/>
      <c r="G4" s="271"/>
      <c r="H4" s="77" t="s">
        <v>232</v>
      </c>
      <c r="I4" s="77" t="s">
        <v>233</v>
      </c>
      <c r="J4" s="98" t="s">
        <v>37</v>
      </c>
      <c r="K4" s="159"/>
    </row>
    <row r="5" spans="1:33" ht="22.5" customHeight="1" thickBot="1">
      <c r="A5" s="79">
        <f>ROW()-4</f>
        <v>1</v>
      </c>
      <c r="B5" s="111">
        <f ca="1">IFERROR(INDIRECT("個票"&amp;$A5&amp;"！$t$7"),"")</f>
        <v>0</v>
      </c>
      <c r="C5" s="111">
        <f ca="1">IFERROR(INDIRECT("個票"&amp;$A5&amp;"！$h$7"),"")</f>
        <v>0</v>
      </c>
      <c r="D5" s="111">
        <f ca="1">IFERROR(INDIRECT("個票"&amp;$A5&amp;"！$l$10"),"")</f>
        <v>0</v>
      </c>
      <c r="E5" s="111">
        <f ca="1">IFERROR(INDIRECT("個票"&amp;$A5&amp;"！$w$9"),"")</f>
        <v>0</v>
      </c>
      <c r="F5" s="111" t="str">
        <f ca="1">IFERROR(INDIRECT("個票"&amp;$A5&amp;"！$ｄ$9")&amp;INDIRECT("個票"&amp;$A5&amp;"！$ｈ$9"),"")</f>
        <v>鹿児島県</v>
      </c>
      <c r="G5" s="111" t="str">
        <f ca="1">IF(J5&gt;0,申請書!$W$7,"")</f>
        <v/>
      </c>
      <c r="H5" s="82">
        <f ca="1">IFERROR(INDIRECT("個票"&amp;$A5&amp;"！$ai$17"),"")</f>
        <v>0</v>
      </c>
      <c r="I5" s="131">
        <f t="shared" ref="I5:I19" ca="1" si="0">IFERROR(INDIRECT("個票"&amp;$A5&amp;"！$ai$47"),"")</f>
        <v>0</v>
      </c>
      <c r="J5" s="82">
        <f ca="1">SUM(H5,I5)</f>
        <v>0</v>
      </c>
      <c r="K5" s="104"/>
      <c r="N5" s="106" t="str">
        <f ca="1">IF(_xlfn.SHEETS()-6=COUNTIF(J5:J22,"&gt;0"),"○","！（本表の事業所数と個票の枚数が一致しません）")</f>
        <v>！（本表の事業所数と個票の枚数が一致しません）</v>
      </c>
      <c r="O5" s="107"/>
      <c r="P5" s="107"/>
      <c r="Q5" s="107"/>
      <c r="R5" s="107"/>
      <c r="S5" s="107"/>
      <c r="T5" s="107"/>
      <c r="U5" s="107"/>
      <c r="V5" s="107"/>
      <c r="W5" s="107"/>
      <c r="X5" s="107"/>
      <c r="Y5" s="107"/>
      <c r="Z5" s="107"/>
      <c r="AA5" s="107"/>
      <c r="AB5" s="107"/>
      <c r="AC5" s="107"/>
      <c r="AD5" s="107"/>
      <c r="AE5" s="107"/>
      <c r="AF5" s="107"/>
      <c r="AG5" s="103"/>
    </row>
    <row r="6" spans="1:33" ht="22.5" customHeight="1">
      <c r="A6" s="79">
        <f t="shared" ref="A6:A19" si="1">ROW()-4</f>
        <v>2</v>
      </c>
      <c r="B6" s="111">
        <f t="shared" ref="B6:B19" ca="1" si="2">IFERROR(INDIRECT("個票"&amp;$A6&amp;"！$t$7"),"")</f>
        <v>0</v>
      </c>
      <c r="C6" s="111">
        <f t="shared" ref="C6:C19" ca="1" si="3">IFERROR(INDIRECT("個票"&amp;$A6&amp;"！$h$7"),"")</f>
        <v>0</v>
      </c>
      <c r="D6" s="111">
        <f t="shared" ref="D6:D19" ca="1" si="4">IFERROR(INDIRECT("個票"&amp;$A6&amp;"！$l$10"),"")</f>
        <v>0</v>
      </c>
      <c r="E6" s="111">
        <f t="shared" ref="E6:E19" ca="1" si="5">IFERROR(INDIRECT("個票"&amp;$A6&amp;"！$w$9"),"")</f>
        <v>0</v>
      </c>
      <c r="F6" s="111" t="str">
        <f t="shared" ref="F6:F19" ca="1" si="6">IFERROR(INDIRECT("個票"&amp;$A6&amp;"！$ｄ$9")&amp;INDIRECT("個票"&amp;$A6&amp;"！$ｈ$9"),"")</f>
        <v>鹿児島県</v>
      </c>
      <c r="G6" s="111" t="str">
        <f ca="1">IF(J6&gt;0,申請書!$W$7,"")</f>
        <v/>
      </c>
      <c r="H6" s="82">
        <f ca="1">IFERROR(INDIRECT("個票"&amp;$A6&amp;"！$ai$17"),"")</f>
        <v>0</v>
      </c>
      <c r="I6" s="131">
        <f t="shared" ca="1" si="0"/>
        <v>0</v>
      </c>
      <c r="J6" s="82">
        <f ca="1">SUM(H6,I6)</f>
        <v>0</v>
      </c>
      <c r="K6" s="104"/>
      <c r="N6" s="105" t="s">
        <v>38</v>
      </c>
    </row>
    <row r="7" spans="1:33" ht="22.5" customHeight="1">
      <c r="A7" s="79">
        <f t="shared" si="1"/>
        <v>3</v>
      </c>
      <c r="B7" s="111">
        <f t="shared" ca="1" si="2"/>
        <v>0</v>
      </c>
      <c r="C7" s="111">
        <f t="shared" ca="1" si="3"/>
        <v>0</v>
      </c>
      <c r="D7" s="111">
        <f t="shared" ca="1" si="4"/>
        <v>0</v>
      </c>
      <c r="E7" s="111">
        <f t="shared" ca="1" si="5"/>
        <v>0</v>
      </c>
      <c r="F7" s="111" t="str">
        <f t="shared" ca="1" si="6"/>
        <v>鹿児島県</v>
      </c>
      <c r="G7" s="111" t="str">
        <f ca="1">IF(J7&gt;0,申請書!$W$7,"")</f>
        <v/>
      </c>
      <c r="H7" s="82">
        <f ca="1">IFERROR(INDIRECT("個票"&amp;$A7&amp;"！$ai$17"),"")</f>
        <v>0</v>
      </c>
      <c r="I7" s="131">
        <f t="shared" ca="1" si="0"/>
        <v>0</v>
      </c>
      <c r="J7" s="82">
        <f t="shared" ref="J7:J19" ca="1" si="7">SUM(H7,I7)</f>
        <v>0</v>
      </c>
      <c r="K7" s="104"/>
      <c r="N7" s="105" t="s">
        <v>39</v>
      </c>
    </row>
    <row r="8" spans="1:33" ht="22.5" customHeight="1">
      <c r="A8" s="79">
        <f t="shared" si="1"/>
        <v>4</v>
      </c>
      <c r="B8" s="111">
        <f t="shared" ca="1" si="2"/>
        <v>0</v>
      </c>
      <c r="C8" s="111">
        <f t="shared" ca="1" si="3"/>
        <v>0</v>
      </c>
      <c r="D8" s="111">
        <f t="shared" ca="1" si="4"/>
        <v>0</v>
      </c>
      <c r="E8" s="111">
        <f t="shared" ca="1" si="5"/>
        <v>0</v>
      </c>
      <c r="F8" s="111" t="str">
        <f t="shared" ca="1" si="6"/>
        <v>鹿児島県</v>
      </c>
      <c r="G8" s="111" t="str">
        <f ca="1">IF(J8&gt;0,申請書!$W$7,"")</f>
        <v/>
      </c>
      <c r="H8" s="82">
        <f t="shared" ref="H8:H19" ca="1" si="8">IFERROR(INDIRECT("個票"&amp;$A8&amp;"！$ai$17"),"")</f>
        <v>0</v>
      </c>
      <c r="I8" s="131">
        <f t="shared" ca="1" si="0"/>
        <v>0</v>
      </c>
      <c r="J8" s="82">
        <f t="shared" ca="1" si="7"/>
        <v>0</v>
      </c>
      <c r="K8" s="104"/>
    </row>
    <row r="9" spans="1:33" ht="22.5" customHeight="1">
      <c r="A9" s="79">
        <f t="shared" si="1"/>
        <v>5</v>
      </c>
      <c r="B9" s="111">
        <f t="shared" ca="1" si="2"/>
        <v>0</v>
      </c>
      <c r="C9" s="111">
        <f t="shared" ca="1" si="3"/>
        <v>0</v>
      </c>
      <c r="D9" s="111">
        <f t="shared" ca="1" si="4"/>
        <v>0</v>
      </c>
      <c r="E9" s="111">
        <f t="shared" ca="1" si="5"/>
        <v>0</v>
      </c>
      <c r="F9" s="111" t="str">
        <f t="shared" ca="1" si="6"/>
        <v>鹿児島県</v>
      </c>
      <c r="G9" s="111" t="str">
        <f ca="1">IF(J9&gt;0,申請書!$W$7,"")</f>
        <v/>
      </c>
      <c r="H9" s="82">
        <f t="shared" ca="1" si="8"/>
        <v>0</v>
      </c>
      <c r="I9" s="131">
        <f t="shared" ca="1" si="0"/>
        <v>0</v>
      </c>
      <c r="J9" s="82">
        <f t="shared" ca="1" si="7"/>
        <v>0</v>
      </c>
      <c r="K9" s="104"/>
    </row>
    <row r="10" spans="1:33" ht="22.5" customHeight="1">
      <c r="A10" s="79">
        <f t="shared" si="1"/>
        <v>6</v>
      </c>
      <c r="B10" s="111" t="str">
        <f t="shared" ca="1" si="2"/>
        <v/>
      </c>
      <c r="C10" s="111" t="str">
        <f t="shared" ca="1" si="3"/>
        <v/>
      </c>
      <c r="D10" s="111" t="str">
        <f t="shared" ca="1" si="4"/>
        <v/>
      </c>
      <c r="E10" s="111" t="str">
        <f t="shared" ca="1" si="5"/>
        <v/>
      </c>
      <c r="F10" s="111" t="str">
        <f t="shared" ca="1" si="6"/>
        <v/>
      </c>
      <c r="G10" s="111" t="str">
        <f ca="1">IF(J10&gt;0,申請書!$W$7,"")</f>
        <v/>
      </c>
      <c r="H10" s="82" t="str">
        <f t="shared" ca="1" si="8"/>
        <v/>
      </c>
      <c r="I10" s="131" t="str">
        <f t="shared" ca="1" si="0"/>
        <v/>
      </c>
      <c r="J10" s="82">
        <f t="shared" ca="1" si="7"/>
        <v>0</v>
      </c>
      <c r="K10" s="104"/>
    </row>
    <row r="11" spans="1:33" ht="22.5" customHeight="1">
      <c r="A11" s="79">
        <f t="shared" si="1"/>
        <v>7</v>
      </c>
      <c r="B11" s="111" t="str">
        <f t="shared" ca="1" si="2"/>
        <v/>
      </c>
      <c r="C11" s="111" t="str">
        <f t="shared" ca="1" si="3"/>
        <v/>
      </c>
      <c r="D11" s="111" t="str">
        <f t="shared" ca="1" si="4"/>
        <v/>
      </c>
      <c r="E11" s="111" t="str">
        <f t="shared" ca="1" si="5"/>
        <v/>
      </c>
      <c r="F11" s="111" t="str">
        <f t="shared" ca="1" si="6"/>
        <v/>
      </c>
      <c r="G11" s="111" t="str">
        <f ca="1">IF(J11&gt;0,申請書!$W$7,"")</f>
        <v/>
      </c>
      <c r="H11" s="82" t="str">
        <f t="shared" ca="1" si="8"/>
        <v/>
      </c>
      <c r="I11" s="131" t="str">
        <f t="shared" ca="1" si="0"/>
        <v/>
      </c>
      <c r="J11" s="82">
        <f t="shared" ca="1" si="7"/>
        <v>0</v>
      </c>
      <c r="K11" s="104"/>
    </row>
    <row r="12" spans="1:33" ht="22.5" customHeight="1">
      <c r="A12" s="79">
        <f t="shared" si="1"/>
        <v>8</v>
      </c>
      <c r="B12" s="111" t="str">
        <f t="shared" ca="1" si="2"/>
        <v/>
      </c>
      <c r="C12" s="111" t="str">
        <f t="shared" ca="1" si="3"/>
        <v/>
      </c>
      <c r="D12" s="111" t="str">
        <f t="shared" ca="1" si="4"/>
        <v/>
      </c>
      <c r="E12" s="111" t="str">
        <f t="shared" ca="1" si="5"/>
        <v/>
      </c>
      <c r="F12" s="111" t="str">
        <f t="shared" ca="1" si="6"/>
        <v/>
      </c>
      <c r="G12" s="111" t="str">
        <f ca="1">IF(J12&gt;0,申請書!$W$7,"")</f>
        <v/>
      </c>
      <c r="H12" s="82" t="str">
        <f t="shared" ca="1" si="8"/>
        <v/>
      </c>
      <c r="I12" s="131" t="str">
        <f t="shared" ca="1" si="0"/>
        <v/>
      </c>
      <c r="J12" s="82">
        <f t="shared" ca="1" si="7"/>
        <v>0</v>
      </c>
      <c r="K12" s="104"/>
    </row>
    <row r="13" spans="1:33" ht="22.5" customHeight="1">
      <c r="A13" s="79">
        <f t="shared" si="1"/>
        <v>9</v>
      </c>
      <c r="B13" s="111" t="str">
        <f t="shared" ca="1" si="2"/>
        <v/>
      </c>
      <c r="C13" s="111" t="str">
        <f t="shared" ca="1" si="3"/>
        <v/>
      </c>
      <c r="D13" s="111" t="str">
        <f t="shared" ca="1" si="4"/>
        <v/>
      </c>
      <c r="E13" s="111" t="str">
        <f t="shared" ca="1" si="5"/>
        <v/>
      </c>
      <c r="F13" s="111" t="str">
        <f t="shared" ca="1" si="6"/>
        <v/>
      </c>
      <c r="G13" s="111" t="str">
        <f ca="1">IF(J13&gt;0,申請書!$W$7,"")</f>
        <v/>
      </c>
      <c r="H13" s="82" t="str">
        <f t="shared" ca="1" si="8"/>
        <v/>
      </c>
      <c r="I13" s="131" t="str">
        <f t="shared" ca="1" si="0"/>
        <v/>
      </c>
      <c r="J13" s="82">
        <f t="shared" ca="1" si="7"/>
        <v>0</v>
      </c>
      <c r="K13" s="104"/>
    </row>
    <row r="14" spans="1:33" ht="22.5" customHeight="1">
      <c r="A14" s="79">
        <f t="shared" si="1"/>
        <v>10</v>
      </c>
      <c r="B14" s="111" t="str">
        <f t="shared" ca="1" si="2"/>
        <v/>
      </c>
      <c r="C14" s="111" t="str">
        <f t="shared" ca="1" si="3"/>
        <v/>
      </c>
      <c r="D14" s="111" t="str">
        <f t="shared" ca="1" si="4"/>
        <v/>
      </c>
      <c r="E14" s="111" t="str">
        <f t="shared" ca="1" si="5"/>
        <v/>
      </c>
      <c r="F14" s="111" t="str">
        <f t="shared" ca="1" si="6"/>
        <v/>
      </c>
      <c r="G14" s="111" t="str">
        <f ca="1">IF(J14&gt;0,申請書!$W$7,"")</f>
        <v/>
      </c>
      <c r="H14" s="82" t="str">
        <f t="shared" ca="1" si="8"/>
        <v/>
      </c>
      <c r="I14" s="131" t="str">
        <f t="shared" ca="1" si="0"/>
        <v/>
      </c>
      <c r="J14" s="82">
        <f t="shared" ca="1" si="7"/>
        <v>0</v>
      </c>
      <c r="K14" s="104"/>
    </row>
    <row r="15" spans="1:33" ht="22.5" customHeight="1">
      <c r="A15" s="79">
        <f t="shared" si="1"/>
        <v>11</v>
      </c>
      <c r="B15" s="111" t="str">
        <f t="shared" ca="1" si="2"/>
        <v/>
      </c>
      <c r="C15" s="111" t="str">
        <f t="shared" ca="1" si="3"/>
        <v/>
      </c>
      <c r="D15" s="111" t="str">
        <f t="shared" ca="1" si="4"/>
        <v/>
      </c>
      <c r="E15" s="111" t="str">
        <f t="shared" ca="1" si="5"/>
        <v/>
      </c>
      <c r="F15" s="111" t="str">
        <f t="shared" ca="1" si="6"/>
        <v/>
      </c>
      <c r="G15" s="111" t="str">
        <f ca="1">IF(J15&gt;0,申請書!$W$7,"")</f>
        <v/>
      </c>
      <c r="H15" s="82" t="str">
        <f t="shared" ca="1" si="8"/>
        <v/>
      </c>
      <c r="I15" s="131" t="str">
        <f t="shared" ca="1" si="0"/>
        <v/>
      </c>
      <c r="J15" s="82">
        <f t="shared" ca="1" si="7"/>
        <v>0</v>
      </c>
      <c r="K15" s="104"/>
    </row>
    <row r="16" spans="1:33" ht="22.5" customHeight="1">
      <c r="A16" s="79">
        <f t="shared" si="1"/>
        <v>12</v>
      </c>
      <c r="B16" s="111" t="str">
        <f t="shared" ca="1" si="2"/>
        <v/>
      </c>
      <c r="C16" s="111" t="str">
        <f t="shared" ca="1" si="3"/>
        <v/>
      </c>
      <c r="D16" s="111" t="str">
        <f t="shared" ca="1" si="4"/>
        <v/>
      </c>
      <c r="E16" s="111" t="str">
        <f t="shared" ca="1" si="5"/>
        <v/>
      </c>
      <c r="F16" s="111" t="str">
        <f t="shared" ca="1" si="6"/>
        <v/>
      </c>
      <c r="G16" s="111" t="str">
        <f ca="1">IF(J16&gt;0,申請書!$W$7,"")</f>
        <v/>
      </c>
      <c r="H16" s="82" t="str">
        <f t="shared" ca="1" si="8"/>
        <v/>
      </c>
      <c r="I16" s="131" t="str">
        <f t="shared" ca="1" si="0"/>
        <v/>
      </c>
      <c r="J16" s="82">
        <f t="shared" ca="1" si="7"/>
        <v>0</v>
      </c>
      <c r="K16" s="104"/>
    </row>
    <row r="17" spans="1:11" ht="22.5" customHeight="1">
      <c r="A17" s="79">
        <f t="shared" si="1"/>
        <v>13</v>
      </c>
      <c r="B17" s="111" t="str">
        <f t="shared" ca="1" si="2"/>
        <v/>
      </c>
      <c r="C17" s="111" t="str">
        <f t="shared" ca="1" si="3"/>
        <v/>
      </c>
      <c r="D17" s="111" t="str">
        <f t="shared" ca="1" si="4"/>
        <v/>
      </c>
      <c r="E17" s="111" t="str">
        <f t="shared" ca="1" si="5"/>
        <v/>
      </c>
      <c r="F17" s="111" t="str">
        <f t="shared" ca="1" si="6"/>
        <v/>
      </c>
      <c r="G17" s="111" t="str">
        <f ca="1">IF(J17&gt;0,申請書!$W$7,"")</f>
        <v/>
      </c>
      <c r="H17" s="82" t="str">
        <f t="shared" ca="1" si="8"/>
        <v/>
      </c>
      <c r="I17" s="131" t="str">
        <f t="shared" ca="1" si="0"/>
        <v/>
      </c>
      <c r="J17" s="82">
        <f t="shared" ca="1" si="7"/>
        <v>0</v>
      </c>
      <c r="K17" s="104"/>
    </row>
    <row r="18" spans="1:11" ht="22.5" customHeight="1">
      <c r="A18" s="79">
        <f t="shared" si="1"/>
        <v>14</v>
      </c>
      <c r="B18" s="111" t="str">
        <f t="shared" ca="1" si="2"/>
        <v/>
      </c>
      <c r="C18" s="111" t="str">
        <f t="shared" ca="1" si="3"/>
        <v/>
      </c>
      <c r="D18" s="111" t="str">
        <f t="shared" ca="1" si="4"/>
        <v/>
      </c>
      <c r="E18" s="111" t="str">
        <f t="shared" ca="1" si="5"/>
        <v/>
      </c>
      <c r="F18" s="111" t="str">
        <f t="shared" ca="1" si="6"/>
        <v/>
      </c>
      <c r="G18" s="111" t="str">
        <f ca="1">IF(J18&gt;0,申請書!$W$7,"")</f>
        <v/>
      </c>
      <c r="H18" s="82" t="str">
        <f t="shared" ca="1" si="8"/>
        <v/>
      </c>
      <c r="I18" s="131" t="str">
        <f t="shared" ca="1" si="0"/>
        <v/>
      </c>
      <c r="J18" s="82">
        <f t="shared" ca="1" si="7"/>
        <v>0</v>
      </c>
      <c r="K18" s="104"/>
    </row>
    <row r="19" spans="1:11" ht="22.5" customHeight="1">
      <c r="A19" s="79">
        <f t="shared" si="1"/>
        <v>15</v>
      </c>
      <c r="B19" s="111" t="str">
        <f t="shared" ca="1" si="2"/>
        <v/>
      </c>
      <c r="C19" s="111" t="str">
        <f t="shared" ca="1" si="3"/>
        <v/>
      </c>
      <c r="D19" s="111" t="str">
        <f t="shared" ca="1" si="4"/>
        <v/>
      </c>
      <c r="E19" s="111" t="str">
        <f t="shared" ca="1" si="5"/>
        <v/>
      </c>
      <c r="F19" s="111" t="str">
        <f t="shared" ca="1" si="6"/>
        <v/>
      </c>
      <c r="G19" s="111" t="str">
        <f ca="1">IF(J19&gt;0,申請書!$W$7,"")</f>
        <v/>
      </c>
      <c r="H19" s="82" t="str">
        <f t="shared" ca="1" si="8"/>
        <v/>
      </c>
      <c r="I19" s="131" t="str">
        <f t="shared" ca="1" si="0"/>
        <v/>
      </c>
      <c r="J19" s="82">
        <f t="shared" ca="1" si="7"/>
        <v>0</v>
      </c>
      <c r="K19" s="104"/>
    </row>
    <row r="20" spans="1:11" ht="11.25" customHeight="1"/>
    <row r="21" spans="1:11" customFormat="1">
      <c r="A21" s="3" t="s">
        <v>40</v>
      </c>
      <c r="B21" s="2"/>
      <c r="C21" s="2"/>
    </row>
    <row r="22" spans="1:11" customFormat="1" ht="16.5" customHeight="1">
      <c r="A22" s="80"/>
      <c r="B22" s="3" t="s">
        <v>41</v>
      </c>
      <c r="C22" s="2"/>
    </row>
    <row r="23" spans="1:11" customFormat="1" ht="16.5" customHeight="1">
      <c r="A23" s="80"/>
      <c r="B23" s="3"/>
      <c r="C23" s="2"/>
    </row>
    <row r="24" spans="1:11" customFormat="1" ht="16.5" customHeight="1">
      <c r="A24" s="5"/>
      <c r="B24" s="81"/>
      <c r="C24" s="2"/>
    </row>
    <row r="25" spans="1:11" customFormat="1" ht="16.5" customHeight="1">
      <c r="A25" s="5"/>
      <c r="B25" s="81"/>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3CDF-A268-46EE-AA0D-ADF8B8662D08}">
  <dimension ref="A1:AV66"/>
  <sheetViews>
    <sheetView showGridLines="0" showZeros="0" view="pageBreakPreview" topLeftCell="A26" zoomScaleNormal="100" zoomScaleSheetLayoutView="100" workbookViewId="0">
      <selection activeCell="BN28" sqref="BN28"/>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243</v>
      </c>
    </row>
    <row r="2" spans="1:48" ht="7.5" customHeight="1"/>
    <row r="3" spans="1:48">
      <c r="A3" s="145" t="s">
        <v>248</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7"/>
    </row>
    <row r="4" spans="1:48" ht="9"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c r="A5" s="148" t="s">
        <v>249</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50"/>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17.25" customHeight="1">
      <c r="A7" s="151" t="s">
        <v>42</v>
      </c>
      <c r="B7" s="152"/>
      <c r="C7" s="152"/>
      <c r="D7" s="152"/>
      <c r="E7" s="152"/>
      <c r="F7" s="152"/>
      <c r="G7" s="153"/>
      <c r="H7" s="302" t="s">
        <v>254</v>
      </c>
      <c r="I7" s="303"/>
      <c r="J7" s="303"/>
      <c r="K7" s="303"/>
      <c r="L7" s="303"/>
      <c r="M7" s="303"/>
      <c r="N7" s="304"/>
      <c r="O7" s="151" t="s">
        <v>251</v>
      </c>
      <c r="P7" s="152"/>
      <c r="Q7" s="152"/>
      <c r="R7" s="152"/>
      <c r="S7" s="153"/>
      <c r="T7" s="305" t="s">
        <v>255</v>
      </c>
      <c r="U7" s="306"/>
      <c r="V7" s="306"/>
      <c r="W7" s="306"/>
      <c r="X7" s="306"/>
      <c r="Y7" s="306"/>
      <c r="Z7" s="306"/>
      <c r="AA7" s="306"/>
      <c r="AB7" s="306"/>
      <c r="AC7" s="306"/>
      <c r="AD7" s="306"/>
      <c r="AE7" s="306"/>
      <c r="AF7" s="306"/>
      <c r="AG7" s="306"/>
      <c r="AH7" s="306"/>
      <c r="AI7" s="306"/>
      <c r="AJ7" s="306"/>
      <c r="AK7" s="306"/>
      <c r="AL7" s="306"/>
      <c r="AM7" s="307"/>
    </row>
    <row r="8" spans="1:48">
      <c r="A8" s="154" t="s">
        <v>43</v>
      </c>
      <c r="B8" s="155"/>
      <c r="C8" s="156"/>
      <c r="D8" s="151" t="s">
        <v>44</v>
      </c>
      <c r="E8" s="152"/>
      <c r="F8" s="152"/>
      <c r="G8" s="153"/>
      <c r="H8" s="151" t="s">
        <v>34</v>
      </c>
      <c r="I8" s="152"/>
      <c r="J8" s="152"/>
      <c r="K8" s="152"/>
      <c r="L8" s="152"/>
      <c r="M8" s="152"/>
      <c r="N8" s="152"/>
      <c r="O8" s="152"/>
      <c r="P8" s="152"/>
      <c r="Q8" s="152"/>
      <c r="R8" s="152"/>
      <c r="S8" s="153"/>
      <c r="T8" s="154" t="s">
        <v>45</v>
      </c>
      <c r="U8" s="155"/>
      <c r="V8" s="156"/>
      <c r="W8" s="151" t="s">
        <v>28</v>
      </c>
      <c r="X8" s="152"/>
      <c r="Y8" s="152"/>
      <c r="Z8" s="152"/>
      <c r="AA8" s="152"/>
      <c r="AB8" s="152"/>
      <c r="AC8" s="152"/>
      <c r="AD8" s="152"/>
      <c r="AE8" s="152"/>
      <c r="AF8" s="153"/>
      <c r="AG8" s="163" t="s">
        <v>250</v>
      </c>
      <c r="AH8" s="164"/>
      <c r="AI8" s="164"/>
      <c r="AJ8" s="164"/>
      <c r="AK8" s="164"/>
      <c r="AL8" s="164"/>
      <c r="AM8" s="165"/>
    </row>
    <row r="9" spans="1:48" ht="17.25" customHeight="1">
      <c r="A9" s="157"/>
      <c r="B9" s="158"/>
      <c r="C9" s="159"/>
      <c r="D9" s="160" t="s">
        <v>191</v>
      </c>
      <c r="E9" s="161"/>
      <c r="F9" s="161"/>
      <c r="G9" s="162"/>
      <c r="H9" s="293" t="s">
        <v>256</v>
      </c>
      <c r="I9" s="294"/>
      <c r="J9" s="294"/>
      <c r="K9" s="294"/>
      <c r="L9" s="294"/>
      <c r="M9" s="294"/>
      <c r="N9" s="294"/>
      <c r="O9" s="294"/>
      <c r="P9" s="294"/>
      <c r="Q9" s="294"/>
      <c r="R9" s="294"/>
      <c r="S9" s="295"/>
      <c r="T9" s="157"/>
      <c r="U9" s="158"/>
      <c r="V9" s="159"/>
      <c r="W9" s="296" t="s">
        <v>257</v>
      </c>
      <c r="X9" s="297"/>
      <c r="Y9" s="297"/>
      <c r="Z9" s="297"/>
      <c r="AA9" s="297"/>
      <c r="AB9" s="297"/>
      <c r="AC9" s="297"/>
      <c r="AD9" s="297"/>
      <c r="AE9" s="297"/>
      <c r="AF9" s="298"/>
      <c r="AG9" s="299" t="s">
        <v>258</v>
      </c>
      <c r="AH9" s="300"/>
      <c r="AI9" s="300"/>
      <c r="AJ9" s="300"/>
      <c r="AK9" s="300"/>
      <c r="AL9" s="300"/>
      <c r="AM9" s="301"/>
      <c r="AV9" s="3"/>
    </row>
    <row r="10" spans="1:48" s="3" customFormat="1" ht="20.25" customHeight="1">
      <c r="A10" s="151" t="s">
        <v>47</v>
      </c>
      <c r="B10" s="152"/>
      <c r="C10" s="152"/>
      <c r="D10" s="152"/>
      <c r="E10" s="152"/>
      <c r="F10" s="152"/>
      <c r="G10" s="152"/>
      <c r="H10" s="152"/>
      <c r="I10" s="152"/>
      <c r="J10" s="152"/>
      <c r="K10" s="153"/>
      <c r="L10" s="185" t="s">
        <v>259</v>
      </c>
      <c r="M10" s="186"/>
      <c r="N10" s="186"/>
      <c r="O10" s="186"/>
      <c r="P10" s="186"/>
      <c r="Q10" s="186"/>
      <c r="R10" s="186"/>
      <c r="S10" s="186"/>
      <c r="T10" s="186"/>
      <c r="U10" s="186"/>
      <c r="V10" s="186"/>
      <c r="W10" s="186"/>
      <c r="X10" s="186"/>
      <c r="Y10" s="186"/>
      <c r="Z10" s="186"/>
      <c r="AA10" s="186"/>
      <c r="AB10" s="186"/>
      <c r="AC10" s="186"/>
      <c r="AD10" s="186"/>
      <c r="AE10" s="186"/>
      <c r="AF10" s="187"/>
      <c r="AG10" s="182" t="s">
        <v>48</v>
      </c>
      <c r="AH10" s="164"/>
      <c r="AI10" s="165"/>
      <c r="AJ10" s="179"/>
      <c r="AK10" s="179"/>
      <c r="AL10" s="183" t="s">
        <v>49</v>
      </c>
      <c r="AM10" s="184"/>
      <c r="AP10" s="181"/>
      <c r="AQ10" s="181"/>
      <c r="AR10" s="181"/>
      <c r="AS10" s="181"/>
      <c r="AT10" s="181"/>
      <c r="AU10" s="181"/>
    </row>
    <row r="11" spans="1:48" s="3" customFormat="1" ht="6" customHeight="1">
      <c r="A11" s="117"/>
      <c r="B11" s="117"/>
      <c r="C11" s="117"/>
      <c r="D11" s="117"/>
      <c r="E11" s="117"/>
      <c r="F11" s="117"/>
      <c r="G11" s="117"/>
      <c r="H11" s="117"/>
      <c r="I11" s="118"/>
      <c r="J11" s="119"/>
      <c r="K11" s="118"/>
      <c r="L11" s="116"/>
      <c r="M11" s="116"/>
      <c r="N11" s="116"/>
      <c r="O11" s="116"/>
      <c r="P11" s="116"/>
      <c r="Q11" s="116"/>
      <c r="R11" s="116"/>
      <c r="S11" s="116"/>
      <c r="T11" s="116"/>
      <c r="U11" s="118"/>
      <c r="V11" s="116"/>
      <c r="W11" s="116"/>
      <c r="X11" s="116"/>
      <c r="Y11" s="119"/>
      <c r="Z11" s="120"/>
      <c r="AA11" s="118"/>
      <c r="AB11" s="116"/>
      <c r="AC11" s="116"/>
      <c r="AD11" s="116"/>
      <c r="AE11" s="116"/>
      <c r="AF11" s="116"/>
      <c r="AG11" s="116"/>
      <c r="AH11" s="116"/>
      <c r="AI11" s="116"/>
      <c r="AJ11" s="116"/>
      <c r="AK11" s="116"/>
      <c r="AL11" s="116"/>
      <c r="AM11" s="116"/>
    </row>
    <row r="12" spans="1:48" s="3" customFormat="1" ht="3" customHeight="1">
      <c r="I12" s="81"/>
      <c r="J12" s="121"/>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21"/>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48" t="s">
        <v>50</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50"/>
    </row>
    <row r="15" spans="1:48" s="3" customFormat="1" ht="3" customHeight="1" thickBot="1">
      <c r="I15" s="81"/>
      <c r="J15" s="121"/>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40" t="s">
        <v>209</v>
      </c>
      <c r="B16" s="3"/>
      <c r="C16" s="112"/>
      <c r="D16" s="3"/>
      <c r="E16" s="123"/>
      <c r="F16" s="3"/>
      <c r="G16" s="3"/>
      <c r="H16" s="3"/>
      <c r="I16" s="3"/>
      <c r="J16" s="124"/>
      <c r="K16" s="124"/>
      <c r="L16" s="124"/>
      <c r="M16" s="124"/>
      <c r="N16" s="124"/>
      <c r="O16" s="125"/>
      <c r="P16" s="112"/>
      <c r="S16" s="124"/>
      <c r="T16" s="121"/>
      <c r="U16" s="124"/>
      <c r="V16" s="124"/>
      <c r="W16" s="112"/>
      <c r="AC16" s="204"/>
      <c r="AD16" s="202" t="s">
        <v>51</v>
      </c>
      <c r="AE16" s="203"/>
      <c r="AF16" s="203"/>
      <c r="AG16" s="203"/>
      <c r="AH16" s="203"/>
      <c r="AI16" s="196" t="s">
        <v>52</v>
      </c>
      <c r="AJ16" s="197"/>
      <c r="AK16" s="197"/>
      <c r="AL16" s="197"/>
      <c r="AM16" s="198"/>
      <c r="AV16" s="3"/>
    </row>
    <row r="17" spans="1:48" ht="19.5" customHeight="1">
      <c r="A17" s="122"/>
      <c r="B17" s="3"/>
      <c r="C17" s="140" t="s">
        <v>244</v>
      </c>
      <c r="D17" s="3"/>
      <c r="E17" s="123"/>
      <c r="F17" s="3"/>
      <c r="G17" s="3"/>
      <c r="H17" s="3"/>
      <c r="I17" s="3"/>
      <c r="J17" s="124"/>
      <c r="K17" s="124"/>
      <c r="L17" s="124"/>
      <c r="M17" s="124"/>
      <c r="N17" s="124"/>
      <c r="O17" s="125"/>
      <c r="P17" s="112"/>
      <c r="S17" s="124"/>
      <c r="T17" s="121"/>
      <c r="U17" s="124"/>
      <c r="V17" s="124"/>
      <c r="W17" s="114"/>
      <c r="AC17" s="204"/>
      <c r="AD17" s="205">
        <f>IFERROR(VLOOKUP(L10,リスト!B2:D23,2,FALSE),IFERROR(VLOOKUP(L10,リスト!B24:D30,2,FALSE)*AJ10,""))</f>
        <v>400</v>
      </c>
      <c r="AE17" s="206"/>
      <c r="AF17" s="206"/>
      <c r="AG17" s="207" t="s">
        <v>18</v>
      </c>
      <c r="AH17" s="207"/>
      <c r="AI17" s="192">
        <f>MIN(AD17,ROUNDDOWN((H34+H52)/1000,0))</f>
        <v>400</v>
      </c>
      <c r="AJ17" s="193"/>
      <c r="AK17" s="193"/>
      <c r="AL17" s="188" t="s">
        <v>18</v>
      </c>
      <c r="AM17" s="189"/>
    </row>
    <row r="18" spans="1:48" ht="13.5" thickBot="1">
      <c r="A18" s="112" t="s">
        <v>246</v>
      </c>
      <c r="B18" s="3"/>
      <c r="C18" s="112"/>
      <c r="D18" s="3"/>
      <c r="E18" s="123"/>
      <c r="F18" s="3"/>
      <c r="G18" s="3"/>
      <c r="H18" s="3"/>
      <c r="I18" s="3"/>
      <c r="J18" s="124"/>
      <c r="K18" s="124"/>
      <c r="L18" s="124"/>
      <c r="M18" s="124"/>
      <c r="N18" s="124"/>
      <c r="O18" s="125"/>
      <c r="P18" s="112"/>
      <c r="S18" s="124"/>
      <c r="T18" s="121"/>
      <c r="U18" s="124"/>
      <c r="V18" s="124"/>
      <c r="W18" s="114"/>
      <c r="AC18" s="204"/>
      <c r="AD18" s="205"/>
      <c r="AE18" s="206"/>
      <c r="AF18" s="206"/>
      <c r="AG18" s="207"/>
      <c r="AH18" s="207"/>
      <c r="AI18" s="194"/>
      <c r="AJ18" s="195"/>
      <c r="AK18" s="195"/>
      <c r="AL18" s="190"/>
      <c r="AM18" s="191"/>
    </row>
    <row r="19" spans="1:48" ht="15" customHeight="1">
      <c r="A19" s="151" t="s">
        <v>53</v>
      </c>
      <c r="B19" s="152"/>
      <c r="C19" s="152"/>
      <c r="D19" s="152"/>
      <c r="E19" s="152"/>
      <c r="F19" s="152"/>
      <c r="G19" s="153"/>
      <c r="H19" s="152" t="s">
        <v>54</v>
      </c>
      <c r="I19" s="152"/>
      <c r="J19" s="152"/>
      <c r="K19" s="152"/>
      <c r="L19" s="152"/>
      <c r="M19" s="151" t="s">
        <v>55</v>
      </c>
      <c r="N19" s="152"/>
      <c r="O19" s="152"/>
      <c r="P19" s="152"/>
      <c r="Q19" s="152"/>
      <c r="R19" s="152"/>
      <c r="S19" s="152"/>
      <c r="T19" s="152"/>
      <c r="U19" s="152"/>
      <c r="V19" s="152"/>
      <c r="W19" s="152"/>
      <c r="X19" s="152"/>
      <c r="Y19" s="152"/>
      <c r="Z19" s="152"/>
      <c r="AA19" s="152"/>
      <c r="AB19" s="152"/>
      <c r="AC19" s="152"/>
      <c r="AD19" s="152"/>
      <c r="AE19" s="152"/>
      <c r="AF19" s="152"/>
      <c r="AG19" s="152"/>
      <c r="AH19" s="152"/>
      <c r="AI19" s="158"/>
      <c r="AJ19" s="158"/>
      <c r="AK19" s="158"/>
      <c r="AL19" s="158"/>
      <c r="AM19" s="159"/>
    </row>
    <row r="20" spans="1:48" ht="15" customHeight="1">
      <c r="A20" s="276" t="s">
        <v>56</v>
      </c>
      <c r="B20" s="277"/>
      <c r="C20" s="277"/>
      <c r="D20" s="277"/>
      <c r="E20" s="277"/>
      <c r="F20" s="277"/>
      <c r="G20" s="278"/>
      <c r="H20" s="279">
        <v>25200</v>
      </c>
      <c r="I20" s="279"/>
      <c r="J20" s="279"/>
      <c r="K20" s="279"/>
      <c r="L20" s="279"/>
      <c r="M20" s="280" t="s">
        <v>260</v>
      </c>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2"/>
    </row>
    <row r="21" spans="1:48" ht="15" customHeight="1">
      <c r="A21" s="283" t="s">
        <v>56</v>
      </c>
      <c r="B21" s="284"/>
      <c r="C21" s="284"/>
      <c r="D21" s="284"/>
      <c r="E21" s="284"/>
      <c r="F21" s="284"/>
      <c r="G21" s="285"/>
      <c r="H21" s="286">
        <v>53210</v>
      </c>
      <c r="I21" s="286"/>
      <c r="J21" s="286"/>
      <c r="K21" s="286"/>
      <c r="L21" s="286"/>
      <c r="M21" s="287" t="s">
        <v>261</v>
      </c>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9"/>
    </row>
    <row r="22" spans="1:48" ht="15" customHeight="1">
      <c r="A22" s="283" t="s">
        <v>56</v>
      </c>
      <c r="B22" s="284"/>
      <c r="C22" s="284"/>
      <c r="D22" s="284"/>
      <c r="E22" s="284"/>
      <c r="F22" s="284"/>
      <c r="G22" s="285"/>
      <c r="H22" s="290">
        <v>210750</v>
      </c>
      <c r="I22" s="291"/>
      <c r="J22" s="291"/>
      <c r="K22" s="291"/>
      <c r="L22" s="292"/>
      <c r="M22" s="287" t="s">
        <v>262</v>
      </c>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9"/>
    </row>
    <row r="23" spans="1:48" ht="15" customHeight="1">
      <c r="A23" s="243"/>
      <c r="B23" s="244"/>
      <c r="C23" s="244"/>
      <c r="D23" s="244"/>
      <c r="E23" s="244"/>
      <c r="F23" s="244"/>
      <c r="G23" s="245"/>
      <c r="H23" s="213"/>
      <c r="I23" s="212"/>
      <c r="J23" s="212"/>
      <c r="K23" s="212"/>
      <c r="L23" s="214"/>
      <c r="M23" s="246"/>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8"/>
    </row>
    <row r="24" spans="1:48" ht="15" customHeight="1">
      <c r="A24" s="243"/>
      <c r="B24" s="244"/>
      <c r="C24" s="244"/>
      <c r="D24" s="244"/>
      <c r="E24" s="244"/>
      <c r="F24" s="244"/>
      <c r="G24" s="245"/>
      <c r="H24" s="213"/>
      <c r="I24" s="212"/>
      <c r="J24" s="212"/>
      <c r="K24" s="212"/>
      <c r="L24" s="214"/>
      <c r="M24" s="246"/>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8"/>
    </row>
    <row r="25" spans="1:48" ht="15" customHeight="1">
      <c r="A25" s="243"/>
      <c r="B25" s="244"/>
      <c r="C25" s="244"/>
      <c r="D25" s="244"/>
      <c r="E25" s="244"/>
      <c r="F25" s="244"/>
      <c r="G25" s="245"/>
      <c r="H25" s="213"/>
      <c r="I25" s="212"/>
      <c r="J25" s="212"/>
      <c r="K25" s="212"/>
      <c r="L25" s="214"/>
      <c r="M25" s="246"/>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8"/>
    </row>
    <row r="26" spans="1:48" ht="15" customHeight="1">
      <c r="A26" s="243"/>
      <c r="B26" s="244"/>
      <c r="C26" s="244"/>
      <c r="D26" s="244"/>
      <c r="E26" s="244"/>
      <c r="F26" s="244"/>
      <c r="G26" s="245"/>
      <c r="H26" s="213"/>
      <c r="I26" s="212"/>
      <c r="J26" s="212"/>
      <c r="K26" s="212"/>
      <c r="L26" s="214"/>
      <c r="M26" s="246"/>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8"/>
    </row>
    <row r="27" spans="1:48" ht="15" customHeight="1">
      <c r="A27" s="243"/>
      <c r="B27" s="244"/>
      <c r="C27" s="244"/>
      <c r="D27" s="244"/>
      <c r="E27" s="244"/>
      <c r="F27" s="244"/>
      <c r="G27" s="245"/>
      <c r="H27" s="213"/>
      <c r="I27" s="212"/>
      <c r="J27" s="212"/>
      <c r="K27" s="212"/>
      <c r="L27" s="214"/>
      <c r="M27" s="246"/>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8"/>
    </row>
    <row r="28" spans="1:48" ht="15" customHeight="1">
      <c r="A28" s="243"/>
      <c r="B28" s="244"/>
      <c r="C28" s="244"/>
      <c r="D28" s="244"/>
      <c r="E28" s="244"/>
      <c r="F28" s="244"/>
      <c r="G28" s="245"/>
      <c r="H28" s="213"/>
      <c r="I28" s="212"/>
      <c r="J28" s="212"/>
      <c r="K28" s="212"/>
      <c r="L28" s="214"/>
      <c r="M28" s="246"/>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8"/>
    </row>
    <row r="29" spans="1:48" ht="15" customHeight="1">
      <c r="A29" s="243"/>
      <c r="B29" s="244"/>
      <c r="C29" s="244"/>
      <c r="D29" s="244"/>
      <c r="E29" s="244"/>
      <c r="F29" s="244"/>
      <c r="G29" s="245"/>
      <c r="H29" s="213"/>
      <c r="I29" s="212"/>
      <c r="J29" s="212"/>
      <c r="K29" s="212"/>
      <c r="L29" s="214"/>
      <c r="M29" s="246"/>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8"/>
    </row>
    <row r="30" spans="1:48" ht="15" customHeight="1">
      <c r="A30" s="243"/>
      <c r="B30" s="244"/>
      <c r="C30" s="244"/>
      <c r="D30" s="244"/>
      <c r="E30" s="244"/>
      <c r="F30" s="244"/>
      <c r="G30" s="245"/>
      <c r="H30" s="213"/>
      <c r="I30" s="212"/>
      <c r="J30" s="212"/>
      <c r="K30" s="212"/>
      <c r="L30" s="214"/>
      <c r="M30" s="246"/>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8"/>
    </row>
    <row r="31" spans="1:48" ht="15" customHeight="1">
      <c r="A31" s="243"/>
      <c r="B31" s="244"/>
      <c r="C31" s="244"/>
      <c r="D31" s="244"/>
      <c r="E31" s="244"/>
      <c r="F31" s="244"/>
      <c r="G31" s="245"/>
      <c r="H31" s="213"/>
      <c r="I31" s="212"/>
      <c r="J31" s="212"/>
      <c r="K31" s="212"/>
      <c r="L31" s="214"/>
      <c r="M31" s="246"/>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8"/>
    </row>
    <row r="32" spans="1:48" ht="15" customHeight="1">
      <c r="A32" s="243"/>
      <c r="B32" s="244"/>
      <c r="C32" s="244"/>
      <c r="D32" s="244"/>
      <c r="E32" s="244"/>
      <c r="F32" s="244"/>
      <c r="G32" s="245"/>
      <c r="H32" s="213"/>
      <c r="I32" s="212"/>
      <c r="J32" s="212"/>
      <c r="K32" s="212"/>
      <c r="L32" s="214"/>
      <c r="M32" s="246"/>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8"/>
      <c r="AV32" s="3"/>
    </row>
    <row r="33" spans="1:39" ht="15" customHeight="1">
      <c r="A33" s="261"/>
      <c r="B33" s="262"/>
      <c r="C33" s="262"/>
      <c r="D33" s="262"/>
      <c r="E33" s="262"/>
      <c r="F33" s="262"/>
      <c r="G33" s="263"/>
      <c r="H33" s="213"/>
      <c r="I33" s="212"/>
      <c r="J33" s="212"/>
      <c r="K33" s="212"/>
      <c r="L33" s="214"/>
      <c r="M33" s="246"/>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8"/>
    </row>
    <row r="34" spans="1:39" ht="15" customHeight="1">
      <c r="A34" s="72" t="s">
        <v>37</v>
      </c>
      <c r="B34" s="73"/>
      <c r="C34" s="73"/>
      <c r="D34" s="73"/>
      <c r="E34" s="73"/>
      <c r="F34" s="73"/>
      <c r="G34" s="74"/>
      <c r="H34" s="274">
        <f>SUM(H20:L33)</f>
        <v>289160</v>
      </c>
      <c r="I34" s="274"/>
      <c r="J34" s="274"/>
      <c r="K34" s="274"/>
      <c r="L34" s="275"/>
      <c r="M34" s="199"/>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1"/>
    </row>
    <row r="35" spans="1:39">
      <c r="A35" s="122"/>
      <c r="B35" s="3"/>
      <c r="C35" s="112"/>
      <c r="D35" s="3"/>
      <c r="E35" s="123"/>
      <c r="F35" s="3"/>
      <c r="G35" s="3"/>
      <c r="H35" s="3"/>
      <c r="I35" s="3"/>
      <c r="J35" s="124"/>
      <c r="K35" s="124"/>
      <c r="L35" s="124"/>
      <c r="M35" s="124"/>
      <c r="N35" s="124"/>
      <c r="O35" s="125"/>
      <c r="P35" s="112"/>
      <c r="S35" s="124"/>
      <c r="T35" s="121"/>
      <c r="U35" s="124"/>
      <c r="V35" s="124"/>
      <c r="W35" s="114"/>
      <c r="AD35" s="112"/>
      <c r="AE35" s="113"/>
      <c r="AF35" s="113"/>
      <c r="AG35" s="113"/>
      <c r="AH35" s="114"/>
      <c r="AI35" s="240"/>
      <c r="AJ35" s="240"/>
      <c r="AK35" s="240"/>
      <c r="AL35" s="218"/>
      <c r="AM35" s="218"/>
    </row>
    <row r="36" spans="1:39">
      <c r="A36" s="112" t="s">
        <v>247</v>
      </c>
      <c r="B36" s="3"/>
      <c r="C36" s="112"/>
      <c r="D36" s="3"/>
      <c r="E36" s="123"/>
      <c r="F36" s="3"/>
      <c r="G36" s="3"/>
      <c r="H36" s="3"/>
      <c r="I36" s="3"/>
      <c r="J36" s="124"/>
      <c r="K36" s="124"/>
      <c r="L36" s="124"/>
      <c r="M36" s="124"/>
      <c r="N36" s="124"/>
      <c r="O36" s="125"/>
      <c r="P36" s="112"/>
      <c r="S36" s="124"/>
      <c r="T36" s="121"/>
      <c r="U36" s="124"/>
      <c r="V36" s="124"/>
      <c r="W36" s="114"/>
      <c r="AD36" s="112"/>
      <c r="AE36" s="113"/>
      <c r="AF36" s="113"/>
      <c r="AG36" s="113"/>
      <c r="AH36" s="114"/>
      <c r="AI36" s="240"/>
      <c r="AJ36" s="240"/>
      <c r="AK36" s="240"/>
      <c r="AL36" s="218"/>
      <c r="AM36" s="218"/>
    </row>
    <row r="37" spans="1:39" ht="15" customHeight="1">
      <c r="A37" s="151" t="s">
        <v>53</v>
      </c>
      <c r="B37" s="152"/>
      <c r="C37" s="152"/>
      <c r="D37" s="152"/>
      <c r="E37" s="152"/>
      <c r="F37" s="152"/>
      <c r="G37" s="153"/>
      <c r="H37" s="152" t="s">
        <v>54</v>
      </c>
      <c r="I37" s="152"/>
      <c r="J37" s="152"/>
      <c r="K37" s="152"/>
      <c r="L37" s="152"/>
      <c r="M37" s="151" t="s">
        <v>55</v>
      </c>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3"/>
    </row>
    <row r="38" spans="1:39" ht="15" customHeight="1">
      <c r="A38" s="276" t="s">
        <v>56</v>
      </c>
      <c r="B38" s="277"/>
      <c r="C38" s="277"/>
      <c r="D38" s="277"/>
      <c r="E38" s="277"/>
      <c r="F38" s="277"/>
      <c r="G38" s="278"/>
      <c r="H38" s="279">
        <v>149900</v>
      </c>
      <c r="I38" s="279"/>
      <c r="J38" s="279"/>
      <c r="K38" s="279"/>
      <c r="L38" s="279"/>
      <c r="M38" s="280" t="s">
        <v>263</v>
      </c>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2"/>
    </row>
    <row r="39" spans="1:39" ht="15" customHeight="1">
      <c r="A39" s="243"/>
      <c r="B39" s="244"/>
      <c r="C39" s="244"/>
      <c r="D39" s="244"/>
      <c r="E39" s="244"/>
      <c r="F39" s="244"/>
      <c r="G39" s="245"/>
      <c r="H39" s="213"/>
      <c r="I39" s="212"/>
      <c r="J39" s="212"/>
      <c r="K39" s="212"/>
      <c r="L39" s="214"/>
      <c r="M39" s="246"/>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8"/>
    </row>
    <row r="40" spans="1:39" ht="15" customHeight="1">
      <c r="A40" s="243"/>
      <c r="B40" s="244"/>
      <c r="C40" s="244"/>
      <c r="D40" s="244"/>
      <c r="E40" s="244"/>
      <c r="F40" s="244"/>
      <c r="G40" s="245"/>
      <c r="H40" s="213"/>
      <c r="I40" s="212"/>
      <c r="J40" s="212"/>
      <c r="K40" s="212"/>
      <c r="L40" s="214"/>
      <c r="M40" s="246"/>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8"/>
    </row>
    <row r="41" spans="1:39" ht="15" customHeight="1">
      <c r="A41" s="243"/>
      <c r="B41" s="244"/>
      <c r="C41" s="244"/>
      <c r="D41" s="244"/>
      <c r="E41" s="244"/>
      <c r="F41" s="244"/>
      <c r="G41" s="245"/>
      <c r="H41" s="213"/>
      <c r="I41" s="212"/>
      <c r="J41" s="212"/>
      <c r="K41" s="212"/>
      <c r="L41" s="214"/>
      <c r="M41" s="246"/>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8"/>
    </row>
    <row r="42" spans="1:39" ht="15" customHeight="1">
      <c r="A42" s="243"/>
      <c r="B42" s="244"/>
      <c r="C42" s="244"/>
      <c r="D42" s="244"/>
      <c r="E42" s="244"/>
      <c r="F42" s="244"/>
      <c r="G42" s="245"/>
      <c r="H42" s="213"/>
      <c r="I42" s="212"/>
      <c r="J42" s="212"/>
      <c r="K42" s="212"/>
      <c r="L42" s="214"/>
      <c r="M42" s="246"/>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8"/>
    </row>
    <row r="43" spans="1:39" ht="15" customHeight="1">
      <c r="A43" s="243"/>
      <c r="B43" s="244"/>
      <c r="C43" s="244"/>
      <c r="D43" s="244"/>
      <c r="E43" s="244"/>
      <c r="F43" s="244"/>
      <c r="G43" s="245"/>
      <c r="H43" s="213"/>
      <c r="I43" s="212"/>
      <c r="J43" s="212"/>
      <c r="K43" s="212"/>
      <c r="L43" s="214"/>
      <c r="M43" s="246"/>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8"/>
    </row>
    <row r="44" spans="1:39" ht="15" customHeight="1">
      <c r="A44" s="243"/>
      <c r="B44" s="244"/>
      <c r="C44" s="244"/>
      <c r="D44" s="244"/>
      <c r="E44" s="244"/>
      <c r="F44" s="244"/>
      <c r="G44" s="245"/>
      <c r="H44" s="213"/>
      <c r="I44" s="212"/>
      <c r="J44" s="212"/>
      <c r="K44" s="212"/>
      <c r="L44" s="214"/>
      <c r="M44" s="246"/>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8"/>
    </row>
    <row r="45" spans="1:39" ht="15" customHeight="1">
      <c r="A45" s="243"/>
      <c r="B45" s="244"/>
      <c r="C45" s="244"/>
      <c r="D45" s="244"/>
      <c r="E45" s="244"/>
      <c r="F45" s="244"/>
      <c r="G45" s="245"/>
      <c r="H45" s="213"/>
      <c r="I45" s="212"/>
      <c r="J45" s="212"/>
      <c r="K45" s="212"/>
      <c r="L45" s="214"/>
      <c r="M45" s="246"/>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8"/>
    </row>
    <row r="46" spans="1:39" ht="15" customHeight="1">
      <c r="A46" s="243"/>
      <c r="B46" s="244"/>
      <c r="C46" s="244"/>
      <c r="D46" s="244"/>
      <c r="E46" s="244"/>
      <c r="F46" s="244"/>
      <c r="G46" s="245"/>
      <c r="H46" s="213"/>
      <c r="I46" s="212"/>
      <c r="J46" s="212"/>
      <c r="K46" s="212"/>
      <c r="L46" s="214"/>
      <c r="M46" s="246"/>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8"/>
    </row>
    <row r="47" spans="1:39" ht="15" customHeight="1">
      <c r="A47" s="243"/>
      <c r="B47" s="244"/>
      <c r="C47" s="244"/>
      <c r="D47" s="244"/>
      <c r="E47" s="244"/>
      <c r="F47" s="244"/>
      <c r="G47" s="245"/>
      <c r="H47" s="213"/>
      <c r="I47" s="212"/>
      <c r="J47" s="212"/>
      <c r="K47" s="212"/>
      <c r="L47" s="214"/>
      <c r="M47" s="246"/>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8"/>
    </row>
    <row r="48" spans="1:39" ht="15" customHeight="1">
      <c r="A48" s="243"/>
      <c r="B48" s="244"/>
      <c r="C48" s="244"/>
      <c r="D48" s="244"/>
      <c r="E48" s="244"/>
      <c r="F48" s="244"/>
      <c r="G48" s="245"/>
      <c r="H48" s="213"/>
      <c r="I48" s="212"/>
      <c r="J48" s="212"/>
      <c r="K48" s="212"/>
      <c r="L48" s="214"/>
      <c r="M48" s="246"/>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8"/>
    </row>
    <row r="49" spans="1:48" ht="15" customHeight="1">
      <c r="A49" s="243"/>
      <c r="B49" s="244"/>
      <c r="C49" s="244"/>
      <c r="D49" s="244"/>
      <c r="E49" s="244"/>
      <c r="F49" s="244"/>
      <c r="G49" s="245"/>
      <c r="H49" s="213"/>
      <c r="I49" s="212"/>
      <c r="J49" s="212"/>
      <c r="K49" s="212"/>
      <c r="L49" s="214"/>
      <c r="M49" s="246"/>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8"/>
    </row>
    <row r="50" spans="1:48" ht="15" customHeight="1">
      <c r="A50" s="243"/>
      <c r="B50" s="244"/>
      <c r="C50" s="244"/>
      <c r="D50" s="244"/>
      <c r="E50" s="244"/>
      <c r="F50" s="244"/>
      <c r="G50" s="245"/>
      <c r="H50" s="213"/>
      <c r="I50" s="212"/>
      <c r="J50" s="212"/>
      <c r="K50" s="212"/>
      <c r="L50" s="214"/>
      <c r="M50" s="246"/>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8"/>
      <c r="AV50" s="3"/>
    </row>
    <row r="51" spans="1:48" ht="15" customHeight="1">
      <c r="A51" s="261"/>
      <c r="B51" s="262"/>
      <c r="C51" s="262"/>
      <c r="D51" s="262"/>
      <c r="E51" s="262"/>
      <c r="F51" s="262"/>
      <c r="G51" s="263"/>
      <c r="H51" s="213"/>
      <c r="I51" s="212"/>
      <c r="J51" s="212"/>
      <c r="K51" s="212"/>
      <c r="L51" s="214"/>
      <c r="M51" s="246"/>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8"/>
    </row>
    <row r="52" spans="1:48" ht="15" customHeight="1">
      <c r="A52" s="72" t="s">
        <v>37</v>
      </c>
      <c r="B52" s="73"/>
      <c r="C52" s="73"/>
      <c r="D52" s="73"/>
      <c r="E52" s="73"/>
      <c r="F52" s="73"/>
      <c r="G52" s="74"/>
      <c r="H52" s="274">
        <f>SUM(H38:L51)</f>
        <v>149900</v>
      </c>
      <c r="I52" s="274"/>
      <c r="J52" s="274"/>
      <c r="K52" s="274"/>
      <c r="L52" s="275"/>
      <c r="M52" s="199"/>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1"/>
    </row>
    <row r="53" spans="1:48" ht="6" customHeight="1">
      <c r="A53" s="126"/>
      <c r="B53" s="126"/>
      <c r="C53" s="126"/>
      <c r="D53" s="126"/>
      <c r="E53" s="127"/>
      <c r="F53" s="127"/>
      <c r="G53" s="127"/>
      <c r="H53" s="127"/>
      <c r="I53" s="127"/>
      <c r="J53" s="128"/>
      <c r="K53" s="128"/>
      <c r="L53" s="128"/>
      <c r="M53" s="128"/>
      <c r="N53" s="128"/>
      <c r="AH53" s="129"/>
    </row>
    <row r="54" spans="1:48" s="3" customFormat="1" ht="19.5" hidden="1" customHeight="1">
      <c r="A54" s="130" t="s">
        <v>210</v>
      </c>
      <c r="B54" s="64"/>
      <c r="C54" s="64"/>
      <c r="D54" s="64"/>
      <c r="E54" s="64"/>
      <c r="F54" s="64"/>
      <c r="G54" s="64"/>
      <c r="H54" s="64"/>
      <c r="I54" s="65"/>
      <c r="J54" s="67"/>
      <c r="K54" s="64"/>
      <c r="L54" s="66"/>
      <c r="M54" s="66"/>
      <c r="N54" s="66"/>
      <c r="O54" s="64"/>
      <c r="P54" s="64"/>
      <c r="Q54" s="64"/>
      <c r="R54" s="64"/>
      <c r="S54" s="64"/>
      <c r="T54" s="75"/>
      <c r="U54" s="75"/>
      <c r="V54" s="75"/>
      <c r="W54" s="75"/>
      <c r="AC54" s="228"/>
      <c r="AD54" s="202" t="s">
        <v>51</v>
      </c>
      <c r="AE54" s="203"/>
      <c r="AF54" s="203"/>
      <c r="AG54" s="203"/>
      <c r="AH54" s="227"/>
      <c r="AI54" s="196" t="s">
        <v>52</v>
      </c>
      <c r="AJ54" s="197"/>
      <c r="AK54" s="197"/>
      <c r="AL54" s="197"/>
      <c r="AM54" s="198"/>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228"/>
      <c r="AD55" s="219" t="str">
        <f>IFERROR(VLOOKUP(L10,リスト!B24:E30,4,FALSE)*AJ10,"")</f>
        <v/>
      </c>
      <c r="AE55" s="220"/>
      <c r="AF55" s="220"/>
      <c r="AG55" s="223" t="s">
        <v>18</v>
      </c>
      <c r="AH55" s="224"/>
      <c r="AI55" s="230" t="str">
        <f>IF(AD55="","",MIN(AD55,ROUNDDOWN(H63/1000,0)))</f>
        <v/>
      </c>
      <c r="AJ55" s="231"/>
      <c r="AK55" s="231"/>
      <c r="AL55" s="223" t="s">
        <v>18</v>
      </c>
      <c r="AM55" s="224"/>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229"/>
      <c r="AD56" s="221"/>
      <c r="AE56" s="222"/>
      <c r="AF56" s="222"/>
      <c r="AG56" s="225"/>
      <c r="AH56" s="226"/>
      <c r="AI56" s="232"/>
      <c r="AJ56" s="233"/>
      <c r="AK56" s="233"/>
      <c r="AL56" s="225"/>
      <c r="AM56" s="226"/>
      <c r="AT56" s="4"/>
    </row>
    <row r="57" spans="1:48" ht="15" hidden="1" customHeight="1">
      <c r="A57" s="151" t="s">
        <v>53</v>
      </c>
      <c r="B57" s="152"/>
      <c r="C57" s="152"/>
      <c r="D57" s="152"/>
      <c r="E57" s="152"/>
      <c r="F57" s="152"/>
      <c r="G57" s="153"/>
      <c r="H57" s="151" t="s">
        <v>54</v>
      </c>
      <c r="I57" s="152"/>
      <c r="J57" s="152"/>
      <c r="K57" s="152"/>
      <c r="L57" s="153"/>
      <c r="M57" s="151" t="s">
        <v>55</v>
      </c>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3"/>
    </row>
    <row r="58" spans="1:48" ht="15" hidden="1" customHeight="1">
      <c r="A58" s="94" t="s">
        <v>56</v>
      </c>
      <c r="B58" s="95"/>
      <c r="C58" s="95"/>
      <c r="D58" s="95"/>
      <c r="E58" s="96"/>
      <c r="F58" s="96"/>
      <c r="G58" s="97"/>
      <c r="H58" s="255"/>
      <c r="I58" s="256"/>
      <c r="J58" s="256"/>
      <c r="K58" s="256"/>
      <c r="L58" s="257"/>
      <c r="M58" s="249"/>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1"/>
    </row>
    <row r="59" spans="1:48" ht="15" hidden="1" customHeight="1">
      <c r="A59" s="68" t="s">
        <v>57</v>
      </c>
      <c r="B59" s="69"/>
      <c r="C59" s="69"/>
      <c r="D59" s="69"/>
      <c r="E59" s="70"/>
      <c r="F59" s="70"/>
      <c r="G59" s="71"/>
      <c r="H59" s="252"/>
      <c r="I59" s="253"/>
      <c r="J59" s="253"/>
      <c r="K59" s="253"/>
      <c r="L59" s="254"/>
      <c r="M59" s="246"/>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8"/>
    </row>
    <row r="60" spans="1:48" ht="15" hidden="1" customHeight="1">
      <c r="A60" s="68" t="s">
        <v>58</v>
      </c>
      <c r="B60" s="69"/>
      <c r="C60" s="69"/>
      <c r="D60" s="69"/>
      <c r="E60" s="70"/>
      <c r="F60" s="70"/>
      <c r="G60" s="71"/>
      <c r="H60" s="252"/>
      <c r="I60" s="253"/>
      <c r="J60" s="253"/>
      <c r="K60" s="253"/>
      <c r="L60" s="254"/>
      <c r="M60" s="246"/>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8"/>
    </row>
    <row r="61" spans="1:48" ht="15" hidden="1" customHeight="1">
      <c r="A61" s="68" t="s">
        <v>59</v>
      </c>
      <c r="B61" s="69"/>
      <c r="C61" s="69"/>
      <c r="D61" s="69"/>
      <c r="E61" s="70"/>
      <c r="F61" s="70"/>
      <c r="G61" s="71"/>
      <c r="H61" s="252"/>
      <c r="I61" s="253"/>
      <c r="J61" s="253"/>
      <c r="K61" s="253"/>
      <c r="L61" s="254"/>
      <c r="M61" s="246"/>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8"/>
    </row>
    <row r="62" spans="1:48" ht="15" hidden="1" customHeight="1">
      <c r="A62" s="68" t="s">
        <v>60</v>
      </c>
      <c r="B62" s="69"/>
      <c r="C62" s="69"/>
      <c r="D62" s="69"/>
      <c r="E62" s="70"/>
      <c r="F62" s="70"/>
      <c r="G62" s="71"/>
      <c r="H62" s="215"/>
      <c r="I62" s="216"/>
      <c r="J62" s="216"/>
      <c r="K62" s="216"/>
      <c r="L62" s="217"/>
      <c r="M62" s="234"/>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6"/>
    </row>
    <row r="63" spans="1:48" ht="15" hidden="1" customHeight="1">
      <c r="A63" s="72" t="s">
        <v>37</v>
      </c>
      <c r="B63" s="76"/>
      <c r="C63" s="76"/>
      <c r="D63" s="76"/>
      <c r="E63" s="73"/>
      <c r="F63" s="73"/>
      <c r="G63" s="74"/>
      <c r="H63" s="237">
        <f>SUM(H58:L62)</f>
        <v>0</v>
      </c>
      <c r="I63" s="238"/>
      <c r="J63" s="238"/>
      <c r="K63" s="238"/>
      <c r="L63" s="239"/>
      <c r="M63" s="199"/>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1"/>
    </row>
    <row r="64" spans="1:48">
      <c r="A64" s="112" t="s">
        <v>245</v>
      </c>
    </row>
    <row r="66" spans="35:39">
      <c r="AI66" s="218"/>
      <c r="AJ66" s="218"/>
      <c r="AK66" s="218"/>
      <c r="AL66" s="218"/>
      <c r="AM66" s="218"/>
    </row>
  </sheetData>
  <sheetProtection formatCells="0" formatColumns="0" formatRows="0" insertColumns="0" insertRows="0" autoFilter="0"/>
  <mergeCells count="151">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23:G23"/>
    <mergeCell ref="H23:L23"/>
    <mergeCell ref="M23:AM23"/>
    <mergeCell ref="A24:G24"/>
    <mergeCell ref="H24:L24"/>
    <mergeCell ref="M24:AM24"/>
    <mergeCell ref="A21:G21"/>
    <mergeCell ref="H21:L21"/>
    <mergeCell ref="M21:AM21"/>
    <mergeCell ref="A22:G22"/>
    <mergeCell ref="H22:L22"/>
    <mergeCell ref="M22:AM22"/>
    <mergeCell ref="A27:G27"/>
    <mergeCell ref="H27:L27"/>
    <mergeCell ref="M27:AM27"/>
    <mergeCell ref="A28:G28"/>
    <mergeCell ref="H28:L28"/>
    <mergeCell ref="M28:AM28"/>
    <mergeCell ref="A25:G25"/>
    <mergeCell ref="H25:L25"/>
    <mergeCell ref="M25:AM25"/>
    <mergeCell ref="A26:G26"/>
    <mergeCell ref="H26:L26"/>
    <mergeCell ref="M26:AM26"/>
    <mergeCell ref="A31:G31"/>
    <mergeCell ref="H31:L31"/>
    <mergeCell ref="M31:AM31"/>
    <mergeCell ref="A32:G32"/>
    <mergeCell ref="H32:L32"/>
    <mergeCell ref="M32:AM32"/>
    <mergeCell ref="A29:G29"/>
    <mergeCell ref="H29:L29"/>
    <mergeCell ref="M29:AM29"/>
    <mergeCell ref="A30:G30"/>
    <mergeCell ref="H30:L30"/>
    <mergeCell ref="M30:AM3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41:G41"/>
    <mergeCell ref="H41:L41"/>
    <mergeCell ref="M41:AM41"/>
    <mergeCell ref="A42:G42"/>
    <mergeCell ref="H42:L42"/>
    <mergeCell ref="M42:AM42"/>
    <mergeCell ref="A39:G39"/>
    <mergeCell ref="H39:L39"/>
    <mergeCell ref="M39:AM39"/>
    <mergeCell ref="A40:G40"/>
    <mergeCell ref="H40:L40"/>
    <mergeCell ref="M40:AM40"/>
    <mergeCell ref="A45:G45"/>
    <mergeCell ref="H45:L45"/>
    <mergeCell ref="M45:AM45"/>
    <mergeCell ref="A46:G46"/>
    <mergeCell ref="H46:L46"/>
    <mergeCell ref="M46:AM46"/>
    <mergeCell ref="A43:G43"/>
    <mergeCell ref="H43:L43"/>
    <mergeCell ref="M43:AM43"/>
    <mergeCell ref="A44:G44"/>
    <mergeCell ref="H44:L44"/>
    <mergeCell ref="M44:AM44"/>
    <mergeCell ref="A49:G49"/>
    <mergeCell ref="H49:L49"/>
    <mergeCell ref="M49:AM49"/>
    <mergeCell ref="A50:G50"/>
    <mergeCell ref="H50:L50"/>
    <mergeCell ref="M50:AM50"/>
    <mergeCell ref="A47:G47"/>
    <mergeCell ref="H47:L47"/>
    <mergeCell ref="M47:AM47"/>
    <mergeCell ref="A48:G48"/>
    <mergeCell ref="H48:L48"/>
    <mergeCell ref="M48:AM48"/>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H62:L62"/>
    <mergeCell ref="M62:AM62"/>
    <mergeCell ref="H63:L63"/>
    <mergeCell ref="M63:AM63"/>
    <mergeCell ref="AI66:AM66"/>
    <mergeCell ref="H59:L59"/>
    <mergeCell ref="M59:AM59"/>
    <mergeCell ref="H60:L60"/>
    <mergeCell ref="M60:AM60"/>
    <mergeCell ref="H61:L61"/>
    <mergeCell ref="M61:AM61"/>
  </mergeCells>
  <phoneticPr fontId="4"/>
  <dataValidations count="1">
    <dataValidation imeMode="halfAlpha" allowBlank="1" showInputMessage="1" showErrorMessage="1" sqref="S16:V18 J16:N18 S36:V36 J36:N36" xr:uid="{F7CB6ED7-ABD2-4948-BD12-268DB8B8C41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0</xdr:col>
                    <xdr:colOff>152400</xdr:colOff>
                    <xdr:row>16</xdr:row>
                    <xdr:rowOff>0</xdr:rowOff>
                  </from>
                  <to>
                    <xdr:col>2</xdr:col>
                    <xdr:colOff>76200</xdr:colOff>
                    <xdr:row>17</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3A2B89C-642D-410E-A146-DB5EF1AA47F4}">
          <x14:formula1>
            <xm:f>リスト!$B$2:$B$30</xm:f>
          </x14:formula1>
          <xm:sqref>L10</xm:sqref>
        </x14:dataValidation>
        <x14:dataValidation type="list" allowBlank="1" xr:uid="{25D87C37-8FC7-46F6-9100-B79F612195A4}">
          <x14:formula1>
            <xm:f>リスト!$B$32:$B$78</xm:f>
          </x14:formula1>
          <xm:sqref>D9:G9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61</v>
      </c>
      <c r="B1" s="7"/>
      <c r="C1" s="6" t="s">
        <v>62</v>
      </c>
      <c r="I1" s="6"/>
      <c r="J1" s="6"/>
    </row>
    <row r="2" spans="1:15" ht="27" customHeight="1">
      <c r="A2" s="9" t="s">
        <v>63</v>
      </c>
      <c r="B2" s="10"/>
      <c r="C2" s="11"/>
      <c r="D2" s="11"/>
      <c r="E2" s="11"/>
      <c r="F2" s="11"/>
      <c r="G2" s="11"/>
      <c r="H2" s="12"/>
      <c r="I2" s="308" t="s">
        <v>64</v>
      </c>
      <c r="J2" s="309"/>
    </row>
    <row r="3" spans="1:15" ht="30" customHeight="1">
      <c r="A3" s="13"/>
      <c r="B3" s="14"/>
      <c r="C3" s="15"/>
      <c r="D3" s="15"/>
      <c r="E3" s="15"/>
      <c r="F3" s="15"/>
      <c r="G3" s="16" t="s">
        <v>65</v>
      </c>
      <c r="H3" s="17"/>
    </row>
    <row r="4" spans="1:15" ht="71.25" customHeight="1">
      <c r="A4" s="18"/>
      <c r="B4" s="19"/>
      <c r="C4" s="310" t="s">
        <v>66</v>
      </c>
      <c r="D4" s="311"/>
      <c r="E4" s="311"/>
      <c r="F4" s="312"/>
      <c r="G4" s="313" t="s">
        <v>67</v>
      </c>
      <c r="H4" s="314"/>
    </row>
    <row r="5" spans="1:15" ht="19" customHeight="1">
      <c r="A5" s="20"/>
      <c r="B5" s="21"/>
      <c r="C5" s="315" t="s">
        <v>68</v>
      </c>
      <c r="D5" s="22">
        <v>1</v>
      </c>
      <c r="E5" s="316" t="s">
        <v>69</v>
      </c>
      <c r="F5" s="22" t="s">
        <v>70</v>
      </c>
      <c r="G5" s="23">
        <v>653</v>
      </c>
      <c r="H5" s="24" t="s">
        <v>71</v>
      </c>
      <c r="K5" s="25"/>
      <c r="L5" s="26"/>
      <c r="M5" s="25"/>
      <c r="N5" s="26"/>
      <c r="O5" s="27"/>
    </row>
    <row r="6" spans="1:15" ht="19" customHeight="1">
      <c r="A6" s="20"/>
      <c r="B6" s="21"/>
      <c r="C6" s="315"/>
      <c r="D6" s="22">
        <v>2</v>
      </c>
      <c r="E6" s="316"/>
      <c r="F6" s="22" t="s">
        <v>72</v>
      </c>
      <c r="G6" s="23">
        <v>831</v>
      </c>
      <c r="H6" s="24" t="s">
        <v>71</v>
      </c>
      <c r="K6" s="25"/>
      <c r="L6" s="26"/>
      <c r="M6" s="25"/>
      <c r="N6" s="26"/>
      <c r="O6" s="27"/>
    </row>
    <row r="7" spans="1:15" ht="19" customHeight="1">
      <c r="A7" s="20"/>
      <c r="B7" s="21"/>
      <c r="C7" s="315"/>
      <c r="D7" s="22">
        <v>3</v>
      </c>
      <c r="E7" s="316"/>
      <c r="F7" s="22" t="s">
        <v>73</v>
      </c>
      <c r="G7" s="23">
        <v>1075</v>
      </c>
      <c r="H7" s="24" t="s">
        <v>71</v>
      </c>
      <c r="K7" s="25"/>
      <c r="L7" s="26"/>
      <c r="M7" s="25"/>
      <c r="N7" s="26"/>
      <c r="O7" s="27"/>
    </row>
    <row r="8" spans="1:15" ht="19" customHeight="1">
      <c r="A8" s="20"/>
      <c r="B8" s="21"/>
      <c r="C8" s="315"/>
      <c r="D8" s="22">
        <v>4</v>
      </c>
      <c r="E8" s="317" t="s">
        <v>74</v>
      </c>
      <c r="F8" s="317"/>
      <c r="G8" s="23">
        <v>305</v>
      </c>
      <c r="H8" s="24" t="s">
        <v>71</v>
      </c>
      <c r="K8" s="25"/>
      <c r="L8" s="26"/>
      <c r="M8" s="25"/>
      <c r="N8" s="26"/>
      <c r="O8" s="27"/>
    </row>
    <row r="9" spans="1:15" ht="19" customHeight="1">
      <c r="A9" s="20"/>
      <c r="B9" s="21"/>
      <c r="C9" s="315"/>
      <c r="D9" s="22">
        <v>5</v>
      </c>
      <c r="E9" s="316" t="s">
        <v>75</v>
      </c>
      <c r="F9" s="316"/>
      <c r="G9" s="23">
        <v>340</v>
      </c>
      <c r="H9" s="24" t="s">
        <v>71</v>
      </c>
      <c r="K9" s="25"/>
      <c r="L9" s="26"/>
      <c r="M9" s="25"/>
      <c r="N9" s="26"/>
      <c r="O9" s="27"/>
    </row>
    <row r="10" spans="1:15" ht="19" customHeight="1">
      <c r="A10" s="20"/>
      <c r="B10" s="21"/>
      <c r="C10" s="315"/>
      <c r="D10" s="22">
        <v>6</v>
      </c>
      <c r="E10" s="316" t="s">
        <v>76</v>
      </c>
      <c r="F10" s="22" t="s">
        <v>70</v>
      </c>
      <c r="G10" s="23">
        <v>642</v>
      </c>
      <c r="H10" s="24" t="s">
        <v>71</v>
      </c>
      <c r="K10" s="25"/>
      <c r="L10" s="26"/>
      <c r="M10" s="25"/>
      <c r="N10" s="26"/>
      <c r="O10" s="27"/>
    </row>
    <row r="11" spans="1:15" ht="19" customHeight="1">
      <c r="A11" s="20"/>
      <c r="B11" s="21"/>
      <c r="C11" s="315"/>
      <c r="D11" s="22">
        <v>7</v>
      </c>
      <c r="E11" s="316"/>
      <c r="F11" s="22" t="s">
        <v>72</v>
      </c>
      <c r="G11" s="23">
        <v>776</v>
      </c>
      <c r="H11" s="24" t="s">
        <v>71</v>
      </c>
      <c r="K11" s="25"/>
      <c r="L11" s="26"/>
      <c r="M11" s="25"/>
      <c r="N11" s="26"/>
      <c r="O11" s="27"/>
    </row>
    <row r="12" spans="1:15" ht="19" customHeight="1">
      <c r="A12" s="20"/>
      <c r="B12" s="21"/>
      <c r="C12" s="315"/>
      <c r="D12" s="22">
        <v>8</v>
      </c>
      <c r="E12" s="316"/>
      <c r="F12" s="22" t="s">
        <v>73</v>
      </c>
      <c r="G12" s="23">
        <v>1272</v>
      </c>
      <c r="H12" s="24" t="s">
        <v>71</v>
      </c>
      <c r="K12" s="25"/>
      <c r="L12" s="26"/>
      <c r="M12" s="25"/>
      <c r="N12" s="26"/>
      <c r="O12" s="27"/>
    </row>
    <row r="13" spans="1:15" ht="19" customHeight="1">
      <c r="A13" s="20"/>
      <c r="B13" s="21"/>
      <c r="C13" s="28" t="s">
        <v>77</v>
      </c>
      <c r="D13" s="22">
        <v>9</v>
      </c>
      <c r="E13" s="316" t="s">
        <v>78</v>
      </c>
      <c r="F13" s="316"/>
      <c r="G13" s="23">
        <v>44</v>
      </c>
      <c r="H13" s="24" t="s">
        <v>79</v>
      </c>
      <c r="K13" s="25"/>
      <c r="L13" s="27"/>
      <c r="M13" s="27"/>
      <c r="N13" s="26"/>
      <c r="O13" s="25"/>
    </row>
    <row r="14" spans="1:15" ht="19" customHeight="1">
      <c r="A14" s="20"/>
      <c r="B14" s="21"/>
      <c r="C14" s="315" t="s">
        <v>80</v>
      </c>
      <c r="D14" s="22">
        <v>10</v>
      </c>
      <c r="E14" s="316" t="s">
        <v>81</v>
      </c>
      <c r="F14" s="316"/>
      <c r="G14" s="23">
        <v>500</v>
      </c>
      <c r="H14" s="24" t="s">
        <v>71</v>
      </c>
      <c r="K14" s="25"/>
      <c r="L14" s="26"/>
      <c r="M14" s="25"/>
      <c r="N14" s="26"/>
      <c r="O14" s="27"/>
    </row>
    <row r="15" spans="1:15" ht="19" customHeight="1">
      <c r="A15" s="20"/>
      <c r="B15" s="21"/>
      <c r="C15" s="315"/>
      <c r="D15" s="22">
        <v>11</v>
      </c>
      <c r="E15" s="316" t="s">
        <v>82</v>
      </c>
      <c r="F15" s="316"/>
      <c r="G15" s="23">
        <v>431</v>
      </c>
      <c r="H15" s="24" t="s">
        <v>71</v>
      </c>
      <c r="K15" s="25"/>
      <c r="L15" s="26"/>
      <c r="M15" s="25"/>
      <c r="N15" s="26"/>
      <c r="O15" s="27"/>
    </row>
    <row r="16" spans="1:15" ht="19" customHeight="1">
      <c r="A16" s="20"/>
      <c r="B16" s="21"/>
      <c r="C16" s="315"/>
      <c r="D16" s="22">
        <v>12</v>
      </c>
      <c r="E16" s="316" t="s">
        <v>83</v>
      </c>
      <c r="F16" s="316"/>
      <c r="G16" s="23">
        <v>464</v>
      </c>
      <c r="H16" s="24" t="s">
        <v>71</v>
      </c>
      <c r="K16" s="25"/>
      <c r="L16" s="26"/>
      <c r="M16" s="25"/>
      <c r="N16" s="26"/>
      <c r="O16" s="27"/>
    </row>
    <row r="17" spans="1:28" ht="19" customHeight="1">
      <c r="A17" s="20"/>
      <c r="B17" s="21"/>
      <c r="C17" s="315"/>
      <c r="D17" s="22">
        <v>13</v>
      </c>
      <c r="E17" s="316" t="s">
        <v>84</v>
      </c>
      <c r="F17" s="316"/>
      <c r="G17" s="23">
        <v>153</v>
      </c>
      <c r="H17" s="24" t="s">
        <v>71</v>
      </c>
      <c r="K17" s="25"/>
      <c r="L17" s="26"/>
      <c r="M17" s="25"/>
      <c r="N17" s="26"/>
      <c r="O17" s="27"/>
    </row>
    <row r="18" spans="1:28" ht="19" customHeight="1">
      <c r="A18" s="20"/>
      <c r="B18" s="21"/>
      <c r="C18" s="315"/>
      <c r="D18" s="22">
        <v>14</v>
      </c>
      <c r="E18" s="316" t="s">
        <v>85</v>
      </c>
      <c r="F18" s="316"/>
      <c r="G18" s="23">
        <v>1002</v>
      </c>
      <c r="H18" s="24" t="s">
        <v>71</v>
      </c>
      <c r="K18" s="25"/>
      <c r="L18" s="26"/>
      <c r="M18" s="25"/>
      <c r="N18" s="26"/>
      <c r="O18" s="27"/>
    </row>
    <row r="19" spans="1:28" ht="19" customHeight="1">
      <c r="A19" s="20"/>
      <c r="B19" s="21"/>
      <c r="C19" s="315"/>
      <c r="D19" s="22">
        <v>15</v>
      </c>
      <c r="E19" s="316" t="s">
        <v>86</v>
      </c>
      <c r="F19" s="316"/>
      <c r="G19" s="23">
        <v>573</v>
      </c>
      <c r="H19" s="24" t="s">
        <v>71</v>
      </c>
      <c r="K19" s="25"/>
      <c r="L19" s="26"/>
      <c r="M19" s="25"/>
      <c r="N19" s="26"/>
      <c r="O19" s="27"/>
    </row>
    <row r="20" spans="1:28" ht="19" customHeight="1">
      <c r="A20" s="20"/>
      <c r="B20" s="21"/>
      <c r="C20" s="315"/>
      <c r="D20" s="22">
        <v>16</v>
      </c>
      <c r="E20" s="316" t="s">
        <v>87</v>
      </c>
      <c r="F20" s="316"/>
      <c r="G20" s="23">
        <v>227</v>
      </c>
      <c r="H20" s="24" t="s">
        <v>71</v>
      </c>
      <c r="K20" s="25"/>
      <c r="L20" s="26"/>
      <c r="M20" s="25"/>
      <c r="N20" s="26"/>
      <c r="O20" s="27"/>
    </row>
    <row r="21" spans="1:28" s="29" customFormat="1" ht="19" customHeight="1">
      <c r="A21" s="20"/>
      <c r="B21" s="21"/>
      <c r="C21" s="315"/>
      <c r="D21" s="22">
        <v>17</v>
      </c>
      <c r="E21" s="316" t="s">
        <v>88</v>
      </c>
      <c r="F21" s="316"/>
      <c r="G21" s="23">
        <v>252</v>
      </c>
      <c r="H21" s="24" t="s">
        <v>71</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15"/>
      <c r="D22" s="22">
        <v>18</v>
      </c>
      <c r="E22" s="319" t="s">
        <v>89</v>
      </c>
      <c r="F22" s="319"/>
      <c r="G22" s="23">
        <v>82</v>
      </c>
      <c r="H22" s="24" t="s">
        <v>71</v>
      </c>
      <c r="K22" s="25"/>
      <c r="L22" s="26"/>
      <c r="M22" s="25"/>
      <c r="N22" s="26"/>
      <c r="O22" s="27"/>
    </row>
    <row r="23" spans="1:28" ht="19" customHeight="1">
      <c r="A23" s="20"/>
      <c r="B23" s="21"/>
      <c r="C23" s="320" t="s">
        <v>90</v>
      </c>
      <c r="D23" s="22">
        <v>19</v>
      </c>
      <c r="E23" s="316" t="s">
        <v>91</v>
      </c>
      <c r="F23" s="316"/>
      <c r="G23" s="23">
        <v>637</v>
      </c>
      <c r="H23" s="24" t="s">
        <v>71</v>
      </c>
      <c r="K23" s="25"/>
      <c r="L23" s="26"/>
      <c r="M23" s="25"/>
      <c r="N23" s="26"/>
      <c r="O23" s="27"/>
    </row>
    <row r="24" spans="1:28" ht="19" customHeight="1">
      <c r="A24" s="20"/>
      <c r="B24" s="21"/>
      <c r="C24" s="320"/>
      <c r="D24" s="22">
        <v>20</v>
      </c>
      <c r="E24" s="316" t="s">
        <v>92</v>
      </c>
      <c r="F24" s="316"/>
      <c r="G24" s="23">
        <v>873</v>
      </c>
      <c r="H24" s="24" t="s">
        <v>71</v>
      </c>
      <c r="K24" s="25"/>
      <c r="L24" s="26"/>
      <c r="M24" s="25"/>
      <c r="N24" s="26"/>
      <c r="O24" s="27"/>
    </row>
    <row r="25" spans="1:28" ht="19" customHeight="1">
      <c r="A25" s="20"/>
      <c r="B25" s="21"/>
      <c r="C25" s="320" t="s">
        <v>93</v>
      </c>
      <c r="D25" s="22">
        <v>21</v>
      </c>
      <c r="E25" s="316" t="s">
        <v>94</v>
      </c>
      <c r="F25" s="316"/>
      <c r="G25" s="23">
        <v>40</v>
      </c>
      <c r="H25" s="24" t="s">
        <v>79</v>
      </c>
      <c r="K25" s="25"/>
      <c r="L25" s="27"/>
      <c r="M25" s="27"/>
      <c r="N25" s="26"/>
      <c r="O25" s="25"/>
    </row>
    <row r="26" spans="1:28" ht="19" customHeight="1">
      <c r="A26" s="20"/>
      <c r="B26" s="21"/>
      <c r="C26" s="320"/>
      <c r="D26" s="22">
        <v>22</v>
      </c>
      <c r="E26" s="316" t="s">
        <v>95</v>
      </c>
      <c r="F26" s="316"/>
      <c r="G26" s="23">
        <v>48</v>
      </c>
      <c r="H26" s="24" t="s">
        <v>79</v>
      </c>
      <c r="K26" s="25"/>
      <c r="L26" s="27"/>
      <c r="M26" s="27"/>
      <c r="N26" s="26"/>
      <c r="O26" s="25"/>
    </row>
    <row r="27" spans="1:28" ht="19" customHeight="1">
      <c r="A27" s="20"/>
      <c r="B27" s="21"/>
      <c r="C27" s="320"/>
      <c r="D27" s="22">
        <v>23</v>
      </c>
      <c r="E27" s="316" t="s">
        <v>96</v>
      </c>
      <c r="F27" s="316"/>
      <c r="G27" s="23">
        <v>39</v>
      </c>
      <c r="H27" s="24" t="s">
        <v>79</v>
      </c>
      <c r="K27" s="25"/>
      <c r="L27" s="27"/>
      <c r="M27" s="27"/>
      <c r="N27" s="26"/>
      <c r="O27" s="25"/>
    </row>
    <row r="28" spans="1:28" ht="19" customHeight="1">
      <c r="A28" s="20"/>
      <c r="B28" s="21"/>
      <c r="C28" s="320"/>
      <c r="D28" s="22">
        <v>24</v>
      </c>
      <c r="E28" s="316" t="s">
        <v>97</v>
      </c>
      <c r="F28" s="316"/>
      <c r="G28" s="23">
        <v>48</v>
      </c>
      <c r="H28" s="24" t="s">
        <v>79</v>
      </c>
      <c r="K28" s="25"/>
      <c r="L28" s="27"/>
      <c r="M28" s="27"/>
      <c r="N28" s="26"/>
      <c r="O28" s="25"/>
    </row>
    <row r="29" spans="1:28" ht="19" customHeight="1">
      <c r="A29" s="20"/>
      <c r="B29" s="21"/>
      <c r="C29" s="320"/>
      <c r="D29" s="22">
        <v>25</v>
      </c>
      <c r="E29" s="316" t="s">
        <v>98</v>
      </c>
      <c r="F29" s="316"/>
      <c r="G29" s="23">
        <v>43</v>
      </c>
      <c r="H29" s="24" t="s">
        <v>79</v>
      </c>
      <c r="K29" s="25"/>
      <c r="L29" s="27"/>
      <c r="M29" s="27"/>
      <c r="N29" s="26"/>
      <c r="O29" s="25"/>
    </row>
    <row r="30" spans="1:28" ht="19" customHeight="1">
      <c r="A30" s="20"/>
      <c r="B30" s="21"/>
      <c r="C30" s="320"/>
      <c r="D30" s="22">
        <v>26</v>
      </c>
      <c r="E30" s="316" t="s">
        <v>99</v>
      </c>
      <c r="F30" s="316"/>
      <c r="G30" s="23">
        <v>48</v>
      </c>
      <c r="H30" s="24" t="s">
        <v>79</v>
      </c>
      <c r="K30" s="25"/>
      <c r="L30" s="27"/>
      <c r="M30" s="27"/>
      <c r="N30" s="26"/>
      <c r="O30" s="25"/>
    </row>
    <row r="31" spans="1:28" ht="19" customHeight="1">
      <c r="A31" s="20"/>
      <c r="B31" s="21"/>
      <c r="C31" s="320"/>
      <c r="D31" s="22">
        <v>27</v>
      </c>
      <c r="E31" s="317" t="s">
        <v>100</v>
      </c>
      <c r="F31" s="317"/>
      <c r="G31" s="23">
        <v>37</v>
      </c>
      <c r="H31" s="24" t="s">
        <v>79</v>
      </c>
      <c r="K31" s="25"/>
      <c r="L31" s="27"/>
      <c r="M31" s="27"/>
      <c r="N31" s="26"/>
      <c r="O31" s="25"/>
    </row>
    <row r="32" spans="1:28" ht="19" customHeight="1">
      <c r="A32" s="30"/>
      <c r="B32" s="31"/>
      <c r="C32" s="320"/>
      <c r="D32" s="22">
        <v>28</v>
      </c>
      <c r="E32" s="317" t="s">
        <v>101</v>
      </c>
      <c r="F32" s="317"/>
      <c r="G32" s="23">
        <v>37</v>
      </c>
      <c r="H32" s="24" t="s">
        <v>79</v>
      </c>
      <c r="K32" s="25"/>
      <c r="L32" s="27"/>
      <c r="M32" s="27"/>
      <c r="N32" s="26"/>
      <c r="O32" s="25"/>
    </row>
    <row r="33" spans="1:10" ht="246.75" customHeight="1">
      <c r="A33" s="32" t="s">
        <v>102</v>
      </c>
      <c r="B33" s="33"/>
      <c r="C33" s="34"/>
      <c r="D33" s="35"/>
      <c r="E33" s="36"/>
      <c r="F33" s="37"/>
      <c r="G33" s="321" t="s">
        <v>103</v>
      </c>
      <c r="H33" s="322"/>
    </row>
    <row r="34" spans="1:10" ht="70.5" customHeight="1">
      <c r="A34" s="38" t="s">
        <v>104</v>
      </c>
      <c r="B34" s="39"/>
      <c r="C34" s="40"/>
      <c r="D34" s="41"/>
      <c r="E34" s="42"/>
      <c r="F34" s="43"/>
      <c r="G34" s="323" t="s">
        <v>105</v>
      </c>
      <c r="H34" s="324"/>
    </row>
    <row r="35" spans="1:10" ht="21" customHeight="1">
      <c r="A35" s="44" t="s">
        <v>106</v>
      </c>
      <c r="B35" s="44"/>
      <c r="C35" s="27"/>
      <c r="D35" s="27"/>
      <c r="E35" s="44"/>
      <c r="F35" s="27"/>
      <c r="G35" s="45"/>
      <c r="H35" s="45"/>
    </row>
    <row r="36" spans="1:10" ht="21" customHeight="1">
      <c r="A36" s="8" t="s">
        <v>107</v>
      </c>
    </row>
    <row r="37" spans="1:10" ht="21" customHeight="1">
      <c r="A37" s="8" t="s">
        <v>108</v>
      </c>
    </row>
    <row r="38" spans="1:10" ht="21" customHeight="1">
      <c r="B38" s="8" t="s">
        <v>109</v>
      </c>
    </row>
    <row r="39" spans="1:10" ht="21" customHeight="1">
      <c r="A39" s="8" t="s">
        <v>110</v>
      </c>
    </row>
    <row r="40" spans="1:10">
      <c r="A40" s="8" t="s">
        <v>111</v>
      </c>
    </row>
    <row r="41" spans="1:10">
      <c r="A41" s="8" t="s">
        <v>112</v>
      </c>
    </row>
    <row r="42" spans="1:10">
      <c r="A42" s="8" t="s">
        <v>113</v>
      </c>
    </row>
    <row r="44" spans="1:10" ht="19">
      <c r="I44" s="318" t="s">
        <v>114</v>
      </c>
      <c r="J44" s="318"/>
    </row>
    <row r="45" spans="1:10" ht="21">
      <c r="I45" s="46"/>
      <c r="J45" s="46"/>
    </row>
    <row r="48" spans="1:10" ht="19">
      <c r="A48" s="9" t="s">
        <v>115</v>
      </c>
      <c r="B48" s="10"/>
      <c r="C48" s="11"/>
      <c r="D48" s="11"/>
      <c r="E48" s="11"/>
      <c r="F48" s="11"/>
      <c r="G48" s="11"/>
      <c r="H48" s="47"/>
      <c r="I48" s="47"/>
      <c r="J48" s="12"/>
    </row>
    <row r="49" spans="1:10" ht="16.5">
      <c r="A49" s="13"/>
      <c r="B49" s="14"/>
      <c r="C49" s="15"/>
      <c r="D49" s="15"/>
      <c r="E49" s="15"/>
      <c r="F49" s="15"/>
      <c r="G49" s="325" t="s">
        <v>116</v>
      </c>
      <c r="H49" s="326"/>
      <c r="I49" s="325" t="s">
        <v>117</v>
      </c>
      <c r="J49" s="326"/>
    </row>
    <row r="50" spans="1:10" ht="14.25" customHeight="1">
      <c r="A50" s="18"/>
      <c r="B50" s="19"/>
      <c r="C50" s="310" t="s">
        <v>118</v>
      </c>
      <c r="D50" s="311"/>
      <c r="E50" s="311"/>
      <c r="F50" s="312"/>
      <c r="G50" s="330" t="s">
        <v>119</v>
      </c>
      <c r="H50" s="331"/>
      <c r="I50" s="334" t="s">
        <v>120</v>
      </c>
      <c r="J50" s="335"/>
    </row>
    <row r="51" spans="1:10" ht="29.25" customHeight="1">
      <c r="A51" s="48"/>
      <c r="B51" s="49"/>
      <c r="C51" s="327"/>
      <c r="D51" s="328"/>
      <c r="E51" s="328"/>
      <c r="F51" s="329"/>
      <c r="G51" s="332"/>
      <c r="H51" s="333"/>
      <c r="I51" s="336"/>
      <c r="J51" s="337"/>
    </row>
    <row r="52" spans="1:10" ht="21">
      <c r="A52" s="20"/>
      <c r="B52" s="21"/>
      <c r="C52" s="315" t="s">
        <v>68</v>
      </c>
      <c r="D52" s="22">
        <v>1</v>
      </c>
      <c r="E52" s="316" t="s">
        <v>69</v>
      </c>
      <c r="F52" s="22" t="s">
        <v>70</v>
      </c>
      <c r="G52" s="50">
        <v>20</v>
      </c>
      <c r="H52" s="51" t="s">
        <v>121</v>
      </c>
      <c r="I52" s="23">
        <v>200</v>
      </c>
      <c r="J52" s="51" t="s">
        <v>71</v>
      </c>
    </row>
    <row r="53" spans="1:10" ht="21">
      <c r="A53" s="20"/>
      <c r="B53" s="21"/>
      <c r="C53" s="315"/>
      <c r="D53" s="22">
        <v>2</v>
      </c>
      <c r="E53" s="316"/>
      <c r="F53" s="22" t="s">
        <v>72</v>
      </c>
      <c r="G53" s="50">
        <v>20</v>
      </c>
      <c r="H53" s="51" t="s">
        <v>121</v>
      </c>
      <c r="I53" s="23">
        <v>200</v>
      </c>
      <c r="J53" s="51" t="s">
        <v>71</v>
      </c>
    </row>
    <row r="54" spans="1:10" ht="21">
      <c r="A54" s="20"/>
      <c r="B54" s="21"/>
      <c r="C54" s="315"/>
      <c r="D54" s="22">
        <v>3</v>
      </c>
      <c r="E54" s="316"/>
      <c r="F54" s="22" t="s">
        <v>73</v>
      </c>
      <c r="G54" s="50">
        <v>20</v>
      </c>
      <c r="H54" s="51" t="s">
        <v>121</v>
      </c>
      <c r="I54" s="23">
        <v>200</v>
      </c>
      <c r="J54" s="51" t="s">
        <v>71</v>
      </c>
    </row>
    <row r="55" spans="1:10" ht="21">
      <c r="A55" s="20"/>
      <c r="B55" s="21"/>
      <c r="C55" s="315"/>
      <c r="D55" s="22">
        <v>4</v>
      </c>
      <c r="E55" s="317" t="s">
        <v>74</v>
      </c>
      <c r="F55" s="317"/>
      <c r="G55" s="50">
        <v>20</v>
      </c>
      <c r="H55" s="51" t="s">
        <v>121</v>
      </c>
      <c r="I55" s="23">
        <v>200</v>
      </c>
      <c r="J55" s="51" t="s">
        <v>71</v>
      </c>
    </row>
    <row r="56" spans="1:10" ht="21">
      <c r="A56" s="20"/>
      <c r="B56" s="21"/>
      <c r="C56" s="315"/>
      <c r="D56" s="22">
        <v>5</v>
      </c>
      <c r="E56" s="316" t="s">
        <v>75</v>
      </c>
      <c r="F56" s="316"/>
      <c r="G56" s="50">
        <v>20</v>
      </c>
      <c r="H56" s="51" t="s">
        <v>121</v>
      </c>
      <c r="I56" s="23">
        <v>200</v>
      </c>
      <c r="J56" s="51" t="s">
        <v>71</v>
      </c>
    </row>
    <row r="57" spans="1:10" ht="21">
      <c r="A57" s="20"/>
      <c r="B57" s="21"/>
      <c r="C57" s="315"/>
      <c r="D57" s="22">
        <v>6</v>
      </c>
      <c r="E57" s="316" t="s">
        <v>76</v>
      </c>
      <c r="F57" s="22" t="s">
        <v>70</v>
      </c>
      <c r="G57" s="50">
        <v>20</v>
      </c>
      <c r="H57" s="51" t="s">
        <v>121</v>
      </c>
      <c r="I57" s="23">
        <v>200</v>
      </c>
      <c r="J57" s="51" t="s">
        <v>71</v>
      </c>
    </row>
    <row r="58" spans="1:10" ht="21">
      <c r="A58" s="20"/>
      <c r="B58" s="21"/>
      <c r="C58" s="315"/>
      <c r="D58" s="22">
        <v>7</v>
      </c>
      <c r="E58" s="316"/>
      <c r="F58" s="22" t="s">
        <v>72</v>
      </c>
      <c r="G58" s="50">
        <v>20</v>
      </c>
      <c r="H58" s="51" t="s">
        <v>121</v>
      </c>
      <c r="I58" s="23">
        <v>200</v>
      </c>
      <c r="J58" s="51" t="s">
        <v>71</v>
      </c>
    </row>
    <row r="59" spans="1:10" ht="21">
      <c r="A59" s="20"/>
      <c r="B59" s="21"/>
      <c r="C59" s="315"/>
      <c r="D59" s="22">
        <v>8</v>
      </c>
      <c r="E59" s="316"/>
      <c r="F59" s="22" t="s">
        <v>73</v>
      </c>
      <c r="G59" s="50">
        <v>20</v>
      </c>
      <c r="H59" s="51" t="s">
        <v>121</v>
      </c>
      <c r="I59" s="23">
        <v>200</v>
      </c>
      <c r="J59" s="51" t="s">
        <v>71</v>
      </c>
    </row>
    <row r="60" spans="1:10" ht="21">
      <c r="A60" s="20"/>
      <c r="B60" s="21"/>
      <c r="C60" s="28" t="s">
        <v>77</v>
      </c>
      <c r="D60" s="22">
        <v>9</v>
      </c>
      <c r="E60" s="316" t="s">
        <v>78</v>
      </c>
      <c r="F60" s="316"/>
      <c r="G60" s="50">
        <v>20</v>
      </c>
      <c r="H60" s="51" t="s">
        <v>121</v>
      </c>
      <c r="I60" s="23">
        <v>200</v>
      </c>
      <c r="J60" s="51" t="s">
        <v>71</v>
      </c>
    </row>
    <row r="61" spans="1:10" ht="21">
      <c r="A61" s="20"/>
      <c r="B61" s="21"/>
      <c r="C61" s="315" t="s">
        <v>80</v>
      </c>
      <c r="D61" s="22">
        <v>10</v>
      </c>
      <c r="E61" s="316" t="s">
        <v>81</v>
      </c>
      <c r="F61" s="316"/>
      <c r="G61" s="50">
        <v>20</v>
      </c>
      <c r="H61" s="51" t="s">
        <v>121</v>
      </c>
      <c r="I61" s="23">
        <v>200</v>
      </c>
      <c r="J61" s="51" t="s">
        <v>71</v>
      </c>
    </row>
    <row r="62" spans="1:10" ht="21">
      <c r="A62" s="20"/>
      <c r="B62" s="21"/>
      <c r="C62" s="315"/>
      <c r="D62" s="22">
        <v>11</v>
      </c>
      <c r="E62" s="316" t="s">
        <v>82</v>
      </c>
      <c r="F62" s="316"/>
      <c r="G62" s="50">
        <v>20</v>
      </c>
      <c r="H62" s="51" t="s">
        <v>121</v>
      </c>
      <c r="I62" s="23">
        <v>200</v>
      </c>
      <c r="J62" s="51" t="s">
        <v>71</v>
      </c>
    </row>
    <row r="63" spans="1:10" ht="21">
      <c r="A63" s="20"/>
      <c r="B63" s="21"/>
      <c r="C63" s="315"/>
      <c r="D63" s="22">
        <v>12</v>
      </c>
      <c r="E63" s="316" t="s">
        <v>83</v>
      </c>
      <c r="F63" s="316"/>
      <c r="G63" s="50">
        <v>20</v>
      </c>
      <c r="H63" s="51" t="s">
        <v>121</v>
      </c>
      <c r="I63" s="23">
        <v>200</v>
      </c>
      <c r="J63" s="51" t="s">
        <v>71</v>
      </c>
    </row>
    <row r="64" spans="1:10" ht="21">
      <c r="A64" s="20"/>
      <c r="B64" s="21"/>
      <c r="C64" s="315"/>
      <c r="D64" s="22">
        <v>13</v>
      </c>
      <c r="E64" s="316" t="s">
        <v>84</v>
      </c>
      <c r="F64" s="316"/>
      <c r="G64" s="50">
        <v>20</v>
      </c>
      <c r="H64" s="51" t="s">
        <v>121</v>
      </c>
      <c r="I64" s="23">
        <v>200</v>
      </c>
      <c r="J64" s="51" t="s">
        <v>71</v>
      </c>
    </row>
    <row r="65" spans="1:10" ht="21">
      <c r="A65" s="20"/>
      <c r="B65" s="21"/>
      <c r="C65" s="315"/>
      <c r="D65" s="22">
        <v>14</v>
      </c>
      <c r="E65" s="316" t="s">
        <v>85</v>
      </c>
      <c r="F65" s="316"/>
      <c r="G65" s="50">
        <v>20</v>
      </c>
      <c r="H65" s="51" t="s">
        <v>121</v>
      </c>
      <c r="I65" s="23">
        <v>200</v>
      </c>
      <c r="J65" s="51" t="s">
        <v>71</v>
      </c>
    </row>
    <row r="66" spans="1:10" ht="21">
      <c r="A66" s="20"/>
      <c r="B66" s="21"/>
      <c r="C66" s="315"/>
      <c r="D66" s="22">
        <v>15</v>
      </c>
      <c r="E66" s="316" t="s">
        <v>86</v>
      </c>
      <c r="F66" s="316"/>
      <c r="G66" s="50">
        <v>20</v>
      </c>
      <c r="H66" s="51" t="s">
        <v>121</v>
      </c>
      <c r="I66" s="23">
        <v>200</v>
      </c>
      <c r="J66" s="51" t="s">
        <v>71</v>
      </c>
    </row>
    <row r="67" spans="1:10" ht="21">
      <c r="A67" s="20"/>
      <c r="B67" s="21"/>
      <c r="C67" s="315"/>
      <c r="D67" s="52">
        <v>16</v>
      </c>
      <c r="E67" s="338" t="s">
        <v>87</v>
      </c>
      <c r="F67" s="53" t="s">
        <v>122</v>
      </c>
      <c r="G67" s="54" t="s">
        <v>123</v>
      </c>
      <c r="H67" s="51" t="s">
        <v>121</v>
      </c>
      <c r="I67" s="340">
        <v>200</v>
      </c>
      <c r="J67" s="340" t="s">
        <v>71</v>
      </c>
    </row>
    <row r="68" spans="1:10" ht="21">
      <c r="A68" s="20"/>
      <c r="B68" s="21"/>
      <c r="C68" s="315"/>
      <c r="D68" s="52">
        <v>17</v>
      </c>
      <c r="E68" s="339"/>
      <c r="F68" s="53" t="s">
        <v>124</v>
      </c>
      <c r="G68" s="54" t="s">
        <v>125</v>
      </c>
      <c r="H68" s="51" t="s">
        <v>121</v>
      </c>
      <c r="I68" s="341"/>
      <c r="J68" s="341"/>
    </row>
    <row r="69" spans="1:10" ht="21">
      <c r="A69" s="20"/>
      <c r="B69" s="21"/>
      <c r="C69" s="315"/>
      <c r="D69" s="52">
        <v>18</v>
      </c>
      <c r="E69" s="316" t="s">
        <v>88</v>
      </c>
      <c r="F69" s="316"/>
      <c r="G69" s="50">
        <v>20</v>
      </c>
      <c r="H69" s="51" t="s">
        <v>121</v>
      </c>
      <c r="I69" s="23">
        <v>200</v>
      </c>
      <c r="J69" s="51" t="s">
        <v>71</v>
      </c>
    </row>
    <row r="70" spans="1:10" ht="21">
      <c r="A70" s="20"/>
      <c r="B70" s="21"/>
      <c r="C70" s="315"/>
      <c r="D70" s="52">
        <v>19</v>
      </c>
      <c r="E70" s="319" t="s">
        <v>89</v>
      </c>
      <c r="F70" s="319"/>
      <c r="G70" s="50">
        <v>20</v>
      </c>
      <c r="H70" s="51" t="s">
        <v>121</v>
      </c>
      <c r="I70" s="23">
        <v>200</v>
      </c>
      <c r="J70" s="51" t="s">
        <v>71</v>
      </c>
    </row>
    <row r="71" spans="1:10" ht="21">
      <c r="A71" s="20"/>
      <c r="B71" s="21"/>
      <c r="C71" s="320" t="s">
        <v>90</v>
      </c>
      <c r="D71" s="52">
        <v>20</v>
      </c>
      <c r="E71" s="316" t="s">
        <v>91</v>
      </c>
      <c r="F71" s="316"/>
      <c r="G71" s="50">
        <v>20</v>
      </c>
      <c r="H71" s="51" t="s">
        <v>121</v>
      </c>
      <c r="I71" s="23">
        <v>200</v>
      </c>
      <c r="J71" s="51" t="s">
        <v>71</v>
      </c>
    </row>
    <row r="72" spans="1:10" ht="21">
      <c r="A72" s="20"/>
      <c r="B72" s="21"/>
      <c r="C72" s="320"/>
      <c r="D72" s="52">
        <v>21</v>
      </c>
      <c r="E72" s="316" t="s">
        <v>92</v>
      </c>
      <c r="F72" s="316"/>
      <c r="G72" s="50">
        <v>20</v>
      </c>
      <c r="H72" s="51" t="s">
        <v>121</v>
      </c>
      <c r="I72" s="23">
        <v>200</v>
      </c>
      <c r="J72" s="51" t="s">
        <v>71</v>
      </c>
    </row>
    <row r="73" spans="1:10" ht="21">
      <c r="A73" s="20"/>
      <c r="B73" s="21"/>
      <c r="C73" s="320" t="s">
        <v>93</v>
      </c>
      <c r="D73" s="52">
        <v>22</v>
      </c>
      <c r="E73" s="316" t="s">
        <v>94</v>
      </c>
      <c r="F73" s="316"/>
      <c r="G73" s="50" t="s">
        <v>126</v>
      </c>
      <c r="H73" s="51" t="s">
        <v>126</v>
      </c>
      <c r="I73" s="51" t="s">
        <v>126</v>
      </c>
      <c r="J73" s="51" t="s">
        <v>126</v>
      </c>
    </row>
    <row r="74" spans="1:10" ht="21">
      <c r="A74" s="20"/>
      <c r="B74" s="21"/>
      <c r="C74" s="320"/>
      <c r="D74" s="52">
        <v>23</v>
      </c>
      <c r="E74" s="316" t="s">
        <v>95</v>
      </c>
      <c r="F74" s="316"/>
      <c r="G74" s="50" t="s">
        <v>126</v>
      </c>
      <c r="H74" s="51" t="s">
        <v>126</v>
      </c>
      <c r="I74" s="51" t="s">
        <v>126</v>
      </c>
      <c r="J74" s="51" t="s">
        <v>126</v>
      </c>
    </row>
    <row r="75" spans="1:10" ht="21">
      <c r="A75" s="20"/>
      <c r="B75" s="21"/>
      <c r="C75" s="320"/>
      <c r="D75" s="52">
        <v>24</v>
      </c>
      <c r="E75" s="316" t="s">
        <v>96</v>
      </c>
      <c r="F75" s="316"/>
      <c r="G75" s="50" t="s">
        <v>126</v>
      </c>
      <c r="H75" s="51" t="s">
        <v>126</v>
      </c>
      <c r="I75" s="51" t="s">
        <v>126</v>
      </c>
      <c r="J75" s="51" t="s">
        <v>126</v>
      </c>
    </row>
    <row r="76" spans="1:10" ht="21">
      <c r="A76" s="20"/>
      <c r="B76" s="21"/>
      <c r="C76" s="320"/>
      <c r="D76" s="52">
        <v>25</v>
      </c>
      <c r="E76" s="316" t="s">
        <v>97</v>
      </c>
      <c r="F76" s="316"/>
      <c r="G76" s="50" t="s">
        <v>126</v>
      </c>
      <c r="H76" s="51" t="s">
        <v>126</v>
      </c>
      <c r="I76" s="51" t="s">
        <v>126</v>
      </c>
      <c r="J76" s="51" t="s">
        <v>126</v>
      </c>
    </row>
    <row r="77" spans="1:10" ht="21">
      <c r="A77" s="20"/>
      <c r="B77" s="21"/>
      <c r="C77" s="320"/>
      <c r="D77" s="52">
        <v>26</v>
      </c>
      <c r="E77" s="316" t="s">
        <v>98</v>
      </c>
      <c r="F77" s="316"/>
      <c r="G77" s="50" t="s">
        <v>126</v>
      </c>
      <c r="H77" s="51" t="s">
        <v>126</v>
      </c>
      <c r="I77" s="51" t="s">
        <v>126</v>
      </c>
      <c r="J77" s="51" t="s">
        <v>126</v>
      </c>
    </row>
    <row r="78" spans="1:10" ht="21">
      <c r="A78" s="20"/>
      <c r="B78" s="21"/>
      <c r="C78" s="320"/>
      <c r="D78" s="52">
        <v>27</v>
      </c>
      <c r="E78" s="316" t="s">
        <v>99</v>
      </c>
      <c r="F78" s="316"/>
      <c r="G78" s="50" t="s">
        <v>126</v>
      </c>
      <c r="H78" s="51" t="s">
        <v>126</v>
      </c>
      <c r="I78" s="51" t="s">
        <v>126</v>
      </c>
      <c r="J78" s="51" t="s">
        <v>126</v>
      </c>
    </row>
    <row r="79" spans="1:10" ht="21">
      <c r="A79" s="20"/>
      <c r="B79" s="21"/>
      <c r="C79" s="320"/>
      <c r="D79" s="52">
        <v>28</v>
      </c>
      <c r="E79" s="317" t="s">
        <v>100</v>
      </c>
      <c r="F79" s="317"/>
      <c r="G79" s="50" t="s">
        <v>126</v>
      </c>
      <c r="H79" s="51" t="s">
        <v>126</v>
      </c>
      <c r="I79" s="51" t="s">
        <v>126</v>
      </c>
      <c r="J79" s="51" t="s">
        <v>126</v>
      </c>
    </row>
    <row r="80" spans="1:10" ht="21">
      <c r="A80" s="30"/>
      <c r="B80" s="31"/>
      <c r="C80" s="320"/>
      <c r="D80" s="52">
        <v>29</v>
      </c>
      <c r="E80" s="317" t="s">
        <v>101</v>
      </c>
      <c r="F80" s="317"/>
      <c r="G80" s="50" t="s">
        <v>126</v>
      </c>
      <c r="H80" s="51" t="s">
        <v>126</v>
      </c>
      <c r="I80" s="51" t="s">
        <v>126</v>
      </c>
      <c r="J80" s="51" t="s">
        <v>126</v>
      </c>
    </row>
    <row r="81" spans="1:10" ht="123" customHeight="1">
      <c r="A81" s="32" t="s">
        <v>127</v>
      </c>
      <c r="B81" s="33"/>
      <c r="C81" s="34"/>
      <c r="D81" s="35"/>
      <c r="E81" s="36"/>
      <c r="F81" s="37"/>
      <c r="G81" s="345"/>
      <c r="H81" s="346"/>
      <c r="I81" s="55" t="s">
        <v>128</v>
      </c>
      <c r="J81" s="56"/>
    </row>
    <row r="82" spans="1:10" ht="81" customHeight="1">
      <c r="A82" s="38" t="s">
        <v>104</v>
      </c>
      <c r="B82" s="39"/>
      <c r="C82" s="40"/>
      <c r="D82" s="41"/>
      <c r="E82" s="42"/>
      <c r="F82" s="43"/>
      <c r="G82" s="323" t="s">
        <v>129</v>
      </c>
      <c r="H82" s="324"/>
      <c r="I82" s="323" t="s">
        <v>130</v>
      </c>
      <c r="J82" s="324"/>
    </row>
    <row r="83" spans="1:10">
      <c r="A83" s="44" t="s">
        <v>106</v>
      </c>
      <c r="B83" s="44"/>
    </row>
    <row r="84" spans="1:10">
      <c r="A84" s="8" t="s">
        <v>107</v>
      </c>
    </row>
    <row r="85" spans="1:10">
      <c r="A85" s="8" t="s">
        <v>131</v>
      </c>
    </row>
    <row r="86" spans="1:10">
      <c r="B86" s="8" t="s">
        <v>132</v>
      </c>
    </row>
    <row r="87" spans="1:10">
      <c r="A87" s="8" t="s">
        <v>110</v>
      </c>
      <c r="C87" s="57"/>
      <c r="D87" s="57"/>
      <c r="E87" s="57"/>
      <c r="F87" s="57"/>
      <c r="G87" s="57"/>
      <c r="H87" s="57"/>
    </row>
    <row r="88" spans="1:10">
      <c r="A88" s="8" t="s">
        <v>133</v>
      </c>
      <c r="B88" s="44"/>
      <c r="C88" s="57"/>
      <c r="D88" s="57"/>
      <c r="E88" s="57"/>
      <c r="F88" s="57"/>
      <c r="G88" s="57"/>
      <c r="H88" s="57"/>
    </row>
    <row r="89" spans="1:10">
      <c r="A89" s="8" t="s">
        <v>134</v>
      </c>
      <c r="C89" s="57"/>
      <c r="D89" s="57"/>
      <c r="E89" s="57"/>
      <c r="F89" s="57"/>
      <c r="G89" s="57"/>
      <c r="H89" s="57"/>
    </row>
    <row r="90" spans="1:10">
      <c r="A90" s="8" t="s">
        <v>135</v>
      </c>
      <c r="C90" s="57"/>
      <c r="D90" s="57"/>
      <c r="E90" s="57"/>
      <c r="F90" s="57"/>
      <c r="G90" s="57"/>
      <c r="H90" s="57"/>
    </row>
    <row r="91" spans="1:10">
      <c r="A91" s="8" t="s">
        <v>136</v>
      </c>
      <c r="C91" s="57"/>
      <c r="D91" s="57"/>
      <c r="E91" s="57"/>
      <c r="F91" s="57"/>
      <c r="G91" s="57"/>
      <c r="H91" s="57"/>
    </row>
    <row r="92" spans="1:10">
      <c r="A92" s="44" t="s">
        <v>137</v>
      </c>
      <c r="C92" s="57"/>
      <c r="D92" s="57"/>
      <c r="E92" s="57"/>
      <c r="F92" s="57"/>
      <c r="H92" s="57"/>
    </row>
    <row r="93" spans="1:10">
      <c r="A93" s="8" t="s">
        <v>138</v>
      </c>
    </row>
    <row r="94" spans="1:10">
      <c r="A94" s="8" t="s">
        <v>139</v>
      </c>
      <c r="B94" s="44"/>
      <c r="E94" s="58"/>
      <c r="F94" s="58"/>
      <c r="G94" s="58"/>
      <c r="H94" s="58"/>
    </row>
    <row r="95" spans="1:10">
      <c r="A95" s="8" t="s">
        <v>140</v>
      </c>
      <c r="B95" s="44"/>
      <c r="E95" s="58"/>
      <c r="F95" s="58"/>
      <c r="G95" s="58"/>
      <c r="H95" s="58"/>
    </row>
    <row r="96" spans="1:10">
      <c r="A96" s="8" t="s">
        <v>141</v>
      </c>
      <c r="E96" s="58"/>
      <c r="F96" s="58"/>
      <c r="G96" s="58"/>
      <c r="H96" s="58"/>
    </row>
    <row r="97" spans="1:10">
      <c r="A97" s="8" t="s">
        <v>142</v>
      </c>
      <c r="E97" s="58"/>
      <c r="F97" s="58"/>
      <c r="G97" s="58"/>
      <c r="H97" s="58"/>
    </row>
    <row r="99" spans="1:10" ht="19">
      <c r="A99" s="9" t="s">
        <v>143</v>
      </c>
      <c r="B99" s="10"/>
      <c r="C99" s="11"/>
      <c r="D99" s="11"/>
      <c r="E99" s="11"/>
      <c r="F99" s="11"/>
      <c r="G99" s="59"/>
      <c r="H99" s="59"/>
      <c r="I99" s="59"/>
      <c r="J99" s="60"/>
    </row>
    <row r="100" spans="1:10" ht="19">
      <c r="A100" s="13"/>
      <c r="B100" s="61"/>
      <c r="C100" s="61"/>
      <c r="D100" s="61"/>
      <c r="E100" s="61"/>
      <c r="F100" s="61"/>
      <c r="G100" s="347" t="s">
        <v>144</v>
      </c>
      <c r="H100" s="348"/>
      <c r="I100" s="348"/>
      <c r="J100" s="349"/>
    </row>
    <row r="101" spans="1:10" ht="16.5">
      <c r="A101" s="13"/>
      <c r="B101" s="61"/>
      <c r="C101" s="61"/>
      <c r="D101" s="61"/>
      <c r="E101" s="61"/>
      <c r="F101" s="61"/>
      <c r="G101" s="350" t="s">
        <v>145</v>
      </c>
      <c r="H101" s="351"/>
      <c r="I101" s="351"/>
      <c r="J101" s="352"/>
    </row>
    <row r="102" spans="1:10" ht="44.25" customHeight="1">
      <c r="A102" s="32" t="s">
        <v>146</v>
      </c>
      <c r="B102" s="33"/>
      <c r="C102" s="35"/>
      <c r="D102" s="35"/>
      <c r="E102" s="36"/>
      <c r="F102" s="37"/>
      <c r="G102" s="323" t="s">
        <v>147</v>
      </c>
      <c r="H102" s="353"/>
      <c r="I102" s="353"/>
      <c r="J102" s="324"/>
    </row>
    <row r="103" spans="1:10" ht="52.5" customHeight="1">
      <c r="A103" s="38" t="s">
        <v>104</v>
      </c>
      <c r="B103" s="39"/>
      <c r="C103" s="41"/>
      <c r="D103" s="41"/>
      <c r="E103" s="42"/>
      <c r="F103" s="43"/>
      <c r="G103" s="342" t="s">
        <v>148</v>
      </c>
      <c r="H103" s="343"/>
      <c r="I103" s="343"/>
      <c r="J103" s="344"/>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(はじめにお読み下さい)申請書の使い方</vt:lpstr>
      <vt:lpstr>個票1</vt:lpstr>
      <vt:lpstr>個票2</vt:lpstr>
      <vt:lpstr>個票3</vt:lpstr>
      <vt:lpstr>個票4</vt:lpstr>
      <vt:lpstr>個票5</vt:lpstr>
      <vt:lpstr>申請額一覧</vt:lpstr>
      <vt:lpstr>記入例</vt:lpstr>
      <vt:lpstr>単価表</vt:lpstr>
      <vt:lpstr>申請書</vt:lpstr>
      <vt:lpstr>リスト</vt:lpstr>
      <vt:lpstr>記入例!Print_Area</vt:lpstr>
      <vt:lpstr>個票1!Print_Area</vt:lpstr>
      <vt:lpstr>個票2!Print_Area</vt:lpstr>
      <vt:lpstr>個票3!Print_Area</vt:lpstr>
      <vt:lpstr>個票4!Print_Area</vt:lpstr>
      <vt:lpstr>個票5!Print_Area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鶴留 敏洋</cp:lastModifiedBy>
  <cp:revision/>
  <cp:lastPrinted>2026-02-12T00:07:31Z</cp:lastPrinted>
  <dcterms:created xsi:type="dcterms:W3CDTF">2018-06-19T01:27:02Z</dcterms:created>
  <dcterms:modified xsi:type="dcterms:W3CDTF">2026-03-18T04:27:46Z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