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38 徳之島町（済）\"/>
    </mc:Choice>
  </mc:AlternateContent>
  <xr:revisionPtr revIDLastSave="0" documentId="13_ncr:1_{7A9F0313-2BFB-4C27-B291-1F518A40B603}" xr6:coauthVersionLast="36" xr6:coauthVersionMax="36" xr10:uidLastSave="{00000000-0000-0000-0000-000000000000}"/>
  <workbookProtection workbookAlgorithmName="SHA-512" workbookHashValue="1lTrFSTgn2JvlKhE1CSfPlJs5hg0/T5APFtemZEPQHgb+fDtj7WA9XcdnDlaqmmWiv6jmp1IoDPXQQtbXaAejg==" workbookSaltValue="/YGujBDRrb8FQ105yGW4nQ=="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P6" i="5"/>
  <c r="O6" i="5"/>
  <c r="I10" i="4" s="1"/>
  <c r="N6" i="5"/>
  <c r="B10" i="4" s="1"/>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F85" i="4"/>
  <c r="E85" i="4"/>
  <c r="BB10" i="4"/>
  <c r="W10" i="4"/>
  <c r="P10" i="4"/>
  <c r="BB8" i="4"/>
  <c r="AT8" i="4"/>
  <c r="AL8" i="4"/>
  <c r="W8" i="4"/>
  <c r="P8" i="4"/>
  <c r="I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<sst xmlns="http://schemas.openxmlformats.org/spreadsheetml/2006/main" count="228" uniqueCount="112">
  <si>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</si>
  <si>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</si>
  <si>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</si>
  <si>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</si>
  <si>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</si>
  <si>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</si>
  <si>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</si>
  <si>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</si>
  <si>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</si>
  <si>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</si>
  <si>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</si>
  <si>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</si>
  <si>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</si>
  <si>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</si>
  <si>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</si>
  <si>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</si>
  <si>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</si>
  <si>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</si>
  <si>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</si>
  <si>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</si>
  <si>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</si>
  <si>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</si>
  <si>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</si>
  <si>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</si>
  <si>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</si>
  <si>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</si>
  <si>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</si>
  <si>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</si>
  <si>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</si>
  <si>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</si>
  <si>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</si>
  <si>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</si>
  <si>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</si>
  <si>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</si>
  <si>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</si>
  <si>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</si>
  <si>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</si>
  <si>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</si>
  <si>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</si>
  <si>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</si>
  <si>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</si>
  <si>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</si>
  <si>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</si>
  <si>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</si>
  <si>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</si>
  <si>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</si>
  <si>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</si>
  <si>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</si>
  <si>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</si>
  <si>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</si>
  <si>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</si>
  <si>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</si>
  <si>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</si>
  <si>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</si>
  <si>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</si>
  <si>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</si>
  <si>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</si>
  <si>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</si>
  <si>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</si>
  <si>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</si>
  <si>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</si>
  <si>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</si>
  <si>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</si>
  <si>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</si>
  <si>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</si>
  <si>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</si>
  <si>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</si>
  <si>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</si>
  <si>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</si>
  <si>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</si>
  <si>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</si>
  <si>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</si>
  <si>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</si>
  <si>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</si>
  <si>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</si>
  <si>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</si>
  <si>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</si>
  <si>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</si>
  <si>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</si>
  <si>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</si>
  <si>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</si>
  <si>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</si>
  <si>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</si>
  <si>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</si>
  <si>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</si>
  <si>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</si>
  <si>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</si>
  <si>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</si>
  <si>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</si>
  <si>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</si>
  <si>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</si>
  <si>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</si>
  <si>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</si>
  <si>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徳之島町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</si>
  <si>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</si>
  <si>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</si>
  <si>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</si>
  <si>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</si>
  <si>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</si>
  <si>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</si>
  <si>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</si>
  <si>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</si>
  <si>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</si>
  <si>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</si>
  <si>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</si>
  <si>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</si>
  <si>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</si>
  <si>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</si>
  <si>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</si>
  <si>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①前年度比－0.49ポイントの43.01％となった。今後も浄水場及び機械設備の更新、老朽化した管路の更新を予定している。
②前年度比±0ポイントであるが、今後、法定耐用年数を超える水道管が出てくるので、管路更新に努めたい。
③前年度比－13.43ポイントの12.01％となった。管路更新に努めたい。</t>
    <rPh sb="1" eb="4">
      <t>ゼンネンド</t>
    </rPh>
    <rPh sb="4" eb="5">
      <t>ヒ</t>
    </rPh>
    <rPh sb="26" eb="28">
      <t>コンゴ</t>
    </rPh>
    <rPh sb="29" eb="32">
      <t>ジョウスイジョウ</t>
    </rPh>
    <rPh sb="32" eb="33">
      <t>オヨ</t>
    </rPh>
    <rPh sb="34" eb="36">
      <t>キカイ</t>
    </rPh>
    <rPh sb="36" eb="38">
      <t>セツビ</t>
    </rPh>
    <rPh sb="39" eb="41">
      <t>コウシン</t>
    </rPh>
    <rPh sb="42" eb="45">
      <t>ロウキュウカ</t>
    </rPh>
    <rPh sb="47" eb="49">
      <t>カンロ</t>
    </rPh>
    <rPh sb="50" eb="52">
      <t>コウシン</t>
    </rPh>
    <rPh sb="53" eb="55">
      <t>ヨテイ</t>
    </rPh>
    <rPh sb="62" eb="65">
      <t>ゼンネンド</t>
    </rPh>
    <rPh sb="65" eb="66">
      <t>ヒ</t>
    </rPh>
    <rPh sb="77" eb="79">
      <t>コンゴ</t>
    </rPh>
    <rPh sb="80" eb="82">
      <t>ホウテイ</t>
    </rPh>
    <rPh sb="82" eb="84">
      <t>タイヨウ</t>
    </rPh>
    <rPh sb="84" eb="86">
      <t>ネンスウ</t>
    </rPh>
    <rPh sb="87" eb="88">
      <t>コ</t>
    </rPh>
    <rPh sb="90" eb="93">
      <t>スイドウカン</t>
    </rPh>
    <rPh sb="94" eb="95">
      <t>デ</t>
    </rPh>
    <rPh sb="101" eb="103">
      <t>カンロ</t>
    </rPh>
    <rPh sb="103" eb="105">
      <t>コウシン</t>
    </rPh>
    <rPh sb="106" eb="107">
      <t>ツト</t>
    </rPh>
    <rPh sb="113" eb="116">
      <t>ゼンネンド</t>
    </rPh>
    <rPh sb="116" eb="117">
      <t>ヒ</t>
    </rPh>
    <rPh sb="139" eb="141">
      <t>カンロ</t>
    </rPh>
    <rPh sb="141" eb="143">
      <t>コウシン</t>
    </rPh>
    <rPh sb="144" eb="145">
      <t>ツト</t>
    </rPh>
    <phoneticPr fontId="4"/>
  </si>
  <si>
    <t>徳之島町水道事業は、令和6年度に水道料金の改定を予定しているが、まだまだ一般会計繰入に頼らないと運営ができない状況である。今後も適正な水道料金になるように料金改定を検討していきたい。</t>
    <rPh sb="0" eb="4">
      <t>トクノシマチョウ</t>
    </rPh>
    <rPh sb="4" eb="6">
      <t>スイドウ</t>
    </rPh>
    <rPh sb="6" eb="8">
      <t>ジギョウ</t>
    </rPh>
    <rPh sb="10" eb="11">
      <t>レイ</t>
    </rPh>
    <rPh sb="11" eb="12">
      <t>ワ</t>
    </rPh>
    <rPh sb="13" eb="14">
      <t>ネン</t>
    </rPh>
    <rPh sb="14" eb="15">
      <t>ド</t>
    </rPh>
    <rPh sb="16" eb="18">
      <t>スイドウ</t>
    </rPh>
    <rPh sb="18" eb="20">
      <t>リョウキン</t>
    </rPh>
    <rPh sb="21" eb="23">
      <t>カイテイ</t>
    </rPh>
    <rPh sb="24" eb="26">
      <t>ヨテイ</t>
    </rPh>
    <rPh sb="36" eb="38">
      <t>イッパン</t>
    </rPh>
    <rPh sb="38" eb="40">
      <t>カイケイ</t>
    </rPh>
    <rPh sb="40" eb="42">
      <t>クリイレ</t>
    </rPh>
    <rPh sb="43" eb="44">
      <t>タヨ</t>
    </rPh>
    <rPh sb="48" eb="50">
      <t>ウンエイ</t>
    </rPh>
    <rPh sb="55" eb="57">
      <t>ジョウキョウ</t>
    </rPh>
    <rPh sb="61" eb="63">
      <t>コンゴ</t>
    </rPh>
    <rPh sb="64" eb="66">
      <t>テキセイ</t>
    </rPh>
    <rPh sb="67" eb="69">
      <t>スイドウ</t>
    </rPh>
    <rPh sb="69" eb="71">
      <t>リョウキン</t>
    </rPh>
    <rPh sb="77" eb="79">
      <t>リョウキン</t>
    </rPh>
    <rPh sb="79" eb="81">
      <t>カイテイ</t>
    </rPh>
    <rPh sb="82" eb="84">
      <t>ケントウ</t>
    </rPh>
    <phoneticPr fontId="4"/>
  </si>
  <si>
    <t>①経常収支比率については、前年度比－0.72ポイントの94.50％となった。水道料金の見直しを令和6年度に予定。また、費用削減等に努めていきたい。
②前年度比＋13.84ポイントの15.27％となった。令和6年度水道料金改定を予定している。
③前年度比－3.2ポイントの224.82％となった。今後も100％を下回らないよう運営していきたい。
④前年度比＋102.69ポイントの1473.07％となっており、全国平均を大きく上回っている状況である。今後も老朽化した施設、管路等の更新も予定しており、令和6年度水道料金の改定を予定しているが、さらなる適切な水道料金の設定を検討していきたい。
⑤前年度比－3.69ポイントの46.03％となった。一般会計繰入に頼っている部分が大きいので、適正な水道料金の改定を検討していきたい。
⑥前年度比＋25.74ポイントの348.49円となった。維持管理費の削減に努めていきたい。
⑦前年度比＋1.94ポイントの67.18％となった。今後も給水人口等の変化に注視し適切な施設規模の把握に努めたい。
⑧前年度比－1.6ポイントの69.5％となった。全国平均と比べると低い状況であるので、漏水修繕、管路更新等に努めたい。</t>
    <rPh sb="1" eb="3">
      <t>ケイジョウ</t>
    </rPh>
    <rPh sb="3" eb="5">
      <t>シュウシ</t>
    </rPh>
    <rPh sb="5" eb="7">
      <t>ヒリツ</t>
    </rPh>
    <rPh sb="13" eb="16">
      <t>ゼンネンド</t>
    </rPh>
    <rPh sb="16" eb="17">
      <t>ヒ</t>
    </rPh>
    <rPh sb="38" eb="40">
      <t>スイドウ</t>
    </rPh>
    <rPh sb="40" eb="42">
      <t>リョウキン</t>
    </rPh>
    <rPh sb="43" eb="45">
      <t>ミナオ</t>
    </rPh>
    <rPh sb="47" eb="48">
      <t>レイ</t>
    </rPh>
    <rPh sb="48" eb="49">
      <t>ワ</t>
    </rPh>
    <rPh sb="50" eb="51">
      <t>ネン</t>
    </rPh>
    <rPh sb="51" eb="52">
      <t>ド</t>
    </rPh>
    <rPh sb="53" eb="55">
      <t>ヨテイ</t>
    </rPh>
    <rPh sb="59" eb="61">
      <t>ヒヨウ</t>
    </rPh>
    <rPh sb="61" eb="63">
      <t>サクゲン</t>
    </rPh>
    <rPh sb="63" eb="64">
      <t>トウ</t>
    </rPh>
    <rPh sb="65" eb="66">
      <t>ツト</t>
    </rPh>
    <rPh sb="75" eb="78">
      <t>ゼンネンド</t>
    </rPh>
    <rPh sb="78" eb="79">
      <t>ヒ</t>
    </rPh>
    <rPh sb="101" eb="102">
      <t>レイ</t>
    </rPh>
    <rPh sb="102" eb="103">
      <t>ワ</t>
    </rPh>
    <rPh sb="104" eb="105">
      <t>ネン</t>
    </rPh>
    <rPh sb="105" eb="106">
      <t>ド</t>
    </rPh>
    <rPh sb="106" eb="108">
      <t>スイドウ</t>
    </rPh>
    <rPh sb="108" eb="110">
      <t>リョウキン</t>
    </rPh>
    <rPh sb="110" eb="112">
      <t>カイテイ</t>
    </rPh>
    <rPh sb="113" eb="115">
      <t>ヨテイ</t>
    </rPh>
    <rPh sb="122" eb="125">
      <t>ゼンネンド</t>
    </rPh>
    <rPh sb="125" eb="126">
      <t>ヒ</t>
    </rPh>
    <rPh sb="147" eb="149">
      <t>コンゴ</t>
    </rPh>
    <rPh sb="155" eb="157">
      <t>シタマワ</t>
    </rPh>
    <rPh sb="162" eb="164">
      <t>ウンエイ</t>
    </rPh>
    <rPh sb="173" eb="176">
      <t>ゼンネンド</t>
    </rPh>
    <rPh sb="176" eb="177">
      <t>ヒ</t>
    </rPh>
    <rPh sb="204" eb="206">
      <t>ゼンコク</t>
    </rPh>
    <rPh sb="206" eb="208">
      <t>ヘイキン</t>
    </rPh>
    <rPh sb="209" eb="210">
      <t>オオ</t>
    </rPh>
    <rPh sb="212" eb="214">
      <t>ウワマワ</t>
    </rPh>
    <rPh sb="218" eb="220">
      <t>ジョウキョウ</t>
    </rPh>
    <rPh sb="224" eb="226">
      <t>コンゴ</t>
    </rPh>
    <rPh sb="227" eb="230">
      <t>ロウキュウカ</t>
    </rPh>
    <rPh sb="232" eb="234">
      <t>シセツ</t>
    </rPh>
    <rPh sb="235" eb="237">
      <t>カンロ</t>
    </rPh>
    <rPh sb="237" eb="238">
      <t>トウ</t>
    </rPh>
    <rPh sb="239" eb="241">
      <t>コウシン</t>
    </rPh>
    <rPh sb="242" eb="244">
      <t>ヨテイ</t>
    </rPh>
    <rPh sb="249" eb="250">
      <t>レイ</t>
    </rPh>
    <rPh sb="250" eb="251">
      <t>ワ</t>
    </rPh>
    <rPh sb="252" eb="253">
      <t>ネン</t>
    </rPh>
    <rPh sb="253" eb="254">
      <t>ド</t>
    </rPh>
    <rPh sb="254" eb="256">
      <t>スイドウ</t>
    </rPh>
    <rPh sb="256" eb="258">
      <t>リョウキン</t>
    </rPh>
    <rPh sb="259" eb="261">
      <t>カイテイ</t>
    </rPh>
    <rPh sb="262" eb="264">
      <t>ヨテイ</t>
    </rPh>
    <rPh sb="274" eb="276">
      <t>テキセツ</t>
    </rPh>
    <rPh sb="277" eb="279">
      <t>スイドウ</t>
    </rPh>
    <rPh sb="279" eb="281">
      <t>リョウキン</t>
    </rPh>
    <rPh sb="282" eb="284">
      <t>セッテイ</t>
    </rPh>
    <rPh sb="285" eb="287">
      <t>ケントウ</t>
    </rPh>
    <rPh sb="296" eb="299">
      <t>ゼンネンド</t>
    </rPh>
    <rPh sb="299" eb="300">
      <t>ヒ</t>
    </rPh>
    <rPh sb="321" eb="323">
      <t>イッパン</t>
    </rPh>
    <rPh sb="323" eb="325">
      <t>カイケイ</t>
    </rPh>
    <rPh sb="325" eb="327">
      <t>クリイレ</t>
    </rPh>
    <rPh sb="328" eb="329">
      <t>タヨ</t>
    </rPh>
    <rPh sb="333" eb="335">
      <t>ブブン</t>
    </rPh>
    <rPh sb="336" eb="337">
      <t>オオ</t>
    </rPh>
    <rPh sb="342" eb="344">
      <t>テキセイ</t>
    </rPh>
    <rPh sb="345" eb="347">
      <t>スイドウ</t>
    </rPh>
    <rPh sb="347" eb="349">
      <t>リョウキン</t>
    </rPh>
    <rPh sb="350" eb="352">
      <t>カイテイ</t>
    </rPh>
    <rPh sb="353" eb="355">
      <t>ケントウ</t>
    </rPh>
    <rPh sb="364" eb="367">
      <t>ゼンネンド</t>
    </rPh>
    <rPh sb="367" eb="368">
      <t>ヒ</t>
    </rPh>
    <rPh sb="385" eb="386">
      <t>エン</t>
    </rPh>
    <rPh sb="391" eb="393">
      <t>イジ</t>
    </rPh>
    <rPh sb="393" eb="396">
      <t>カンリヒ</t>
    </rPh>
    <rPh sb="397" eb="399">
      <t>サクゲン</t>
    </rPh>
    <rPh sb="400" eb="401">
      <t>ツト</t>
    </rPh>
    <rPh sb="410" eb="413">
      <t>ゼンネンド</t>
    </rPh>
    <rPh sb="413" eb="414">
      <t>ヒ</t>
    </rPh>
    <rPh sb="435" eb="437">
      <t>コンゴ</t>
    </rPh>
    <rPh sb="438" eb="440">
      <t>キュウスイ</t>
    </rPh>
    <rPh sb="440" eb="442">
      <t>ジンコウ</t>
    </rPh>
    <rPh sb="442" eb="443">
      <t>トウ</t>
    </rPh>
    <rPh sb="444" eb="446">
      <t>ヘンカ</t>
    </rPh>
    <rPh sb="447" eb="449">
      <t>チュウシ</t>
    </rPh>
    <rPh sb="450" eb="452">
      <t>テキセツ</t>
    </rPh>
    <rPh sb="453" eb="455">
      <t>シセツ</t>
    </rPh>
    <rPh sb="455" eb="457">
      <t>キボ</t>
    </rPh>
    <rPh sb="458" eb="460">
      <t>ハアク</t>
    </rPh>
    <rPh sb="461" eb="462">
      <t>ツト</t>
    </rPh>
    <rPh sb="468" eb="471">
      <t>ゼンネンド</t>
    </rPh>
    <rPh sb="471" eb="472">
      <t>ヒ</t>
    </rPh>
    <rPh sb="491" eb="493">
      <t>ゼンコク</t>
    </rPh>
    <rPh sb="493" eb="495">
      <t>ヘイキン</t>
    </rPh>
    <rPh sb="496" eb="497">
      <t>クラ</t>
    </rPh>
    <rPh sb="500" eb="501">
      <t>ヒク</t>
    </rPh>
    <rPh sb="502" eb="504">
      <t>ジョウキョウ</t>
    </rPh>
    <rPh sb="510" eb="512">
      <t>ロウスイ</t>
    </rPh>
    <rPh sb="512" eb="514">
      <t>シュウゼン</t>
    </rPh>
    <rPh sb="515" eb="517">
      <t>カンロ</t>
    </rPh>
    <rPh sb="517" eb="519">
      <t>コウシン</t>
    </rPh>
    <rPh sb="519" eb="520">
      <t>トウ</t>
    </rPh>
    <rPh sb="521" eb="52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</si>
</sst>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6.37</c:v>
                </c:pt>
                <c:pt idx="2" formatCode="#,##0.00;&quot;△&quot;#,##0.00">
                  <c:v>0</c:v>
                </c:pt>
                <c:pt idx="3">
                  <c:v>25.44</c:v>
                </c:pt>
                <c:pt idx="4">
                  <c:v>12.01</c:v>
                </c:pt>
              </c:numCache>
            </c:numRef>
          </c:val>
          <c:extLst>
            <c:ext xmlns:c16="http://schemas.microsoft.com/office/drawing/2014/chart" uri="{C3380CC4-5D6E-409C-BE32-E72D297353CC}">
              <c16:uniqueId val="{00000000-1348-40BD-A69E-47485EC5ECA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0.44</c:v>
                </c:pt>
                <c:pt idx="2">
                  <c:v>0.36</c:v>
                </c:pt>
                <c:pt idx="3">
                  <c:v>0.56999999999999995</c:v>
                </c:pt>
                <c:pt idx="4">
                  <c:v>0.56000000000000005</c:v>
                </c:pt>
              </c:numCache>
            </c:numRef>
          </c:val>
          <c:smooth val="0"/>
          <c:extLst>
            <c:ext xmlns:c16="http://schemas.microsoft.com/office/drawing/2014/chart" uri="{C3380CC4-5D6E-409C-BE32-E72D297353CC}">
              <c16:uniqueId val="{00000001-1348-40BD-A69E-47485EC5ECA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66.48</c:v>
                </c:pt>
                <c:pt idx="1">
                  <c:v>70.38</c:v>
                </c:pt>
                <c:pt idx="2">
                  <c:v>69.83</c:v>
                </c:pt>
                <c:pt idx="3">
                  <c:v>65.239999999999995</c:v>
                </c:pt>
                <c:pt idx="4">
                  <c:v>67.180000000000007</c:v>
                </c:pt>
              </c:numCache>
            </c:numRef>
          </c:val>
          <c:extLst>
            <c:ext xmlns:c16="http://schemas.microsoft.com/office/drawing/2014/chart" uri="{C3380CC4-5D6E-409C-BE32-E72D297353CC}">
              <c16:uniqueId val="{00000000-EACB-4913-8A36-535F50360DA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54.43</c:v>
                </c:pt>
                <c:pt idx="2">
                  <c:v>50.09</c:v>
                </c:pt>
                <c:pt idx="3">
                  <c:v>50.1</c:v>
                </c:pt>
                <c:pt idx="4">
                  <c:v>49.76</c:v>
                </c:pt>
              </c:numCache>
            </c:numRef>
          </c:val>
          <c:smooth val="0"/>
          <c:extLst>
            <c:ext xmlns:c16="http://schemas.microsoft.com/office/drawing/2014/chart" uri="{C3380CC4-5D6E-409C-BE32-E72D297353CC}">
              <c16:uniqueId val="{00000001-EACB-4913-8A36-535F50360DA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68.69</c:v>
                </c:pt>
                <c:pt idx="1">
                  <c:v>69.900000000000006</c:v>
                </c:pt>
                <c:pt idx="2">
                  <c:v>70.2</c:v>
                </c:pt>
                <c:pt idx="3">
                  <c:v>71.099999999999994</c:v>
                </c:pt>
                <c:pt idx="4">
                  <c:v>69.5</c:v>
                </c:pt>
              </c:numCache>
            </c:numRef>
          </c:val>
          <c:extLst>
            <c:ext xmlns:c16="http://schemas.microsoft.com/office/drawing/2014/chart" uri="{C3380CC4-5D6E-409C-BE32-E72D297353CC}">
              <c16:uniqueId val="{00000000-B71F-419E-90DD-C6474B02B5A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79.44</c:v>
                </c:pt>
                <c:pt idx="2">
                  <c:v>77.599999999999994</c:v>
                </c:pt>
                <c:pt idx="3">
                  <c:v>77.3</c:v>
                </c:pt>
                <c:pt idx="4">
                  <c:v>76.64</c:v>
                </c:pt>
              </c:numCache>
            </c:numRef>
          </c:val>
          <c:smooth val="0"/>
          <c:extLst>
            <c:ext xmlns:c16="http://schemas.microsoft.com/office/drawing/2014/chart" uri="{C3380CC4-5D6E-409C-BE32-E72D297353CC}">
              <c16:uniqueId val="{00000001-B71F-419E-90DD-C6474B02B5A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77.63</c:v>
                </c:pt>
                <c:pt idx="1">
                  <c:v>98.3</c:v>
                </c:pt>
                <c:pt idx="2">
                  <c:v>100.25</c:v>
                </c:pt>
                <c:pt idx="3">
                  <c:v>95.22</c:v>
                </c:pt>
                <c:pt idx="4">
                  <c:v>94.5</c:v>
                </c:pt>
              </c:numCache>
            </c:numRef>
          </c:val>
          <c:extLst>
            <c:ext xmlns:c16="http://schemas.microsoft.com/office/drawing/2014/chart" uri="{C3380CC4-5D6E-409C-BE32-E72D297353CC}">
              <c16:uniqueId val="{00000000-9AFA-4695-91FC-A638D24AC9B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109.02</c:v>
                </c:pt>
                <c:pt idx="2">
                  <c:v>105.77</c:v>
                </c:pt>
                <c:pt idx="3">
                  <c:v>104.82</c:v>
                </c:pt>
                <c:pt idx="4">
                  <c:v>106.46</c:v>
                </c:pt>
              </c:numCache>
            </c:numRef>
          </c:val>
          <c:smooth val="0"/>
          <c:extLst>
            <c:ext xmlns:c16="http://schemas.microsoft.com/office/drawing/2014/chart" uri="{C3380CC4-5D6E-409C-BE32-E72D297353CC}">
              <c16:uniqueId val="{00000001-9AFA-4695-91FC-A638D24AC9B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52.61</c:v>
                </c:pt>
                <c:pt idx="1">
                  <c:v>35.97</c:v>
                </c:pt>
                <c:pt idx="2">
                  <c:v>38.72</c:v>
                </c:pt>
                <c:pt idx="3">
                  <c:v>43.5</c:v>
                </c:pt>
                <c:pt idx="4">
                  <c:v>43.01</c:v>
                </c:pt>
              </c:numCache>
            </c:numRef>
          </c:val>
          <c:extLst>
            <c:ext xmlns:c16="http://schemas.microsoft.com/office/drawing/2014/chart" uri="{C3380CC4-5D6E-409C-BE32-E72D297353CC}">
              <c16:uniqueId val="{00000000-0005-4C97-B38A-20CCA530B75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49.39</c:v>
                </c:pt>
                <c:pt idx="2">
                  <c:v>48.41</c:v>
                </c:pt>
                <c:pt idx="3">
                  <c:v>50.02</c:v>
                </c:pt>
                <c:pt idx="4">
                  <c:v>51.38</c:v>
                </c:pt>
              </c:numCache>
            </c:numRef>
          </c:val>
          <c:smooth val="0"/>
          <c:extLst>
            <c:ext xmlns:c16="http://schemas.microsoft.com/office/drawing/2014/chart" uri="{C3380CC4-5D6E-409C-BE32-E72D297353CC}">
              <c16:uniqueId val="{00000001-0005-4C97-B38A-20CCA530B75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formatCode="#,##0.00;&quot;△&quot;#,##0.00">
                  <c:v>0</c:v>
                </c:pt>
                <c:pt idx="1">
                  <c:v>3.37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0E0-4164-B4DF-AAFBB23E560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18.57</c:v>
                </c:pt>
                <c:pt idx="2">
                  <c:v>18.64</c:v>
                </c:pt>
                <c:pt idx="3">
                  <c:v>19.510000000000002</c:v>
                </c:pt>
                <c:pt idx="4">
                  <c:v>21.6</c:v>
                </c:pt>
              </c:numCache>
            </c:numRef>
          </c:val>
          <c:smooth val="0"/>
          <c:extLst>
            <c:ext xmlns:c16="http://schemas.microsoft.com/office/drawing/2014/chart" uri="{C3380CC4-5D6E-409C-BE32-E72D297353CC}">
              <c16:uniqueId val="{00000001-E0E0-4164-B4DF-AAFBB23E560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formatCode="#,##0.00;&quot;△&quot;#,##0.00;&quot;-&quot;">
                  <c:v>1.43</c:v>
                </c:pt>
                <c:pt idx="4" formatCode="#,##0.00;&quot;△&quot;#,##0.00;&quot;-&quot;">
                  <c:v>15.27</c:v>
                </c:pt>
              </c:numCache>
            </c:numRef>
          </c:val>
          <c:extLst>
            <c:ext xmlns:c16="http://schemas.microsoft.com/office/drawing/2014/chart" uri="{C3380CC4-5D6E-409C-BE32-E72D297353CC}">
              <c16:uniqueId val="{00000000-1580-4D76-AC2B-5AD38C695E1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11</c:v>
                </c:pt>
                <c:pt idx="2">
                  <c:v>28.03</c:v>
                </c:pt>
                <c:pt idx="3">
                  <c:v>26.73</c:v>
                </c:pt>
                <c:pt idx="4">
                  <c:v>27.85</c:v>
                </c:pt>
              </c:numCache>
            </c:numRef>
          </c:val>
          <c:smooth val="0"/>
          <c:extLst>
            <c:ext xmlns:c16="http://schemas.microsoft.com/office/drawing/2014/chart" uri="{C3380CC4-5D6E-409C-BE32-E72D297353CC}">
              <c16:uniqueId val="{00000001-1580-4D76-AC2B-5AD38C695E1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322.64999999999998</c:v>
                </c:pt>
                <c:pt idx="1">
                  <c:v>179.91</c:v>
                </c:pt>
                <c:pt idx="2">
                  <c:v>207</c:v>
                </c:pt>
                <c:pt idx="3">
                  <c:v>228.02</c:v>
                </c:pt>
                <c:pt idx="4">
                  <c:v>224.82</c:v>
                </c:pt>
              </c:numCache>
            </c:numRef>
          </c:val>
          <c:extLst>
            <c:ext xmlns:c16="http://schemas.microsoft.com/office/drawing/2014/chart" uri="{C3380CC4-5D6E-409C-BE32-E72D297353CC}">
              <c16:uniqueId val="{00000000-BE9B-402E-9B2C-4D3B8637319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371.81</c:v>
                </c:pt>
                <c:pt idx="2">
                  <c:v>305.33999999999997</c:v>
                </c:pt>
                <c:pt idx="3">
                  <c:v>310.01</c:v>
                </c:pt>
                <c:pt idx="4">
                  <c:v>311.12</c:v>
                </c:pt>
              </c:numCache>
            </c:numRef>
          </c:val>
          <c:smooth val="0"/>
          <c:extLst>
            <c:ext xmlns:c16="http://schemas.microsoft.com/office/drawing/2014/chart" uri="{C3380CC4-5D6E-409C-BE32-E72D297353CC}">
              <c16:uniqueId val="{00000001-BE9B-402E-9B2C-4D3B8637319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762.44</c:v>
                </c:pt>
                <c:pt idx="1">
                  <c:v>1243.5999999999999</c:v>
                </c:pt>
                <c:pt idx="2">
                  <c:v>1243.52</c:v>
                </c:pt>
                <c:pt idx="3">
                  <c:v>1370.38</c:v>
                </c:pt>
                <c:pt idx="4">
                  <c:v>1473.07</c:v>
                </c:pt>
              </c:numCache>
            </c:numRef>
          </c:val>
          <c:extLst>
            <c:ext xmlns:c16="http://schemas.microsoft.com/office/drawing/2014/chart" uri="{C3380CC4-5D6E-409C-BE32-E72D297353CC}">
              <c16:uniqueId val="{00000000-B8E8-4912-98AA-B0A2CF72EEA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465.85</c:v>
                </c:pt>
                <c:pt idx="2">
                  <c:v>561.34</c:v>
                </c:pt>
                <c:pt idx="3">
                  <c:v>538.33000000000004</c:v>
                </c:pt>
                <c:pt idx="4">
                  <c:v>515.14</c:v>
                </c:pt>
              </c:numCache>
            </c:numRef>
          </c:val>
          <c:smooth val="0"/>
          <c:extLst>
            <c:ext xmlns:c16="http://schemas.microsoft.com/office/drawing/2014/chart" uri="{C3380CC4-5D6E-409C-BE32-E72D297353CC}">
              <c16:uniqueId val="{00000001-B8E8-4912-98AA-B0A2CF72EEA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76.27</c:v>
                </c:pt>
                <c:pt idx="1">
                  <c:v>56.58</c:v>
                </c:pt>
                <c:pt idx="2">
                  <c:v>53.89</c:v>
                </c:pt>
                <c:pt idx="3">
                  <c:v>49.72</c:v>
                </c:pt>
                <c:pt idx="4">
                  <c:v>46.03</c:v>
                </c:pt>
              </c:numCache>
            </c:numRef>
          </c:val>
          <c:extLst>
            <c:ext xmlns:c16="http://schemas.microsoft.com/office/drawing/2014/chart" uri="{C3380CC4-5D6E-409C-BE32-E72D297353CC}">
              <c16:uniqueId val="{00000000-B04F-4AA0-B7B2-C52F87F887B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92.39</c:v>
                </c:pt>
                <c:pt idx="2">
                  <c:v>84.82</c:v>
                </c:pt>
                <c:pt idx="3">
                  <c:v>82.29</c:v>
                </c:pt>
                <c:pt idx="4">
                  <c:v>84.16</c:v>
                </c:pt>
              </c:numCache>
            </c:numRef>
          </c:val>
          <c:smooth val="0"/>
          <c:extLst>
            <c:ext xmlns:c16="http://schemas.microsoft.com/office/drawing/2014/chart" uri="{C3380CC4-5D6E-409C-BE32-E72D297353CC}">
              <c16:uniqueId val="{00000001-B04F-4AA0-B7B2-C52F87F887B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208.25</c:v>
                </c:pt>
                <c:pt idx="1">
                  <c:v>281.56</c:v>
                </c:pt>
                <c:pt idx="2">
                  <c:v>295.49</c:v>
                </c:pt>
                <c:pt idx="3">
                  <c:v>322.75</c:v>
                </c:pt>
                <c:pt idx="4">
                  <c:v>348.49</c:v>
                </c:pt>
              </c:numCache>
            </c:numRef>
          </c:val>
          <c:extLst>
            <c:ext xmlns:c16="http://schemas.microsoft.com/office/drawing/2014/chart" uri="{C3380CC4-5D6E-409C-BE32-E72D297353CC}">
              <c16:uniqueId val="{00000000-9C39-4DB0-86E5-9F6E5A2FFC6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192.98</c:v>
                </c:pt>
                <c:pt idx="2">
                  <c:v>224.82</c:v>
                </c:pt>
                <c:pt idx="3">
                  <c:v>230.85</c:v>
                </c:pt>
                <c:pt idx="4">
                  <c:v>230.21</c:v>
                </c:pt>
              </c:numCache>
            </c:numRef>
          </c:val>
          <c:smooth val="0"/>
          <c:extLst>
            <c:ext xmlns:c16="http://schemas.microsoft.com/office/drawing/2014/chart" uri="{C3380CC4-5D6E-409C-BE32-E72D297353CC}">
              <c16:uniqueId val="{00000001-9C39-4DB0-86E5-9F6E5A2FFC6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鹿児島県　徳之島町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10067</v>
      </c>
      <c r="AM8" s="44"/>
      <c r="AN8" s="44"/>
      <c r="AO8" s="44"/>
      <c r="AP8" s="44"/>
      <c r="AQ8" s="44"/>
      <c r="AR8" s="44"/>
      <c r="AS8" s="44"/>
      <c r="AT8" s="45">
        <f>データ!$S$6</f>
        <v>104.92</v>
      </c>
      <c r="AU8" s="46"/>
      <c r="AV8" s="46"/>
      <c r="AW8" s="46"/>
      <c r="AX8" s="46"/>
      <c r="AY8" s="46"/>
      <c r="AZ8" s="46"/>
      <c r="BA8" s="46"/>
      <c r="BB8" s="47">
        <f>データ!$T$6</f>
        <v>95.95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42.44</v>
      </c>
      <c r="J10" s="46"/>
      <c r="K10" s="46"/>
      <c r="L10" s="46"/>
      <c r="M10" s="46"/>
      <c r="N10" s="46"/>
      <c r="O10" s="80"/>
      <c r="P10" s="47">
        <f>データ!$P$6</f>
        <v>97.17</v>
      </c>
      <c r="Q10" s="47"/>
      <c r="R10" s="47"/>
      <c r="S10" s="47"/>
      <c r="T10" s="47"/>
      <c r="U10" s="47"/>
      <c r="V10" s="47"/>
      <c r="W10" s="44">
        <f>データ!$Q$6</f>
        <v>2860</v>
      </c>
      <c r="X10" s="44"/>
      <c r="Y10" s="44"/>
      <c r="Z10" s="44"/>
      <c r="AA10" s="44"/>
      <c r="AB10" s="44"/>
      <c r="AC10" s="44"/>
      <c r="AD10" s="2"/>
      <c r="AE10" s="2"/>
      <c r="AF10" s="2"/>
      <c r="AG10" s="2"/>
      <c r="AH10" s="2"/>
      <c r="AI10" s="2"/>
      <c r="AJ10" s="2"/>
      <c r="AK10" s="2"/>
      <c r="AL10" s="44">
        <f>データ!$U$6</f>
        <v>9542</v>
      </c>
      <c r="AM10" s="44"/>
      <c r="AN10" s="44"/>
      <c r="AO10" s="44"/>
      <c r="AP10" s="44"/>
      <c r="AQ10" s="44"/>
      <c r="AR10" s="44"/>
      <c r="AS10" s="44"/>
      <c r="AT10" s="45">
        <f>データ!$V$6</f>
        <v>7.55</v>
      </c>
      <c r="AU10" s="46"/>
      <c r="AV10" s="46"/>
      <c r="AW10" s="46"/>
      <c r="AX10" s="46"/>
      <c r="AY10" s="46"/>
      <c r="AZ10" s="46"/>
      <c r="BA10" s="46"/>
      <c r="BB10" s="47">
        <f>データ!$W$6</f>
        <v>1263.8399999999999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109</v>
      </c>
      <c r="BM47" s="82"/>
      <c r="BN47" s="82"/>
      <c r="BO47" s="82"/>
      <c r="BP47" s="82"/>
      <c r="BQ47" s="82"/>
      <c r="BR47" s="82"/>
      <c r="BS47" s="82"/>
      <c r="BT47" s="82"/>
      <c r="BU47" s="82"/>
      <c r="BV47" s="82"/>
      <c r="BW47" s="82"/>
      <c r="BX47" s="82"/>
      <c r="BY47" s="82"/>
      <c r="BZ47" s="8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5milAlmuRwz0UwXp8P+PYtH8RImDntmgD2XSytN+r56UeDqf71OSLz+joVgQ9CsTJ+tiH383czOwOMj9cwQwmQ==" saltValue="zXdYSEGXbyn3EcgS3AzKJ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465305</v>
      </c>
      <c r="D6" s="20">
        <f t="shared" si="3"/>
        <v>46</v>
      </c>
      <c r="E6" s="20">
        <f t="shared" si="3"/>
        <v>1</v>
      </c>
      <c r="F6" s="20">
        <f t="shared" si="3"/>
        <v>0</v>
      </c>
      <c r="G6" s="20">
        <f t="shared" si="3"/>
        <v>1</v>
      </c>
      <c r="H6" s="20" t="str">
        <f t="shared" si="3"/>
        <v>鹿児島県　徳之島町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42.44</v>
      </c>
      <c r="P6" s="21">
        <f t="shared" si="3"/>
        <v>97.17</v>
      </c>
      <c r="Q6" s="21">
        <f t="shared" si="3"/>
        <v>2860</v>
      </c>
      <c r="R6" s="21">
        <f t="shared" si="3"/>
        <v>10067</v>
      </c>
      <c r="S6" s="21">
        <f t="shared" si="3"/>
        <v>104.92</v>
      </c>
      <c r="T6" s="21">
        <f t="shared" si="3"/>
        <v>95.95</v>
      </c>
      <c r="U6" s="21">
        <f t="shared" si="3"/>
        <v>9542</v>
      </c>
      <c r="V6" s="21">
        <f t="shared" si="3"/>
        <v>7.55</v>
      </c>
      <c r="W6" s="21">
        <f t="shared" si="3"/>
        <v>1263.8399999999999</v>
      </c>
      <c r="X6" s="22">
        <f>IF(X7="",NA(),X7)</f>
        <v>77.63</v>
      </c>
      <c r="Y6" s="22">
        <f t="shared" ref="Y6:AG6" si="4">IF(Y7="",NA(),Y7)</f>
        <v>98.3</v>
      </c>
      <c r="Z6" s="22">
        <f t="shared" si="4"/>
        <v>100.25</v>
      </c>
      <c r="AA6" s="22">
        <f t="shared" si="4"/>
        <v>95.22</v>
      </c>
      <c r="AB6" s="22">
        <f t="shared" si="4"/>
        <v>94.5</v>
      </c>
      <c r="AC6" s="22">
        <f t="shared" si="4"/>
        <v>104.35</v>
      </c>
      <c r="AD6" s="22">
        <f t="shared" si="4"/>
        <v>109.02</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2">
        <f t="shared" si="5"/>
        <v>1.43</v>
      </c>
      <c r="AM6" s="22">
        <f t="shared" si="5"/>
        <v>15.27</v>
      </c>
      <c r="AN6" s="22">
        <f t="shared" si="5"/>
        <v>21.69</v>
      </c>
      <c r="AO6" s="22">
        <f t="shared" si="5"/>
        <v>11</v>
      </c>
      <c r="AP6" s="22">
        <f t="shared" si="5"/>
        <v>28.03</v>
      </c>
      <c r="AQ6" s="22">
        <f t="shared" si="5"/>
        <v>26.73</v>
      </c>
      <c r="AR6" s="22">
        <f t="shared" si="5"/>
        <v>27.85</v>
      </c>
      <c r="AS6" s="21" t="str">
        <f>IF(AS7="","",IF(AS7="-","【-】","【"&amp;SUBSTITUTE(TEXT(AS7,"#,##0.00"),"-","△")&amp;"】"))</f>
        <v>【1.50】</v>
      </c>
      <c r="AT6" s="22">
        <f>IF(AT7="",NA(),AT7)</f>
        <v>322.64999999999998</v>
      </c>
      <c r="AU6" s="22">
        <f t="shared" ref="AU6:BC6" si="6">IF(AU7="",NA(),AU7)</f>
        <v>179.91</v>
      </c>
      <c r="AV6" s="22">
        <f t="shared" si="6"/>
        <v>207</v>
      </c>
      <c r="AW6" s="22">
        <f t="shared" si="6"/>
        <v>228.02</v>
      </c>
      <c r="AX6" s="22">
        <f t="shared" si="6"/>
        <v>224.82</v>
      </c>
      <c r="AY6" s="22">
        <f t="shared" si="6"/>
        <v>301.04000000000002</v>
      </c>
      <c r="AZ6" s="22">
        <f t="shared" si="6"/>
        <v>371.81</v>
      </c>
      <c r="BA6" s="22">
        <f t="shared" si="6"/>
        <v>305.33999999999997</v>
      </c>
      <c r="BB6" s="22">
        <f t="shared" si="6"/>
        <v>310.01</v>
      </c>
      <c r="BC6" s="22">
        <f t="shared" si="6"/>
        <v>311.12</v>
      </c>
      <c r="BD6" s="21" t="str">
        <f>IF(BD7="","",IF(BD7="-","【-】","【"&amp;SUBSTITUTE(TEXT(BD7,"#,##0.00"),"-","△")&amp;"】"))</f>
        <v>【243.36】</v>
      </c>
      <c r="BE6" s="22">
        <f>IF(BE7="",NA(),BE7)</f>
        <v>762.44</v>
      </c>
      <c r="BF6" s="22">
        <f t="shared" ref="BF6:BN6" si="7">IF(BF7="",NA(),BF7)</f>
        <v>1243.5999999999999</v>
      </c>
      <c r="BG6" s="22">
        <f t="shared" si="7"/>
        <v>1243.52</v>
      </c>
      <c r="BH6" s="22">
        <f t="shared" si="7"/>
        <v>1370.38</v>
      </c>
      <c r="BI6" s="22">
        <f t="shared" si="7"/>
        <v>1473.07</v>
      </c>
      <c r="BJ6" s="22">
        <f t="shared" si="7"/>
        <v>551.62</v>
      </c>
      <c r="BK6" s="22">
        <f t="shared" si="7"/>
        <v>465.85</v>
      </c>
      <c r="BL6" s="22">
        <f t="shared" si="7"/>
        <v>561.34</v>
      </c>
      <c r="BM6" s="22">
        <f t="shared" si="7"/>
        <v>538.33000000000004</v>
      </c>
      <c r="BN6" s="22">
        <f t="shared" si="7"/>
        <v>515.14</v>
      </c>
      <c r="BO6" s="21" t="str">
        <f>IF(BO7="","",IF(BO7="-","【-】","【"&amp;SUBSTITUTE(TEXT(BO7,"#,##0.00"),"-","△")&amp;"】"))</f>
        <v>【265.93】</v>
      </c>
      <c r="BP6" s="22">
        <f>IF(BP7="",NA(),BP7)</f>
        <v>76.27</v>
      </c>
      <c r="BQ6" s="22">
        <f t="shared" ref="BQ6:BY6" si="8">IF(BQ7="",NA(),BQ7)</f>
        <v>56.58</v>
      </c>
      <c r="BR6" s="22">
        <f t="shared" si="8"/>
        <v>53.89</v>
      </c>
      <c r="BS6" s="22">
        <f t="shared" si="8"/>
        <v>49.72</v>
      </c>
      <c r="BT6" s="22">
        <f t="shared" si="8"/>
        <v>46.03</v>
      </c>
      <c r="BU6" s="22">
        <f t="shared" si="8"/>
        <v>87.11</v>
      </c>
      <c r="BV6" s="22">
        <f t="shared" si="8"/>
        <v>92.39</v>
      </c>
      <c r="BW6" s="22">
        <f t="shared" si="8"/>
        <v>84.82</v>
      </c>
      <c r="BX6" s="22">
        <f t="shared" si="8"/>
        <v>82.29</v>
      </c>
      <c r="BY6" s="22">
        <f t="shared" si="8"/>
        <v>84.16</v>
      </c>
      <c r="BZ6" s="21" t="str">
        <f>IF(BZ7="","",IF(BZ7="-","【-】","【"&amp;SUBSTITUTE(TEXT(BZ7,"#,##0.00"),"-","△")&amp;"】"))</f>
        <v>【97.82】</v>
      </c>
      <c r="CA6" s="22">
        <f>IF(CA7="",NA(),CA7)</f>
        <v>208.25</v>
      </c>
      <c r="CB6" s="22">
        <f t="shared" ref="CB6:CJ6" si="9">IF(CB7="",NA(),CB7)</f>
        <v>281.56</v>
      </c>
      <c r="CC6" s="22">
        <f t="shared" si="9"/>
        <v>295.49</v>
      </c>
      <c r="CD6" s="22">
        <f t="shared" si="9"/>
        <v>322.75</v>
      </c>
      <c r="CE6" s="22">
        <f t="shared" si="9"/>
        <v>348.49</v>
      </c>
      <c r="CF6" s="22">
        <f t="shared" si="9"/>
        <v>223.98</v>
      </c>
      <c r="CG6" s="22">
        <f t="shared" si="9"/>
        <v>192.98</v>
      </c>
      <c r="CH6" s="22">
        <f t="shared" si="9"/>
        <v>224.82</v>
      </c>
      <c r="CI6" s="22">
        <f t="shared" si="9"/>
        <v>230.85</v>
      </c>
      <c r="CJ6" s="22">
        <f t="shared" si="9"/>
        <v>230.21</v>
      </c>
      <c r="CK6" s="21" t="str">
        <f>IF(CK7="","",IF(CK7="-","【-】","【"&amp;SUBSTITUTE(TEXT(CK7,"#,##0.00"),"-","△")&amp;"】"))</f>
        <v>【177.56】</v>
      </c>
      <c r="CL6" s="22">
        <f>IF(CL7="",NA(),CL7)</f>
        <v>66.48</v>
      </c>
      <c r="CM6" s="22">
        <f t="shared" ref="CM6:CU6" si="10">IF(CM7="",NA(),CM7)</f>
        <v>70.38</v>
      </c>
      <c r="CN6" s="22">
        <f t="shared" si="10"/>
        <v>69.83</v>
      </c>
      <c r="CO6" s="22">
        <f t="shared" si="10"/>
        <v>65.239999999999995</v>
      </c>
      <c r="CP6" s="22">
        <f t="shared" si="10"/>
        <v>67.180000000000007</v>
      </c>
      <c r="CQ6" s="22">
        <f t="shared" si="10"/>
        <v>49.64</v>
      </c>
      <c r="CR6" s="22">
        <f t="shared" si="10"/>
        <v>54.43</v>
      </c>
      <c r="CS6" s="22">
        <f t="shared" si="10"/>
        <v>50.09</v>
      </c>
      <c r="CT6" s="22">
        <f t="shared" si="10"/>
        <v>50.1</v>
      </c>
      <c r="CU6" s="22">
        <f t="shared" si="10"/>
        <v>49.76</v>
      </c>
      <c r="CV6" s="21" t="str">
        <f>IF(CV7="","",IF(CV7="-","【-】","【"&amp;SUBSTITUTE(TEXT(CV7,"#,##0.00"),"-","△")&amp;"】"))</f>
        <v>【59.81】</v>
      </c>
      <c r="CW6" s="22">
        <f>IF(CW7="",NA(),CW7)</f>
        <v>68.69</v>
      </c>
      <c r="CX6" s="22">
        <f t="shared" ref="CX6:DF6" si="11">IF(CX7="",NA(),CX7)</f>
        <v>69.900000000000006</v>
      </c>
      <c r="CY6" s="22">
        <f t="shared" si="11"/>
        <v>70.2</v>
      </c>
      <c r="CZ6" s="22">
        <f t="shared" si="11"/>
        <v>71.099999999999994</v>
      </c>
      <c r="DA6" s="22">
        <f t="shared" si="11"/>
        <v>69.5</v>
      </c>
      <c r="DB6" s="22">
        <f t="shared" si="11"/>
        <v>78.09</v>
      </c>
      <c r="DC6" s="22">
        <f t="shared" si="11"/>
        <v>79.44</v>
      </c>
      <c r="DD6" s="22">
        <f t="shared" si="11"/>
        <v>77.599999999999994</v>
      </c>
      <c r="DE6" s="22">
        <f t="shared" si="11"/>
        <v>77.3</v>
      </c>
      <c r="DF6" s="22">
        <f t="shared" si="11"/>
        <v>76.64</v>
      </c>
      <c r="DG6" s="21" t="str">
        <f>IF(DG7="","",IF(DG7="-","【-】","【"&amp;SUBSTITUTE(TEXT(DG7,"#,##0.00"),"-","△")&amp;"】"))</f>
        <v>【89.42】</v>
      </c>
      <c r="DH6" s="22">
        <f>IF(DH7="",NA(),DH7)</f>
        <v>52.61</v>
      </c>
      <c r="DI6" s="22">
        <f t="shared" ref="DI6:DQ6" si="12">IF(DI7="",NA(),DI7)</f>
        <v>35.97</v>
      </c>
      <c r="DJ6" s="22">
        <f t="shared" si="12"/>
        <v>38.72</v>
      </c>
      <c r="DK6" s="22">
        <f t="shared" si="12"/>
        <v>43.5</v>
      </c>
      <c r="DL6" s="22">
        <f t="shared" si="12"/>
        <v>43.01</v>
      </c>
      <c r="DM6" s="22">
        <f t="shared" si="12"/>
        <v>47.31</v>
      </c>
      <c r="DN6" s="22">
        <f t="shared" si="12"/>
        <v>49.39</v>
      </c>
      <c r="DO6" s="22">
        <f t="shared" si="12"/>
        <v>48.41</v>
      </c>
      <c r="DP6" s="22">
        <f t="shared" si="12"/>
        <v>50.02</v>
      </c>
      <c r="DQ6" s="22">
        <f t="shared" si="12"/>
        <v>51.38</v>
      </c>
      <c r="DR6" s="21" t="str">
        <f>IF(DR7="","",IF(DR7="-","【-】","【"&amp;SUBSTITUTE(TEXT(DR7,"#,##0.00"),"-","△")&amp;"】"))</f>
        <v>【52.02】</v>
      </c>
      <c r="DS6" s="21">
        <f>IF(DS7="",NA(),DS7)</f>
        <v>0</v>
      </c>
      <c r="DT6" s="22">
        <f t="shared" ref="DT6:EB6" si="13">IF(DT7="",NA(),DT7)</f>
        <v>3.37</v>
      </c>
      <c r="DU6" s="21">
        <f t="shared" si="13"/>
        <v>0</v>
      </c>
      <c r="DV6" s="21">
        <f t="shared" si="13"/>
        <v>0</v>
      </c>
      <c r="DW6" s="21">
        <f t="shared" si="13"/>
        <v>0</v>
      </c>
      <c r="DX6" s="22">
        <f t="shared" si="13"/>
        <v>16.77</v>
      </c>
      <c r="DY6" s="22">
        <f t="shared" si="13"/>
        <v>18.57</v>
      </c>
      <c r="DZ6" s="22">
        <f t="shared" si="13"/>
        <v>18.64</v>
      </c>
      <c r="EA6" s="22">
        <f t="shared" si="13"/>
        <v>19.510000000000002</v>
      </c>
      <c r="EB6" s="22">
        <f t="shared" si="13"/>
        <v>21.6</v>
      </c>
      <c r="EC6" s="21" t="str">
        <f>IF(EC7="","",IF(EC7="-","【-】","【"&amp;SUBSTITUTE(TEXT(EC7,"#,##0.00"),"-","△")&amp;"】"))</f>
        <v>【25.37】</v>
      </c>
      <c r="ED6" s="21">
        <f>IF(ED7="",NA(),ED7)</f>
        <v>0</v>
      </c>
      <c r="EE6" s="22">
        <f t="shared" ref="EE6:EM6" si="14">IF(EE7="",NA(),EE7)</f>
        <v>6.37</v>
      </c>
      <c r="EF6" s="21">
        <f t="shared" si="14"/>
        <v>0</v>
      </c>
      <c r="EG6" s="22">
        <f t="shared" si="14"/>
        <v>25.44</v>
      </c>
      <c r="EH6" s="22">
        <f t="shared" si="14"/>
        <v>12.01</v>
      </c>
      <c r="EI6" s="22">
        <f t="shared" si="14"/>
        <v>0.47</v>
      </c>
      <c r="EJ6" s="22">
        <f t="shared" si="14"/>
        <v>0.44</v>
      </c>
      <c r="EK6" s="22">
        <f t="shared" si="14"/>
        <v>0.36</v>
      </c>
      <c r="EL6" s="22">
        <f t="shared" si="14"/>
        <v>0.56999999999999995</v>
      </c>
      <c r="EM6" s="22">
        <f t="shared" si="14"/>
        <v>0.56000000000000005</v>
      </c>
      <c r="EN6" s="21" t="str">
        <f>IF(EN7="","",IF(EN7="-","【-】","【"&amp;SUBSTITUTE(TEXT(EN7,"#,##0.00"),"-","△")&amp;"】"))</f>
        <v>【0.62】</v>
      </c>
    </row>
    <row r="7" spans="1:144" s="23" customFormat="1" x14ac:dyDescent="0.2">
      <c r="A7" s="15"/>
      <c r="B7" s="24">
        <v>2023</v>
      </c>
      <c r="C7" s="24">
        <v>465305</v>
      </c>
      <c r="D7" s="24">
        <v>46</v>
      </c>
      <c r="E7" s="24">
        <v>1</v>
      </c>
      <c r="F7" s="24">
        <v>0</v>
      </c>
      <c r="G7" s="24">
        <v>1</v>
      </c>
      <c r="H7" s="24" t="s">
        <v>93</v>
      </c>
      <c r="I7" s="24" t="s">
        <v>94</v>
      </c>
      <c r="J7" s="24" t="s">
        <v>95</v>
      </c>
      <c r="K7" s="24" t="s">
        <v>96</v>
      </c>
      <c r="L7" s="24" t="s">
        <v>97</v>
      </c>
      <c r="M7" s="24" t="s">
        <v>98</v>
      </c>
      <c r="N7" s="25" t="s">
        <v>99</v>
      </c>
      <c r="O7" s="25">
        <v>42.44</v>
      </c>
      <c r="P7" s="25">
        <v>97.17</v>
      </c>
      <c r="Q7" s="25">
        <v>2860</v>
      </c>
      <c r="R7" s="25">
        <v>10067</v>
      </c>
      <c r="S7" s="25">
        <v>104.92</v>
      </c>
      <c r="T7" s="25">
        <v>95.95</v>
      </c>
      <c r="U7" s="25">
        <v>9542</v>
      </c>
      <c r="V7" s="25">
        <v>7.55</v>
      </c>
      <c r="W7" s="25">
        <v>1263.8399999999999</v>
      </c>
      <c r="X7" s="25">
        <v>77.63</v>
      </c>
      <c r="Y7" s="25">
        <v>98.3</v>
      </c>
      <c r="Z7" s="25">
        <v>100.25</v>
      </c>
      <c r="AA7" s="25">
        <v>95.22</v>
      </c>
      <c r="AB7" s="25">
        <v>94.5</v>
      </c>
      <c r="AC7" s="25">
        <v>104.35</v>
      </c>
      <c r="AD7" s="25">
        <v>109.02</v>
      </c>
      <c r="AE7" s="25">
        <v>105.77</v>
      </c>
      <c r="AF7" s="25">
        <v>104.82</v>
      </c>
      <c r="AG7" s="25">
        <v>106.46</v>
      </c>
      <c r="AH7" s="25">
        <v>108.24</v>
      </c>
      <c r="AI7" s="25">
        <v>0</v>
      </c>
      <c r="AJ7" s="25">
        <v>0</v>
      </c>
      <c r="AK7" s="25">
        <v>0</v>
      </c>
      <c r="AL7" s="25">
        <v>1.43</v>
      </c>
      <c r="AM7" s="25">
        <v>15.27</v>
      </c>
      <c r="AN7" s="25">
        <v>21.69</v>
      </c>
      <c r="AO7" s="25">
        <v>11</v>
      </c>
      <c r="AP7" s="25">
        <v>28.03</v>
      </c>
      <c r="AQ7" s="25">
        <v>26.73</v>
      </c>
      <c r="AR7" s="25">
        <v>27.85</v>
      </c>
      <c r="AS7" s="25">
        <v>1.5</v>
      </c>
      <c r="AT7" s="25">
        <v>322.64999999999998</v>
      </c>
      <c r="AU7" s="25">
        <v>179.91</v>
      </c>
      <c r="AV7" s="25">
        <v>207</v>
      </c>
      <c r="AW7" s="25">
        <v>228.02</v>
      </c>
      <c r="AX7" s="25">
        <v>224.82</v>
      </c>
      <c r="AY7" s="25">
        <v>301.04000000000002</v>
      </c>
      <c r="AZ7" s="25">
        <v>371.81</v>
      </c>
      <c r="BA7" s="25">
        <v>305.33999999999997</v>
      </c>
      <c r="BB7" s="25">
        <v>310.01</v>
      </c>
      <c r="BC7" s="25">
        <v>311.12</v>
      </c>
      <c r="BD7" s="25">
        <v>243.36</v>
      </c>
      <c r="BE7" s="25">
        <v>762.44</v>
      </c>
      <c r="BF7" s="25">
        <v>1243.5999999999999</v>
      </c>
      <c r="BG7" s="25">
        <v>1243.52</v>
      </c>
      <c r="BH7" s="25">
        <v>1370.38</v>
      </c>
      <c r="BI7" s="25">
        <v>1473.07</v>
      </c>
      <c r="BJ7" s="25">
        <v>551.62</v>
      </c>
      <c r="BK7" s="25">
        <v>465.85</v>
      </c>
      <c r="BL7" s="25">
        <v>561.34</v>
      </c>
      <c r="BM7" s="25">
        <v>538.33000000000004</v>
      </c>
      <c r="BN7" s="25">
        <v>515.14</v>
      </c>
      <c r="BO7" s="25">
        <v>265.93</v>
      </c>
      <c r="BP7" s="25">
        <v>76.27</v>
      </c>
      <c r="BQ7" s="25">
        <v>56.58</v>
      </c>
      <c r="BR7" s="25">
        <v>53.89</v>
      </c>
      <c r="BS7" s="25">
        <v>49.72</v>
      </c>
      <c r="BT7" s="25">
        <v>46.03</v>
      </c>
      <c r="BU7" s="25">
        <v>87.11</v>
      </c>
      <c r="BV7" s="25">
        <v>92.39</v>
      </c>
      <c r="BW7" s="25">
        <v>84.82</v>
      </c>
      <c r="BX7" s="25">
        <v>82.29</v>
      </c>
      <c r="BY7" s="25">
        <v>84.16</v>
      </c>
      <c r="BZ7" s="25">
        <v>97.82</v>
      </c>
      <c r="CA7" s="25">
        <v>208.25</v>
      </c>
      <c r="CB7" s="25">
        <v>281.56</v>
      </c>
      <c r="CC7" s="25">
        <v>295.49</v>
      </c>
      <c r="CD7" s="25">
        <v>322.75</v>
      </c>
      <c r="CE7" s="25">
        <v>348.49</v>
      </c>
      <c r="CF7" s="25">
        <v>223.98</v>
      </c>
      <c r="CG7" s="25">
        <v>192.98</v>
      </c>
      <c r="CH7" s="25">
        <v>224.82</v>
      </c>
      <c r="CI7" s="25">
        <v>230.85</v>
      </c>
      <c r="CJ7" s="25">
        <v>230.21</v>
      </c>
      <c r="CK7" s="25">
        <v>177.56</v>
      </c>
      <c r="CL7" s="25">
        <v>66.48</v>
      </c>
      <c r="CM7" s="25">
        <v>70.38</v>
      </c>
      <c r="CN7" s="25">
        <v>69.83</v>
      </c>
      <c r="CO7" s="25">
        <v>65.239999999999995</v>
      </c>
      <c r="CP7" s="25">
        <v>67.180000000000007</v>
      </c>
      <c r="CQ7" s="25">
        <v>49.64</v>
      </c>
      <c r="CR7" s="25">
        <v>54.43</v>
      </c>
      <c r="CS7" s="25">
        <v>50.09</v>
      </c>
      <c r="CT7" s="25">
        <v>50.1</v>
      </c>
      <c r="CU7" s="25">
        <v>49.76</v>
      </c>
      <c r="CV7" s="25">
        <v>59.81</v>
      </c>
      <c r="CW7" s="25">
        <v>68.69</v>
      </c>
      <c r="CX7" s="25">
        <v>69.900000000000006</v>
      </c>
      <c r="CY7" s="25">
        <v>70.2</v>
      </c>
      <c r="CZ7" s="25">
        <v>71.099999999999994</v>
      </c>
      <c r="DA7" s="25">
        <v>69.5</v>
      </c>
      <c r="DB7" s="25">
        <v>78.09</v>
      </c>
      <c r="DC7" s="25">
        <v>79.44</v>
      </c>
      <c r="DD7" s="25">
        <v>77.599999999999994</v>
      </c>
      <c r="DE7" s="25">
        <v>77.3</v>
      </c>
      <c r="DF7" s="25">
        <v>76.64</v>
      </c>
      <c r="DG7" s="25">
        <v>89.42</v>
      </c>
      <c r="DH7" s="25">
        <v>52.61</v>
      </c>
      <c r="DI7" s="25">
        <v>35.97</v>
      </c>
      <c r="DJ7" s="25">
        <v>38.72</v>
      </c>
      <c r="DK7" s="25">
        <v>43.5</v>
      </c>
      <c r="DL7" s="25">
        <v>43.01</v>
      </c>
      <c r="DM7" s="25">
        <v>47.31</v>
      </c>
      <c r="DN7" s="25">
        <v>49.39</v>
      </c>
      <c r="DO7" s="25">
        <v>48.41</v>
      </c>
      <c r="DP7" s="25">
        <v>50.02</v>
      </c>
      <c r="DQ7" s="25">
        <v>51.38</v>
      </c>
      <c r="DR7" s="25">
        <v>52.02</v>
      </c>
      <c r="DS7" s="25">
        <v>0</v>
      </c>
      <c r="DT7" s="25">
        <v>3.37</v>
      </c>
      <c r="DU7" s="25">
        <v>0</v>
      </c>
      <c r="DV7" s="25">
        <v>0</v>
      </c>
      <c r="DW7" s="25">
        <v>0</v>
      </c>
      <c r="DX7" s="25">
        <v>16.77</v>
      </c>
      <c r="DY7" s="25">
        <v>18.57</v>
      </c>
      <c r="DZ7" s="25">
        <v>18.64</v>
      </c>
      <c r="EA7" s="25">
        <v>19.510000000000002</v>
      </c>
      <c r="EB7" s="25">
        <v>21.6</v>
      </c>
      <c r="EC7" s="25">
        <v>25.37</v>
      </c>
      <c r="ED7" s="25">
        <v>0</v>
      </c>
      <c r="EE7" s="25">
        <v>6.37</v>
      </c>
      <c r="EF7" s="25">
        <v>0</v>
      </c>
      <c r="EG7" s="25">
        <v>25.44</v>
      </c>
      <c r="EH7" s="25">
        <v>12.01</v>
      </c>
      <c r="EI7" s="25">
        <v>0.47</v>
      </c>
      <c r="EJ7" s="25">
        <v>0.44</v>
      </c>
      <c r="EK7" s="25">
        <v>0.36</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2025-01-24T06:56:36Z</dcterms:created>
  <dcterms:modified xsi:type="dcterms:W3CDTF">2025-02-20T00:30:55Z</dcterms:modified>
  <cp:category/>
</cp:coreProperties>
</file>