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2 屋久島町\"/>
    </mc:Choice>
  </mc:AlternateContent>
  <xr:revisionPtr revIDLastSave="0" documentId="13_ncr:1_{B542D3E6-150B-45CE-9C3A-F17B32CB7119}" xr6:coauthVersionLast="36" xr6:coauthVersionMax="47" xr10:uidLastSave="{00000000-0000-0000-0000-000000000000}"/>
  <workbookProtection workbookAlgorithmName="SHA-512" workbookHashValue="706gNg3aqyPNumRcWRMbp8+zj4fHquWMMdYerMratSYs66+0ACx8fgsgSvICkNRSQWHzqkREGpWRgVVmOisdzA==" workbookSaltValue="44FCjzbtWv7ruf6RvQseSg=="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W10" i="4" s="1"/>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L10" i="4"/>
  <c r="I10" i="4"/>
  <c r="B10" i="4"/>
  <c r="BB8" i="4"/>
  <c r="AL8" i="4"/>
  <c r="W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<sst xmlns="http://schemas.openxmlformats.org/spreadsheetml/2006/main" count="233" uniqueCount="117">
  <si>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</si>
  <si>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</si>
  <si>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</si>
  <si>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</si>
  <si>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</si>
  <si>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</si>
  <si>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</si>
  <si>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</si>
  <si>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</si>
  <si>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</si>
  <si>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</si>
  <si>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</si>
  <si>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</si>
  <si>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</si>
  <si>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</si>
  <si>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</si>
  <si>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</si>
  <si>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</si>
  <si>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</si>
  <si>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</si>
  <si>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</si>
  <si>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</si>
  <si>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</si>
  <si>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</si>
  <si>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</si>
  <si>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</si>
  <si>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</si>
  <si>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</si>
  <si>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</si>
  <si>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</si>
  <si>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</si>
  <si>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</si>
  <si>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</si>
  <si>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</si>
  <si>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</si>
  <si>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</si>
  <si>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</si>
  <si>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</si>
  <si>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</si>
  <si>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</si>
  <si>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</si>
  <si>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</si>
  <si>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</si>
  <si>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</si>
  <si>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</si>
  <si>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</si>
  <si>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</si>
  <si>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</si>
  <si>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</si>
  <si>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</si>
  <si>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</si>
  <si>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</si>
  <si>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</si>
  <si>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</si>
  <si>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</si>
  <si>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</si>
  <si>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</si>
  <si>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</si>
  <si>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</si>
  <si>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</si>
  <si>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</si>
  <si>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</si>
  <si>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</si>
  <si>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</si>
  <si>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</si>
  <si>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</si>
  <si>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</si>
  <si>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</si>
  <si>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</si>
  <si>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</si>
  <si>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</si>
  <si>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</si>
  <si>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</si>
  <si>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</si>
  <si>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</si>
  <si>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</si>
  <si>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</si>
  <si>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</si>
  <si>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</si>
  <si>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</si>
  <si>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</si>
  <si>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</si>
  <si>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</si>
  <si>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</si>
  <si>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</si>
  <si>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</si>
  <si>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</si>
  <si>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</si>
  <si>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</si>
  <si>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</si>
  <si>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</si>
  <si>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</si>
  <si>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</si>
  <si>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</si>
  <si>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</si>
  <si>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</si>
  <si>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</si>
  <si>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</si>
  <si>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</si>
  <si>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</si>
  <si>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</si>
  <si>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</si>
  <si>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</si>
  <si>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</si>
  <si>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</si>
  <si>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</si>
  <si>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</si>
  <si>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</si>
  <si>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</si>
  <si>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</si>
  <si>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</si>
  <si>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</si>
  <si>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</si>
  <si>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</si>
  <si>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令和元年度から２年度において施設整備を実施したところであり、当面の間、管路更新の計画はないが、適切な維持管理に努めていく。</t>
    <phoneticPr fontId="4"/>
  </si>
  <si>
    <t>　屋久島地区が上水道事業として地方公営企業法全部適用したことから、本町簡易水道事業は口永良部島地区単独となって４年目となり、屋久島町水道ビジョン及び経営戦略の基で、適切な施設の維持管理と水質管理の徹底等、町民の皆様へ安心・安全な飲料用水を供給することはもとより、上水道事業と併せた財政計画に着目し、料金収入の確保と経費縮減、企業債も含めて世代間負担の公平性に配慮しつつ、上水道事業への経営統合を視野に持続可能な経営視点をもった運営に努めていく。</t>
    <rPh sb="62" eb="66">
      <t>ヤクシマチョウ</t>
    </rPh>
    <rPh sb="66" eb="68">
      <t>スイドウ</t>
    </rPh>
    <rPh sb="72" eb="73">
      <t>オヨ</t>
    </rPh>
    <rPh sb="185" eb="188">
      <t>ジョウスイドウ</t>
    </rPh>
    <rPh sb="188" eb="190">
      <t>ジギョウ</t>
    </rPh>
    <rPh sb="192" eb="196">
      <t>ケイエイトウゴウ</t>
    </rPh>
    <rPh sb="197" eb="199">
      <t>シヤ</t>
    </rPh>
    <phoneticPr fontId="4"/>
  </si>
  <si>
    <t>　令和２年度から屋久島地区が法適用して上水道事業となったことから、簡易水道給水区域は属島の口永良部島本村地区のみである。
　①収益的収支比率については、地方公営企業決算状況調査において、地方債償還金に対応する財源として、一般会計繰入金のうち当該償還額と同額を資本的収入（他会計補助金）に計上しているため、総費用＋地方債償還金に対する総収益が少額となることから著しく低い比率となっている。給水人口が非常に少なく、今後においても費用を賄うだけの給水収益は見込めず、一般会計からの繰入金に依存した経営となっている。
　④企業債残高対給水収益比率は、類似団体平均値と比較しても非常に高い状況だが、これは、令和元年度から２年度にかけて施設整備したことにより、企業債残高が増加したためである。なお、給水人口が少ないため、料金を改定したとしても比率の大幅な改善は見込めない。
　⑤令和元年度から２年度にかけて施設整備した際の企業債元金償還額の増により、⑥のとおり給水原価が高水準となっていることから、料金回収率は著しく低水準となっている。
　⑦施設利用率は、類似団体平均よりも高い水準にあり、施設規模は適切と言える。
　⑧施設整備したばかりということもあって、有収率は類似団体平均よりも高い水準にあり、効率的な稼働状況にあると言える。</t>
    <rPh sb="77" eb="83">
      <t>チホウコウエイキギョウ</t>
    </rPh>
    <rPh sb="83" eb="85">
      <t>ケッサン</t>
    </rPh>
    <rPh sb="85" eb="89">
      <t>ジョウキョウチョウサ</t>
    </rPh>
    <rPh sb="94" eb="97">
      <t>チホウサイ</t>
    </rPh>
    <rPh sb="97" eb="99">
      <t>ショウカン</t>
    </rPh>
    <rPh sb="99" eb="100">
      <t>キン</t>
    </rPh>
    <rPh sb="101" eb="103">
      <t>タイオウ</t>
    </rPh>
    <rPh sb="105" eb="107">
      <t>ザイゲン</t>
    </rPh>
    <rPh sb="111" eb="115">
      <t>イッパンカイケイ</t>
    </rPh>
    <rPh sb="115" eb="118">
      <t>クリイレキン</t>
    </rPh>
    <rPh sb="121" eb="123">
      <t>トウガイ</t>
    </rPh>
    <rPh sb="123" eb="126">
      <t>ショウカンガク</t>
    </rPh>
    <rPh sb="127" eb="129">
      <t>ドウガク</t>
    </rPh>
    <rPh sb="130" eb="133">
      <t>シホンテキ</t>
    </rPh>
    <rPh sb="133" eb="135">
      <t>シュウニュウ</t>
    </rPh>
    <rPh sb="136" eb="141">
      <t>タカイケイホジョ</t>
    </rPh>
    <rPh sb="141" eb="142">
      <t>キン</t>
    </rPh>
    <rPh sb="144" eb="146">
      <t>ケイジョウ</t>
    </rPh>
    <rPh sb="153" eb="156">
      <t>ソウヒヨウ</t>
    </rPh>
    <rPh sb="157" eb="160">
      <t>チホウサイ</t>
    </rPh>
    <rPh sb="160" eb="163">
      <t>ショウカンキン</t>
    </rPh>
    <rPh sb="164" eb="165">
      <t>タイ</t>
    </rPh>
    <rPh sb="167" eb="170">
      <t>ソウシュウエキ</t>
    </rPh>
    <rPh sb="171" eb="173">
      <t>ショウガク</t>
    </rPh>
    <rPh sb="331" eb="333">
      <t>キュウゾウ</t>
    </rPh>
    <rPh sb="430" eb="433">
      <t>コウスイジュン</t>
    </rPh>
    <rPh sb="454" eb="45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</si>
</sst>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1.35</c:v>
                </c:pt>
                <c:pt idx="1">
                  <c:v>27.61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9D-4C74-A1AC-331871B7F59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0.61</c:v>
                </c:pt>
                <c:pt idx="2">
                  <c:v>0.4</c:v>
                </c:pt>
                <c:pt idx="3">
                  <c:v>0.59</c:v>
                </c:pt>
                <c:pt idx="4">
                  <c:v>0.5</c:v>
                </c:pt>
              </c:numCache>
            </c:numRef>
          </c:val>
          <c:smooth val="0"/>
          <c:extLst>
            <c:ext xmlns:c16="http://schemas.microsoft.com/office/drawing/2014/chart" uri="{C3380CC4-5D6E-409C-BE32-E72D297353CC}">
              <c16:uniqueId val="{00000001-569D-4C74-A1AC-331871B7F59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81.91</c:v>
                </c:pt>
                <c:pt idx="1">
                  <c:v>51.1</c:v>
                </c:pt>
                <c:pt idx="2">
                  <c:v>64.37</c:v>
                </c:pt>
                <c:pt idx="3">
                  <c:v>58.69</c:v>
                </c:pt>
                <c:pt idx="4">
                  <c:v>53.16</c:v>
                </c:pt>
              </c:numCache>
            </c:numRef>
          </c:val>
          <c:extLst>
            <c:ext xmlns:c16="http://schemas.microsoft.com/office/drawing/2014/chart" uri="{C3380CC4-5D6E-409C-BE32-E72D297353CC}">
              <c16:uniqueId val="{00000000-609B-4E96-AEBA-BBE12B1FC89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58.56</c:v>
                </c:pt>
                <c:pt idx="1">
                  <c:v>49.08</c:v>
                </c:pt>
                <c:pt idx="2">
                  <c:v>51.46</c:v>
                </c:pt>
                <c:pt idx="3">
                  <c:v>51.84</c:v>
                </c:pt>
                <c:pt idx="4">
                  <c:v>52.34</c:v>
                </c:pt>
              </c:numCache>
            </c:numRef>
          </c:val>
          <c:smooth val="0"/>
          <c:extLst>
            <c:ext xmlns:c16="http://schemas.microsoft.com/office/drawing/2014/chart" uri="{C3380CC4-5D6E-409C-BE32-E72D297353CC}">
              <c16:uniqueId val="{00000001-609B-4E96-AEBA-BBE12B1FC89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64.69</c:v>
                </c:pt>
                <c:pt idx="1">
                  <c:v>88.09</c:v>
                </c:pt>
                <c:pt idx="2">
                  <c:v>88.64</c:v>
                </c:pt>
                <c:pt idx="3">
                  <c:v>87.54</c:v>
                </c:pt>
                <c:pt idx="4">
                  <c:v>86.28</c:v>
                </c:pt>
              </c:numCache>
            </c:numRef>
          </c:val>
          <c:extLst>
            <c:ext xmlns:c16="http://schemas.microsoft.com/office/drawing/2014/chart" uri="{C3380CC4-5D6E-409C-BE32-E72D297353CC}">
              <c16:uniqueId val="{00000000-7995-4291-A396-5AAC3F9E2B5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73.680000000000007</c:v>
                </c:pt>
                <c:pt idx="1">
                  <c:v>71.27</c:v>
                </c:pt>
                <c:pt idx="2">
                  <c:v>68.58</c:v>
                </c:pt>
                <c:pt idx="3">
                  <c:v>67.94</c:v>
                </c:pt>
                <c:pt idx="4">
                  <c:v>66.900000000000006</c:v>
                </c:pt>
              </c:numCache>
            </c:numRef>
          </c:val>
          <c:smooth val="0"/>
          <c:extLst>
            <c:ext xmlns:c16="http://schemas.microsoft.com/office/drawing/2014/chart" uri="{C3380CC4-5D6E-409C-BE32-E72D297353CC}">
              <c16:uniqueId val="{00000001-7995-4291-A396-5AAC3F9E2B5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62.01</c:v>
                </c:pt>
                <c:pt idx="1">
                  <c:v>101.56</c:v>
                </c:pt>
                <c:pt idx="2">
                  <c:v>239.26</c:v>
                </c:pt>
                <c:pt idx="3">
                  <c:v>21.46</c:v>
                </c:pt>
                <c:pt idx="4">
                  <c:v>20.38</c:v>
                </c:pt>
              </c:numCache>
            </c:numRef>
          </c:val>
          <c:extLst>
            <c:ext xmlns:c16="http://schemas.microsoft.com/office/drawing/2014/chart" uri="{C3380CC4-5D6E-409C-BE32-E72D297353CC}">
              <c16:uniqueId val="{00000000-9C78-4D96-BB3D-0609911907B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73.42</c:v>
                </c:pt>
                <c:pt idx="1">
                  <c:v>73.22</c:v>
                </c:pt>
                <c:pt idx="2">
                  <c:v>69.05</c:v>
                </c:pt>
                <c:pt idx="3">
                  <c:v>67.02</c:v>
                </c:pt>
                <c:pt idx="4">
                  <c:v>71.319999999999993</c:v>
                </c:pt>
              </c:numCache>
            </c:numRef>
          </c:val>
          <c:smooth val="0"/>
          <c:extLst>
            <c:ext xmlns:c16="http://schemas.microsoft.com/office/drawing/2014/chart" uri="{C3380CC4-5D6E-409C-BE32-E72D297353CC}">
              <c16:uniqueId val="{00000001-9C78-4D96-BB3D-0609911907B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4-487D-A085-8731295C71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4-487D-A085-8731295C71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3-48E0-B80C-391AD6DD20B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3-48E0-B80C-391AD6DD20B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B-427F-B291-406E9C751B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B-427F-B291-406E9C751B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6-4695-9BDA-6065AFAEBB4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6-4695-9BDA-6065AFAEBB4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1000.95</c:v>
                </c:pt>
                <c:pt idx="1">
                  <c:v>15959.76</c:v>
                </c:pt>
                <c:pt idx="2">
                  <c:v>13349.71</c:v>
                </c:pt>
                <c:pt idx="3">
                  <c:v>12344.93</c:v>
                </c:pt>
                <c:pt idx="4">
                  <c:v>12361.04</c:v>
                </c:pt>
              </c:numCache>
            </c:numRef>
          </c:val>
          <c:extLst>
            <c:ext xmlns:c16="http://schemas.microsoft.com/office/drawing/2014/chart" uri="{C3380CC4-5D6E-409C-BE32-E72D297353CC}">
              <c16:uniqueId val="{00000000-3675-4E3D-AE35-DE81F13FE2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982.31</c:v>
                </c:pt>
                <c:pt idx="1">
                  <c:v>1128.72</c:v>
                </c:pt>
                <c:pt idx="2">
                  <c:v>1125.25</c:v>
                </c:pt>
                <c:pt idx="3">
                  <c:v>1157.05</c:v>
                </c:pt>
                <c:pt idx="4">
                  <c:v>1228.8</c:v>
                </c:pt>
              </c:numCache>
            </c:numRef>
          </c:val>
          <c:smooth val="0"/>
          <c:extLst>
            <c:ext xmlns:c16="http://schemas.microsoft.com/office/drawing/2014/chart" uri="{C3380CC4-5D6E-409C-BE32-E72D297353CC}">
              <c16:uniqueId val="{00000001-3675-4E3D-AE35-DE81F13FE2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53.17</c:v>
                </c:pt>
                <c:pt idx="1">
                  <c:v>60.09</c:v>
                </c:pt>
                <c:pt idx="2">
                  <c:v>30.54</c:v>
                </c:pt>
                <c:pt idx="3">
                  <c:v>10.24</c:v>
                </c:pt>
                <c:pt idx="4">
                  <c:v>9.4600000000000009</c:v>
                </c:pt>
              </c:numCache>
            </c:numRef>
          </c:val>
          <c:extLst>
            <c:ext xmlns:c16="http://schemas.microsoft.com/office/drawing/2014/chart" uri="{C3380CC4-5D6E-409C-BE32-E72D297353CC}">
              <c16:uniqueId val="{00000000-91EA-4860-9178-FFF2ECAECA1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53.77</c:v>
                </c:pt>
                <c:pt idx="1">
                  <c:v>41.84</c:v>
                </c:pt>
                <c:pt idx="2">
                  <c:v>41.44</c:v>
                </c:pt>
                <c:pt idx="3">
                  <c:v>37.65</c:v>
                </c:pt>
                <c:pt idx="4">
                  <c:v>37.31</c:v>
                </c:pt>
              </c:numCache>
            </c:numRef>
          </c:val>
          <c:smooth val="0"/>
          <c:extLst>
            <c:ext xmlns:c16="http://schemas.microsoft.com/office/drawing/2014/chart" uri="{C3380CC4-5D6E-409C-BE32-E72D297353CC}">
              <c16:uniqueId val="{00000001-91EA-4860-9178-FFF2ECAECA1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280.20999999999998</c:v>
                </c:pt>
                <c:pt idx="1">
                  <c:v>332.95</c:v>
                </c:pt>
                <c:pt idx="2">
                  <c:v>623.29</c:v>
                </c:pt>
                <c:pt idx="3">
                  <c:v>1902.79</c:v>
                </c:pt>
                <c:pt idx="4">
                  <c:v>2152.13</c:v>
                </c:pt>
              </c:numCache>
            </c:numRef>
          </c:val>
          <c:extLst>
            <c:ext xmlns:c16="http://schemas.microsoft.com/office/drawing/2014/chart" uri="{C3380CC4-5D6E-409C-BE32-E72D297353CC}">
              <c16:uniqueId val="{00000000-4DB2-4E84-B015-385DB17BBA7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305.38</c:v>
                </c:pt>
                <c:pt idx="1">
                  <c:v>390.47</c:v>
                </c:pt>
                <c:pt idx="2">
                  <c:v>403.61</c:v>
                </c:pt>
                <c:pt idx="3">
                  <c:v>442.82</c:v>
                </c:pt>
                <c:pt idx="4">
                  <c:v>425.76</c:v>
                </c:pt>
              </c:numCache>
            </c:numRef>
          </c:val>
          <c:smooth val="0"/>
          <c:extLst>
            <c:ext xmlns:c16="http://schemas.microsoft.com/office/drawing/2014/chart" uri="{C3380CC4-5D6E-409C-BE32-E72D297353CC}">
              <c16:uniqueId val="{00000001-4DB2-4E84-B015-385DB17BBA7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屋久島町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11591</v>
      </c>
      <c r="AM8" s="36"/>
      <c r="AN8" s="36"/>
      <c r="AO8" s="36"/>
      <c r="AP8" s="36"/>
      <c r="AQ8" s="36"/>
      <c r="AR8" s="36"/>
      <c r="AS8" s="36"/>
      <c r="AT8" s="37">
        <f>データ!$S$6</f>
        <v>540.45000000000005</v>
      </c>
      <c r="AU8" s="37"/>
      <c r="AV8" s="37"/>
      <c r="AW8" s="37"/>
      <c r="AX8" s="37"/>
      <c r="AY8" s="37"/>
      <c r="AZ8" s="37"/>
      <c r="BA8" s="37"/>
      <c r="BB8" s="37">
        <f>データ!$T$6</f>
        <v>21.45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3025</v>
      </c>
      <c r="X10" s="36"/>
      <c r="Y10" s="36"/>
      <c r="Z10" s="36"/>
      <c r="AA10" s="36"/>
      <c r="AB10" s="36"/>
      <c r="AC10" s="36"/>
      <c r="AD10" s="2"/>
      <c r="AE10" s="2"/>
      <c r="AF10" s="2"/>
      <c r="AG10" s="2"/>
      <c r="AH10" s="2"/>
      <c r="AI10" s="2"/>
      <c r="AJ10" s="2"/>
      <c r="AK10" s="2"/>
      <c r="AL10" s="36">
        <f>データ!$U$6</f>
        <v>81</v>
      </c>
      <c r="AM10" s="36"/>
      <c r="AN10" s="36"/>
      <c r="AO10" s="36"/>
      <c r="AP10" s="36"/>
      <c r="AQ10" s="36"/>
      <c r="AR10" s="36"/>
      <c r="AS10" s="36"/>
      <c r="AT10" s="37">
        <f>データ!$V$6</f>
        <v>0.22</v>
      </c>
      <c r="AU10" s="37"/>
      <c r="AV10" s="37"/>
      <c r="AW10" s="37"/>
      <c r="AX10" s="37"/>
      <c r="AY10" s="37"/>
      <c r="AZ10" s="37"/>
      <c r="BA10" s="37"/>
      <c r="BB10" s="37">
        <f>データ!$W$6</f>
        <v>368.18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8ESS9kwk0pSqe+qkfzMc0C/XXBIi6GHTGLhSs0XPq/LN28rs8eQv8a89oM8wpnK9B1M1zpuNY+3ni/7AFKwdNQ==" saltValue="nmBdoPo9DBnm/S1AG+Hm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2023</v>
      </c>
      <c r="C6" s="20">
        <f t="shared" ref="C6:W6" si="3">C7</f>
        <v>465054</v>
      </c>
      <c r="D6" s="20">
        <f t="shared" si="3"/>
        <v>47</v>
      </c>
      <c r="E6" s="20">
        <f t="shared" si="3"/>
        <v>1</v>
      </c>
      <c r="F6" s="20">
        <f t="shared" si="3"/>
        <v>0</v>
      </c>
      <c r="G6" s="20">
        <f t="shared" si="3"/>
        <v>0</v>
      </c>
      <c r="H6" s="20" t="str">
        <f t="shared" si="3"/>
        <v>鹿児島県　屋久島町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3025</v>
      </c>
      <c r="R6" s="21">
        <f t="shared" si="3"/>
        <v>11591</v>
      </c>
      <c r="S6" s="21">
        <f t="shared" si="3"/>
        <v>540.45000000000005</v>
      </c>
      <c r="T6" s="21">
        <f t="shared" si="3"/>
        <v>21.45</v>
      </c>
      <c r="U6" s="21">
        <f t="shared" si="3"/>
        <v>81</v>
      </c>
      <c r="V6" s="21">
        <f t="shared" si="3"/>
        <v>0.22</v>
      </c>
      <c r="W6" s="21">
        <f t="shared" si="3"/>
        <v>368.18</v>
      </c>
      <c r="X6" s="22">
        <f>IF(X7="",NA(),X7)</f>
        <v>62.01</v>
      </c>
      <c r="Y6" s="22">
        <f t="shared" ref="Y6:AG6" si="4">IF(Y7="",NA(),Y7)</f>
        <v>101.56</v>
      </c>
      <c r="Z6" s="22">
        <f t="shared" si="4"/>
        <v>239.26</v>
      </c>
      <c r="AA6" s="22">
        <f t="shared" si="4"/>
        <v>21.46</v>
      </c>
      <c r="AB6" s="22">
        <f t="shared" si="4"/>
        <v>20.38</v>
      </c>
      <c r="AC6" s="22">
        <f t="shared" si="4"/>
        <v>73.42</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1000.95</v>
      </c>
      <c r="BF6" s="22">
        <f t="shared" ref="BF6:BN6" si="7">IF(BF7="",NA(),BF7)</f>
        <v>15959.76</v>
      </c>
      <c r="BG6" s="22">
        <f t="shared" si="7"/>
        <v>13349.71</v>
      </c>
      <c r="BH6" s="22">
        <f t="shared" si="7"/>
        <v>12344.93</v>
      </c>
      <c r="BI6" s="22">
        <f t="shared" si="7"/>
        <v>12361.04</v>
      </c>
      <c r="BJ6" s="22">
        <f t="shared" si="7"/>
        <v>982.31</v>
      </c>
      <c r="BK6" s="22">
        <f t="shared" si="7"/>
        <v>1128.72</v>
      </c>
      <c r="BL6" s="22">
        <f t="shared" si="7"/>
        <v>1125.25</v>
      </c>
      <c r="BM6" s="22">
        <f t="shared" si="7"/>
        <v>1157.05</v>
      </c>
      <c r="BN6" s="22">
        <f t="shared" si="7"/>
        <v>1228.8</v>
      </c>
      <c r="BO6" s="21" t="str">
        <f>IF(BO7="","",IF(BO7="-","【-】","【"&amp;SUBSTITUTE(TEXT(BO7,"#,##0.00"),"-","△")&amp;"】"))</f>
        <v>【1,045.20】</v>
      </c>
      <c r="BP6" s="22">
        <f>IF(BP7="",NA(),BP7)</f>
        <v>53.17</v>
      </c>
      <c r="BQ6" s="22">
        <f t="shared" ref="BQ6:BY6" si="8">IF(BQ7="",NA(),BQ7)</f>
        <v>60.09</v>
      </c>
      <c r="BR6" s="22">
        <f t="shared" si="8"/>
        <v>30.54</v>
      </c>
      <c r="BS6" s="22">
        <f t="shared" si="8"/>
        <v>10.24</v>
      </c>
      <c r="BT6" s="22">
        <f t="shared" si="8"/>
        <v>9.4600000000000009</v>
      </c>
      <c r="BU6" s="22">
        <f t="shared" si="8"/>
        <v>53.77</v>
      </c>
      <c r="BV6" s="22">
        <f t="shared" si="8"/>
        <v>41.84</v>
      </c>
      <c r="BW6" s="22">
        <f t="shared" si="8"/>
        <v>41.44</v>
      </c>
      <c r="BX6" s="22">
        <f t="shared" si="8"/>
        <v>37.65</v>
      </c>
      <c r="BY6" s="22">
        <f t="shared" si="8"/>
        <v>37.31</v>
      </c>
      <c r="BZ6" s="21" t="str">
        <f>IF(BZ7="","",IF(BZ7="-","【-】","【"&amp;SUBSTITUTE(TEXT(BZ7,"#,##0.00"),"-","△")&amp;"】"))</f>
        <v>【49.51】</v>
      </c>
      <c r="CA6" s="22">
        <f>IF(CA7="",NA(),CA7)</f>
        <v>280.20999999999998</v>
      </c>
      <c r="CB6" s="22">
        <f t="shared" ref="CB6:CJ6" si="9">IF(CB7="",NA(),CB7)</f>
        <v>332.95</v>
      </c>
      <c r="CC6" s="22">
        <f t="shared" si="9"/>
        <v>623.29</v>
      </c>
      <c r="CD6" s="22">
        <f t="shared" si="9"/>
        <v>1902.79</v>
      </c>
      <c r="CE6" s="22">
        <f t="shared" si="9"/>
        <v>2152.13</v>
      </c>
      <c r="CF6" s="22">
        <f t="shared" si="9"/>
        <v>305.38</v>
      </c>
      <c r="CG6" s="22">
        <f t="shared" si="9"/>
        <v>390.47</v>
      </c>
      <c r="CH6" s="22">
        <f t="shared" si="9"/>
        <v>403.61</v>
      </c>
      <c r="CI6" s="22">
        <f t="shared" si="9"/>
        <v>442.82</v>
      </c>
      <c r="CJ6" s="22">
        <f t="shared" si="9"/>
        <v>425.76</v>
      </c>
      <c r="CK6" s="21" t="str">
        <f>IF(CK7="","",IF(CK7="-","【-】","【"&amp;SUBSTITUTE(TEXT(CK7,"#,##0.00"),"-","△")&amp;"】"))</f>
        <v>【317.14】</v>
      </c>
      <c r="CL6" s="22">
        <f>IF(CL7="",NA(),CL7)</f>
        <v>81.91</v>
      </c>
      <c r="CM6" s="22">
        <f t="shared" ref="CM6:CU6" si="10">IF(CM7="",NA(),CM7)</f>
        <v>51.1</v>
      </c>
      <c r="CN6" s="22">
        <f t="shared" si="10"/>
        <v>64.37</v>
      </c>
      <c r="CO6" s="22">
        <f t="shared" si="10"/>
        <v>58.69</v>
      </c>
      <c r="CP6" s="22">
        <f t="shared" si="10"/>
        <v>53.16</v>
      </c>
      <c r="CQ6" s="22">
        <f t="shared" si="10"/>
        <v>58.56</v>
      </c>
      <c r="CR6" s="22">
        <f t="shared" si="10"/>
        <v>49.08</v>
      </c>
      <c r="CS6" s="22">
        <f t="shared" si="10"/>
        <v>51.46</v>
      </c>
      <c r="CT6" s="22">
        <f t="shared" si="10"/>
        <v>51.84</v>
      </c>
      <c r="CU6" s="22">
        <f t="shared" si="10"/>
        <v>52.34</v>
      </c>
      <c r="CV6" s="21" t="str">
        <f>IF(CV7="","",IF(CV7="-","【-】","【"&amp;SUBSTITUTE(TEXT(CV7,"#,##0.00"),"-","△")&amp;"】"))</f>
        <v>【55.00】</v>
      </c>
      <c r="CW6" s="22">
        <f>IF(CW7="",NA(),CW7)</f>
        <v>64.69</v>
      </c>
      <c r="CX6" s="22">
        <f t="shared" ref="CX6:DF6" si="11">IF(CX7="",NA(),CX7)</f>
        <v>88.09</v>
      </c>
      <c r="CY6" s="22">
        <f t="shared" si="11"/>
        <v>88.64</v>
      </c>
      <c r="CZ6" s="22">
        <f t="shared" si="11"/>
        <v>87.54</v>
      </c>
      <c r="DA6" s="22">
        <f t="shared" si="11"/>
        <v>86.28</v>
      </c>
      <c r="DB6" s="22">
        <f t="shared" si="11"/>
        <v>73.680000000000007</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1.35</v>
      </c>
      <c r="EE6" s="22">
        <f t="shared" ref="EE6:EM6" si="14">IF(EE7="",NA(),EE7)</f>
        <v>27.61</v>
      </c>
      <c r="EF6" s="21">
        <f t="shared" si="14"/>
        <v>0</v>
      </c>
      <c r="EG6" s="21">
        <f t="shared" si="14"/>
        <v>0</v>
      </c>
      <c r="EH6" s="21">
        <f t="shared" si="14"/>
        <v>0</v>
      </c>
      <c r="EI6" s="22">
        <f t="shared" si="14"/>
        <v>0.42</v>
      </c>
      <c r="EJ6" s="22">
        <f t="shared" si="14"/>
        <v>0.61</v>
      </c>
      <c r="EK6" s="22">
        <f t="shared" si="14"/>
        <v>0.4</v>
      </c>
      <c r="EL6" s="22">
        <f t="shared" si="14"/>
        <v>0.59</v>
      </c>
      <c r="EM6" s="22">
        <f t="shared" si="14"/>
        <v>0.5</v>
      </c>
      <c r="EN6" s="21" t="str">
        <f>IF(EN7="","",IF(EN7="-","【-】","【"&amp;SUBSTITUTE(TEXT(EN7,"#,##0.00"),"-","△")&amp;"】"))</f>
        <v>【0.40】</v>
      </c>
    </row>
    <row r="7" spans="1:144" s="23" customFormat="1">
      <c r="A7" s="15"/>
      <c r="B7" s="24">
        <v>2023</v>
      </c>
      <c r="C7" s="24">
        <v>465054</v>
      </c>
      <c r="D7" s="24">
        <v>47</v>
      </c>
      <c r="E7" s="24">
        <v>1</v>
      </c>
      <c r="F7" s="24">
        <v>0</v>
      </c>
      <c r="G7" s="24">
        <v>0</v>
      </c>
      <c r="H7" s="24" t="s">
        <v>96</v>
      </c>
      <c r="I7" s="24" t="s">
        <v>97</v>
      </c>
      <c r="J7" s="24" t="s">
        <v>98</v>
      </c>
      <c r="K7" s="24" t="s">
        <v>99</v>
      </c>
      <c r="L7" s="24" t="s">
        <v>100</v>
      </c>
      <c r="M7" s="24" t="s">
        <v>101</v>
      </c>
      <c r="N7" s="25" t="s">
        <v>102</v>
      </c>
      <c r="O7" s="25" t="s">
        <v>103</v>
      </c>
      <c r="P7" s="25">
        <v>100</v>
      </c>
      <c r="Q7" s="25">
        <v>3025</v>
      </c>
      <c r="R7" s="25">
        <v>11591</v>
      </c>
      <c r="S7" s="25">
        <v>540.45000000000005</v>
      </c>
      <c r="T7" s="25">
        <v>21.45</v>
      </c>
      <c r="U7" s="25">
        <v>81</v>
      </c>
      <c r="V7" s="25">
        <v>0.22</v>
      </c>
      <c r="W7" s="25">
        <v>368.18</v>
      </c>
      <c r="X7" s="25">
        <v>62.01</v>
      </c>
      <c r="Y7" s="25">
        <v>101.56</v>
      </c>
      <c r="Z7" s="25">
        <v>239.26</v>
      </c>
      <c r="AA7" s="25">
        <v>21.46</v>
      </c>
      <c r="AB7" s="25">
        <v>20.38</v>
      </c>
      <c r="AC7" s="25">
        <v>73.42</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1000.95</v>
      </c>
      <c r="BF7" s="25">
        <v>15959.76</v>
      </c>
      <c r="BG7" s="25">
        <v>13349.71</v>
      </c>
      <c r="BH7" s="25">
        <v>12344.93</v>
      </c>
      <c r="BI7" s="25">
        <v>12361.04</v>
      </c>
      <c r="BJ7" s="25">
        <v>982.31</v>
      </c>
      <c r="BK7" s="25">
        <v>1128.72</v>
      </c>
      <c r="BL7" s="25">
        <v>1125.25</v>
      </c>
      <c r="BM7" s="25">
        <v>1157.05</v>
      </c>
      <c r="BN7" s="25">
        <v>1228.8</v>
      </c>
      <c r="BO7" s="25">
        <v>1045.2</v>
      </c>
      <c r="BP7" s="25">
        <v>53.17</v>
      </c>
      <c r="BQ7" s="25">
        <v>60.09</v>
      </c>
      <c r="BR7" s="25">
        <v>30.54</v>
      </c>
      <c r="BS7" s="25">
        <v>10.24</v>
      </c>
      <c r="BT7" s="25">
        <v>9.4600000000000009</v>
      </c>
      <c r="BU7" s="25">
        <v>53.77</v>
      </c>
      <c r="BV7" s="25">
        <v>41.84</v>
      </c>
      <c r="BW7" s="25">
        <v>41.44</v>
      </c>
      <c r="BX7" s="25">
        <v>37.65</v>
      </c>
      <c r="BY7" s="25">
        <v>37.31</v>
      </c>
      <c r="BZ7" s="25">
        <v>49.51</v>
      </c>
      <c r="CA7" s="25">
        <v>280.20999999999998</v>
      </c>
      <c r="CB7" s="25">
        <v>332.95</v>
      </c>
      <c r="CC7" s="25">
        <v>623.29</v>
      </c>
      <c r="CD7" s="25">
        <v>1902.79</v>
      </c>
      <c r="CE7" s="25">
        <v>2152.13</v>
      </c>
      <c r="CF7" s="25">
        <v>305.38</v>
      </c>
      <c r="CG7" s="25">
        <v>390.47</v>
      </c>
      <c r="CH7" s="25">
        <v>403.61</v>
      </c>
      <c r="CI7" s="25">
        <v>442.82</v>
      </c>
      <c r="CJ7" s="25">
        <v>425.76</v>
      </c>
      <c r="CK7" s="25">
        <v>317.14</v>
      </c>
      <c r="CL7" s="25">
        <v>81.91</v>
      </c>
      <c r="CM7" s="25">
        <v>51.1</v>
      </c>
      <c r="CN7" s="25">
        <v>64.37</v>
      </c>
      <c r="CO7" s="25">
        <v>58.69</v>
      </c>
      <c r="CP7" s="25">
        <v>53.16</v>
      </c>
      <c r="CQ7" s="25">
        <v>58.56</v>
      </c>
      <c r="CR7" s="25">
        <v>49.08</v>
      </c>
      <c r="CS7" s="25">
        <v>51.46</v>
      </c>
      <c r="CT7" s="25">
        <v>51.84</v>
      </c>
      <c r="CU7" s="25">
        <v>52.34</v>
      </c>
      <c r="CV7" s="25">
        <v>55</v>
      </c>
      <c r="CW7" s="25">
        <v>64.69</v>
      </c>
      <c r="CX7" s="25">
        <v>88.09</v>
      </c>
      <c r="CY7" s="25">
        <v>88.64</v>
      </c>
      <c r="CZ7" s="25">
        <v>87.54</v>
      </c>
      <c r="DA7" s="25">
        <v>86.28</v>
      </c>
      <c r="DB7" s="25">
        <v>73.680000000000007</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1.35</v>
      </c>
      <c r="EE7" s="25">
        <v>27.61</v>
      </c>
      <c r="EF7" s="25">
        <v>0</v>
      </c>
      <c r="EG7" s="25">
        <v>0</v>
      </c>
      <c r="EH7" s="25">
        <v>0</v>
      </c>
      <c r="EI7" s="25">
        <v>0.42</v>
      </c>
      <c r="EJ7" s="25">
        <v>0.61</v>
      </c>
      <c r="EK7" s="25">
        <v>0.4</v>
      </c>
      <c r="EL7" s="25">
        <v>0.59</v>
      </c>
      <c r="EM7" s="25">
        <v>0.5</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109</v>
      </c>
    </row>
    <row r="12" spans="1:144">
      <c r="B12">
        <v>1</v>
      </c>
      <c r="C12">
        <v>1</v>
      </c>
      <c r="D12">
        <v>1</v>
      </c>
      <c r="E12">
        <v>1</v>
      </c>
      <c r="F12">
        <v>1</v>
      </c>
      <c r="G12" t="s">
        <v>110</v>
      </c>
    </row>
    <row r="13" spans="1:144">
      <c r="B13" t="s">
        <v>111</v>
      </c>
      <c r="C13" t="s">
        <v>112</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2025-01-29T06:35:52Z</cp:lastPrinted>
  <dcterms:created xsi:type="dcterms:W3CDTF">2025-01-24T06:41:24Z</dcterms:created>
  <dcterms:modified xsi:type="dcterms:W3CDTF">2025-02-17T00:38:11Z</dcterms:modified>
  <cp:category/>
</cp:coreProperties>
</file>