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5 大崎町（済）\"/>
    </mc:Choice>
  </mc:AlternateContent>
  <xr:revisionPtr revIDLastSave="0" documentId="13_ncr:1_{4D143BF3-C2AD-4C8E-B7EC-8D6C0AC8BA86}" xr6:coauthVersionLast="36" xr6:coauthVersionMax="36" xr10:uidLastSave="{00000000-0000-0000-0000-000000000000}"/>
  <workbookProtection workbookAlgorithmName="SHA-512" workbookHashValue="CCsqnbNh3l3uH8MCHexHNi1VXsFiljiyOF26AtM2HiZJu1Uc5BexdvMtraKMcFldwLMJHK8pCdaxe6icqYfCxg==" workbookSaltValue="qjZzHTx1pU1lr8po36L+MQ==" workbookSpinCount="100000" lockStructure="1"/>
  <bookViews>
    <workbookView xWindow="0" yWindow="0" windowWidth="19200" windowHeight="59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B10" i="4"/>
  <c r="AL8" i="4"/>
  <c r="AD8" i="4"/>
  <c r="P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<sst xmlns="http://schemas.openxmlformats.org/spreadsheetml/2006/main" count="236" uniqueCount="120">
  <si>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</si>
  <si>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</si>
  <si>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</si>
  <si>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</si>
  <si>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</si>
  <si>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</si>
  <si>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</si>
  <si>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</si>
  <si>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</si>
  <si>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</si>
  <si>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</si>
  <si>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</si>
  <si>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</si>
  <si>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</si>
  <si>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</si>
  <si>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</si>
  <si>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</si>
  <si>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</si>
  <si>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</si>
  <si>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</si>
  <si>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</si>
  <si>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</si>
  <si>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</si>
  <si>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</si>
  <si>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</si>
  <si>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</si>
  <si>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</si>
  <si>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</si>
  <si>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</si>
  <si>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</si>
  <si>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</si>
  <si>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</si>
  <si>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</si>
  <si>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</si>
  <si>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</si>
  <si>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</si>
  <si>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</si>
  <si>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</si>
  <si>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</si>
  <si>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</si>
  <si>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</si>
  <si>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</si>
  <si>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</si>
  <si>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</si>
  <si>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</si>
  <si>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</si>
  <si>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</si>
  <si>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</si>
  <si>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</si>
  <si>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</si>
  <si>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</si>
  <si>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</si>
  <si>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</si>
  <si>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</si>
  <si>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</si>
  <si>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</si>
  <si>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</si>
  <si>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</si>
  <si>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</si>
  <si>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</si>
  <si>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</si>
  <si>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</si>
  <si>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</si>
  <si>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</si>
  <si>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</si>
  <si>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</si>
  <si>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</si>
  <si>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</si>
  <si>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</si>
  <si>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</si>
  <si>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</si>
  <si>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</si>
  <si>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</si>
  <si>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</si>
  <si>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</si>
  <si>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</si>
  <si>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</si>
  <si>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</si>
  <si>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</si>
  <si>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</si>
  <si>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</si>
  <si>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</si>
  <si>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</si>
  <si>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</si>
  <si>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</si>
  <si>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</si>
  <si>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</si>
  <si>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</si>
  <si>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</si>
  <si>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</si>
  <si>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</si>
  <si>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</si>
  <si>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</si>
  <si>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</si>
  <si>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</si>
  <si>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</si>
  <si>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</si>
  <si>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</si>
  <si>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</si>
  <si>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</si>
  <si>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</si>
  <si>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</si>
  <si>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</si>
  <si>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</si>
  <si>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</si>
  <si>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</si>
  <si>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</si>
  <si>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</si>
  <si>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</si>
  <si>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</si>
  <si>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</si>
  <si>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</si>
  <si>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</si>
  <si>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</si>
  <si>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</si>
  <si>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</si>
  <si>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</si>
  <si>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　100％を下回っているが、地方債償還金の占める割合が大きいためで、この償還額は年々減少傾向にある。また、料金改定を行いR3年から徐々に上昇しているため今後も収納率の向上等に努め、経営の健全性を図っていく必要がある。　　　　　　　　　　　
④　類似団体と比較して低い数値で推移しており、債務負担は比較的少ないといえるが、一般会計からの負担も年々厳しくなっていくため今後も収納率等の向上に努めていく必要がある。
⑤　令和3年度からの使用料改定に伴い比較的高い数値で良好といえるが、さらなる接続件数の増加を図っていく必要がある。
⑥　類似団体と比較して低い数値で推移しており、効率的な汚水処理ができているといえる。
⑦　当初の計画よりも事業規模が縮小し汚水処理能力に余裕があるためだと思われる。今後新規接続の増加による有収水量の増を図っていく必要がある。
⑧　類似団体と比較して高い数値で推移しており、良好といえる。
　以上のことから、収益的収支比率や施設利用率が低いため、接続件数増や使用料等の収入増を図っていく必要がある。一方、類似団体と比較して水洗化率は高く、また、汚水処理原価は抑えられていることから、概ね効率の良い経営ができているといえる。</t>
    <rPh sb="54" eb="56">
      <t>リョウキン</t>
    </rPh>
    <rPh sb="56" eb="58">
      <t>カイテイ</t>
    </rPh>
    <rPh sb="59" eb="60">
      <t>オコナ</t>
    </rPh>
    <rPh sb="63" eb="64">
      <t>ネン</t>
    </rPh>
    <rPh sb="66" eb="68">
      <t>ジョジョ</t>
    </rPh>
    <rPh sb="69" eb="71">
      <t>ジョウショウ</t>
    </rPh>
    <rPh sb="77" eb="79">
      <t>コンゴ</t>
    </rPh>
    <rPh sb="161" eb="163">
      <t>イッパン</t>
    </rPh>
    <rPh sb="163" eb="165">
      <t>カイケイ</t>
    </rPh>
    <rPh sb="168" eb="170">
      <t>フタン</t>
    </rPh>
    <rPh sb="171" eb="173">
      <t>ネンネン</t>
    </rPh>
    <rPh sb="173" eb="174">
      <t>キビ</t>
    </rPh>
    <rPh sb="183" eb="185">
      <t>コンゴ</t>
    </rPh>
    <rPh sb="186" eb="188">
      <t>シュウノウ</t>
    </rPh>
    <rPh sb="188" eb="189">
      <t>リツ</t>
    </rPh>
    <rPh sb="189" eb="190">
      <t>トウ</t>
    </rPh>
    <rPh sb="191" eb="193">
      <t>コウジョウ</t>
    </rPh>
    <rPh sb="194" eb="195">
      <t>ツト</t>
    </rPh>
    <rPh sb="199" eb="201">
      <t>ヒツヨウ</t>
    </rPh>
    <rPh sb="208" eb="210">
      <t>レイワ</t>
    </rPh>
    <rPh sb="211" eb="213">
      <t>ネンド</t>
    </rPh>
    <rPh sb="216" eb="219">
      <t>シヨウリョウ</t>
    </rPh>
    <rPh sb="219" eb="221">
      <t>カイテイ</t>
    </rPh>
    <rPh sb="222" eb="223">
      <t>トモナ</t>
    </rPh>
    <rPh sb="309" eb="311">
      <t>トウショ</t>
    </rPh>
    <rPh sb="312" eb="314">
      <t>ケイカク</t>
    </rPh>
    <rPh sb="317" eb="319">
      <t>ジギョウ</t>
    </rPh>
    <rPh sb="319" eb="321">
      <t>キボ</t>
    </rPh>
    <rPh sb="322" eb="324">
      <t>シュクショウ</t>
    </rPh>
    <rPh sb="341" eb="342">
      <t>オモ</t>
    </rPh>
    <rPh sb="346" eb="348">
      <t>コンゴ</t>
    </rPh>
    <rPh sb="348" eb="350">
      <t>シンキ</t>
    </rPh>
    <rPh sb="350" eb="352">
      <t>セツゾク</t>
    </rPh>
    <rPh sb="353" eb="355">
      <t>ゾウカ</t>
    </rPh>
    <phoneticPr fontId="4"/>
  </si>
  <si>
    <t>③　平成15年に供用開始して、耐用年数的にまだ期間があるので、年２回の清掃を兼ねた点検を重視し、計画的な更新を検討していきたい。
また、現在ストックマネジメント計画を策定中のため策定後は計画的に対策を行っていく。</t>
    <rPh sb="2" eb="4">
      <t>ヘイセイ</t>
    </rPh>
    <rPh sb="6" eb="7">
      <t>ネン</t>
    </rPh>
    <rPh sb="8" eb="10">
      <t>キョウヨウ</t>
    </rPh>
    <rPh sb="10" eb="12">
      <t>カイシ</t>
    </rPh>
    <rPh sb="15" eb="17">
      <t>タイヨウ</t>
    </rPh>
    <rPh sb="17" eb="19">
      <t>ネンスウ</t>
    </rPh>
    <rPh sb="19" eb="20">
      <t>テキ</t>
    </rPh>
    <rPh sb="23" eb="25">
      <t>キカン</t>
    </rPh>
    <rPh sb="31" eb="32">
      <t>ネン</t>
    </rPh>
    <rPh sb="33" eb="34">
      <t>カイ</t>
    </rPh>
    <rPh sb="35" eb="37">
      <t>セイソウ</t>
    </rPh>
    <rPh sb="38" eb="39">
      <t>カ</t>
    </rPh>
    <rPh sb="41" eb="43">
      <t>テンケン</t>
    </rPh>
    <rPh sb="44" eb="46">
      <t>ジュウシ</t>
    </rPh>
    <rPh sb="48" eb="51">
      <t>ケイカクテキ</t>
    </rPh>
    <rPh sb="52" eb="54">
      <t>コウシン</t>
    </rPh>
    <rPh sb="55" eb="57">
      <t>ケントウ</t>
    </rPh>
    <rPh sb="68" eb="70">
      <t>ゲンザイ</t>
    </rPh>
    <rPh sb="80" eb="82">
      <t>ケイカク</t>
    </rPh>
    <rPh sb="83" eb="86">
      <t>サクテイチュウ</t>
    </rPh>
    <rPh sb="89" eb="91">
      <t>サクテイ</t>
    </rPh>
    <rPh sb="91" eb="92">
      <t>ゴ</t>
    </rPh>
    <rPh sb="93" eb="96">
      <t>ケイカクテキ</t>
    </rPh>
    <rPh sb="97" eb="99">
      <t>タイサク</t>
    </rPh>
    <rPh sb="100" eb="101">
      <t>オコナ</t>
    </rPh>
    <phoneticPr fontId="4"/>
  </si>
  <si>
    <t>　公共下水道事業の経営は、類似団体と比較するとやや安定していないといえる。
　しかし、人口減少と少子高齢化が急激に進んでいる現状の中、使用料以外の収入で賄っている部分があるため、今後も汚水処理普及率100％を目標に、接続世帯の増加や収納率の向上に向けた取組を行う必要がある。
　令和６年度に地方公営企業会計を適用するため、資産台帳の整理や「経営状況の見える化」に留意し、持続可能な下水道事業運営に努めていく。
　令和元年度に行った下水道使用料改定に基づき，令和３年度からは使用料収入の増額を見込んでいるため、経費回収率の向上による経営の効率化と経営基盤の強化に努めていきたい。</t>
    <rPh sb="25" eb="27">
      <t>アンテイ</t>
    </rPh>
    <rPh sb="43" eb="45">
      <t>ジンコウ</t>
    </rPh>
    <rPh sb="45" eb="47">
      <t>ゲンショウ</t>
    </rPh>
    <rPh sb="48" eb="50">
      <t>ショウシ</t>
    </rPh>
    <rPh sb="50" eb="53">
      <t>コウレイカ</t>
    </rPh>
    <rPh sb="54" eb="56">
      <t>キュウゲキ</t>
    </rPh>
    <rPh sb="57" eb="58">
      <t>スス</t>
    </rPh>
    <rPh sb="62" eb="64">
      <t>ゲンジョウ</t>
    </rPh>
    <rPh sb="65" eb="66">
      <t>ナカ</t>
    </rPh>
    <rPh sb="92" eb="94">
      <t>オスイ</t>
    </rPh>
    <rPh sb="94" eb="96">
      <t>ショリ</t>
    </rPh>
    <rPh sb="96" eb="98">
      <t>フキュウ</t>
    </rPh>
    <rPh sb="98" eb="99">
      <t>リツ</t>
    </rPh>
    <rPh sb="104" eb="106">
      <t>モクヒョウ</t>
    </rPh>
    <rPh sb="139" eb="140">
      <t>レイ</t>
    </rPh>
    <rPh sb="140" eb="141">
      <t>ワ</t>
    </rPh>
    <rPh sb="142" eb="144">
      <t>ネンド</t>
    </rPh>
    <rPh sb="145" eb="147">
      <t>チホウ</t>
    </rPh>
    <rPh sb="147" eb="149">
      <t>コウエイ</t>
    </rPh>
    <rPh sb="149" eb="151">
      <t>キギョウ</t>
    </rPh>
    <rPh sb="151" eb="153">
      <t>カイケイ</t>
    </rPh>
    <rPh sb="154" eb="156">
      <t>テキヨウ</t>
    </rPh>
    <rPh sb="161" eb="163">
      <t>シサン</t>
    </rPh>
    <rPh sb="163" eb="165">
      <t>ダイチョウ</t>
    </rPh>
    <rPh sb="166" eb="168">
      <t>セイリ</t>
    </rPh>
    <rPh sb="170" eb="172">
      <t>ケイエイ</t>
    </rPh>
    <rPh sb="172" eb="174">
      <t>ジョウキョウ</t>
    </rPh>
    <rPh sb="175" eb="176">
      <t>ミ</t>
    </rPh>
    <rPh sb="178" eb="179">
      <t>カ</t>
    </rPh>
    <rPh sb="181" eb="183">
      <t>リュウイ</t>
    </rPh>
    <rPh sb="185" eb="187">
      <t>ジゾク</t>
    </rPh>
    <rPh sb="187" eb="189">
      <t>カノウ</t>
    </rPh>
    <rPh sb="190" eb="193">
      <t>ゲスイドウ</t>
    </rPh>
    <rPh sb="193" eb="195">
      <t>ジギョウ</t>
    </rPh>
    <rPh sb="195" eb="197">
      <t>ウンエイ</t>
    </rPh>
    <rPh sb="198" eb="199">
      <t>ツト</t>
    </rPh>
    <rPh sb="206" eb="207">
      <t>レイ</t>
    </rPh>
    <rPh sb="207" eb="208">
      <t>ワ</t>
    </rPh>
    <rPh sb="208" eb="209">
      <t>ガン</t>
    </rPh>
    <rPh sb="209" eb="211">
      <t>ネンド</t>
    </rPh>
    <rPh sb="245" eb="247">
      <t>ミコ</t>
    </rPh>
    <rPh sb="254" eb="256">
      <t>ケイヒ</t>
    </rPh>
    <rPh sb="256" eb="258">
      <t>カイシュウ</t>
    </rPh>
    <rPh sb="258" eb="259">
      <t>リツ</t>
    </rPh>
    <rPh sb="260" eb="262">
      <t>コウジョウ</t>
    </rPh>
    <rPh sb="265" eb="267">
      <t>ケイエイ</t>
    </rPh>
    <rPh sb="268" eb="271">
      <t>コウリツカ</t>
    </rPh>
    <rPh sb="272" eb="274">
      <t>ケイエイ</t>
    </rPh>
    <rPh sb="274" eb="276">
      <t>キバン</t>
    </rPh>
    <rPh sb="277" eb="279">
      <t>キョウカ</t>
    </rPh>
    <rPh sb="280" eb="28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</si>
</sst>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29-4D3B-9EE3-2A7EE8A898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8929-4D3B-9EE3-2A7EE8A898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31.96</c:v>
                </c:pt>
                <c:pt idx="1">
                  <c:v>32.130000000000003</c:v>
                </c:pt>
                <c:pt idx="2">
                  <c:v>31.96</c:v>
                </c:pt>
                <c:pt idx="3">
                  <c:v>31.5</c:v>
                </c:pt>
                <c:pt idx="4">
                  <c:v>31.83</c:v>
                </c:pt>
              </c:numCache>
            </c:numRef>
          </c:val>
          <c:extLst>
            <c:ext xmlns:c16="http://schemas.microsoft.com/office/drawing/2014/chart" uri="{C3380CC4-5D6E-409C-BE32-E72D297353CC}">
              <c16:uniqueId val="{00000000-3E69-4109-9AEF-C510E0711B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3E69-4109-9AEF-C510E0711B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95.43</c:v>
                </c:pt>
                <c:pt idx="1">
                  <c:v>95.46</c:v>
                </c:pt>
                <c:pt idx="2">
                  <c:v>95.53</c:v>
                </c:pt>
                <c:pt idx="3">
                  <c:v>95.58</c:v>
                </c:pt>
                <c:pt idx="4">
                  <c:v>95.64</c:v>
                </c:pt>
              </c:numCache>
            </c:numRef>
          </c:val>
          <c:extLst>
            <c:ext xmlns:c16="http://schemas.microsoft.com/office/drawing/2014/chart" uri="{C3380CC4-5D6E-409C-BE32-E72D297353CC}">
              <c16:uniqueId val="{00000000-1FB4-42F1-ABBF-C55F2A7B13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1FB4-42F1-ABBF-C55F2A7B13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73.069999999999993</c:v>
                </c:pt>
                <c:pt idx="1">
                  <c:v>83.66</c:v>
                </c:pt>
                <c:pt idx="2">
                  <c:v>87.8</c:v>
                </c:pt>
                <c:pt idx="3">
                  <c:v>90.2</c:v>
                </c:pt>
                <c:pt idx="4">
                  <c:v>94.4</c:v>
                </c:pt>
              </c:numCache>
            </c:numRef>
          </c:val>
          <c:extLst>
            <c:ext xmlns:c16="http://schemas.microsoft.com/office/drawing/2014/chart" uri="{C3380CC4-5D6E-409C-BE32-E72D297353CC}">
              <c16:uniqueId val="{00000000-6CB6-4FF1-B436-06510532A9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B6-4FF1-B436-06510532A9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B-493C-8EE7-188F8BC84C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B-493C-8EE7-188F8BC84C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79-4E05-8748-E0C87D172D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9-4E05-8748-E0C87D172D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C1-4C20-A7C6-6A0824AA38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C1-4C20-A7C6-6A0824AA38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7B-453D-A059-D270DC941D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B-453D-A059-D270DC941D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492.76</c:v>
                </c:pt>
                <c:pt idx="1">
                  <c:v>202.99</c:v>
                </c:pt>
                <c:pt idx="2">
                  <c:v>211.65</c:v>
                </c:pt>
                <c:pt idx="3">
                  <c:v>207.89</c:v>
                </c:pt>
                <c:pt idx="4">
                  <c:v>106.87</c:v>
                </c:pt>
              </c:numCache>
            </c:numRef>
          </c:val>
          <c:extLst>
            <c:ext xmlns:c16="http://schemas.microsoft.com/office/drawing/2014/chart" uri="{C3380CC4-5D6E-409C-BE32-E72D297353CC}">
              <c16:uniqueId val="{00000000-97EF-49CB-ACED-AC25CF5A41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97EF-49CB-ACED-AC25CF5A41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71.16</c:v>
                </c:pt>
                <c:pt idx="1">
                  <c:v>72.72</c:v>
                </c:pt>
                <c:pt idx="2">
                  <c:v>84.12</c:v>
                </c:pt>
                <c:pt idx="3">
                  <c:v>83.99</c:v>
                </c:pt>
                <c:pt idx="4">
                  <c:v>99.9</c:v>
                </c:pt>
              </c:numCache>
            </c:numRef>
          </c:val>
          <c:extLst>
            <c:ext xmlns:c16="http://schemas.microsoft.com/office/drawing/2014/chart" uri="{C3380CC4-5D6E-409C-BE32-E72D297353CC}">
              <c16:uniqueId val="{00000000-AE66-4680-BAF9-F25FB1DCAE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E66-4680-BAF9-F25FB1DCAE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161.35</c:v>
                </c:pt>
                <c:pt idx="3">
                  <c:v>175.83</c:v>
                </c:pt>
                <c:pt idx="4">
                  <c:v>161</c:v>
                </c:pt>
              </c:numCache>
            </c:numRef>
          </c:val>
          <c:extLst>
            <c:ext xmlns:c16="http://schemas.microsoft.com/office/drawing/2014/chart" uri="{C3380CC4-5D6E-409C-BE32-E72D297353CC}">
              <c16:uniqueId val="{00000000-D9C1-4E73-9450-69883CFAA9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D9C1-4E73-9450-69883CFAA9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大崎町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12142</v>
      </c>
      <c r="AM8" s="36"/>
      <c r="AN8" s="36"/>
      <c r="AO8" s="36"/>
      <c r="AP8" s="36"/>
      <c r="AQ8" s="36"/>
      <c r="AR8" s="36"/>
      <c r="AS8" s="36"/>
      <c r="AT8" s="37">
        <f>データ!T6</f>
        <v>100.64</v>
      </c>
      <c r="AU8" s="37"/>
      <c r="AV8" s="37"/>
      <c r="AW8" s="37"/>
      <c r="AX8" s="37"/>
      <c r="AY8" s="37"/>
      <c r="AZ8" s="37"/>
      <c r="BA8" s="37"/>
      <c r="BB8" s="37">
        <f>データ!U6</f>
        <v>120.65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26</v>
      </c>
      <c r="Q10" s="37"/>
      <c r="R10" s="37"/>
      <c r="S10" s="37"/>
      <c r="T10" s="37"/>
      <c r="U10" s="37"/>
      <c r="V10" s="37"/>
      <c r="W10" s="37">
        <f>データ!Q6</f>
        <v>105.96</v>
      </c>
      <c r="X10" s="37"/>
      <c r="Y10" s="37"/>
      <c r="Z10" s="37"/>
      <c r="AA10" s="37"/>
      <c r="AB10" s="37"/>
      <c r="AC10" s="37"/>
      <c r="AD10" s="36">
        <f>データ!R6</f>
        <v>3300</v>
      </c>
      <c r="AE10" s="36"/>
      <c r="AF10" s="36"/>
      <c r="AG10" s="36"/>
      <c r="AH10" s="36"/>
      <c r="AI10" s="36"/>
      <c r="AJ10" s="36"/>
      <c r="AK10" s="2"/>
      <c r="AL10" s="36">
        <f>データ!V6</f>
        <v>3121</v>
      </c>
      <c r="AM10" s="36"/>
      <c r="AN10" s="36"/>
      <c r="AO10" s="36"/>
      <c r="AP10" s="36"/>
      <c r="AQ10" s="36"/>
      <c r="AR10" s="36"/>
      <c r="AS10" s="36"/>
      <c r="AT10" s="37">
        <f>データ!W6</f>
        <v>1.84</v>
      </c>
      <c r="AU10" s="37"/>
      <c r="AV10" s="37"/>
      <c r="AW10" s="37"/>
      <c r="AX10" s="37"/>
      <c r="AY10" s="37"/>
      <c r="AZ10" s="37"/>
      <c r="BA10" s="37"/>
      <c r="BB10" s="37">
        <f>データ!X6</f>
        <v>1696.2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TqM0NgR27oLXAZqgR19t+fvpswuI/R9oEamIaSjOkWf0ZgGdQCkZR7d5DIuR1a3lSl1cADVoUp041RdnrWSelg==" saltValue="wsAVAaFBRSCZyTmDYOn4f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464686</v>
      </c>
      <c r="D6" s="19">
        <f t="shared" si="3"/>
        <v>47</v>
      </c>
      <c r="E6" s="19">
        <f t="shared" si="3"/>
        <v>17</v>
      </c>
      <c r="F6" s="19">
        <f t="shared" si="3"/>
        <v>1</v>
      </c>
      <c r="G6" s="19">
        <f t="shared" si="3"/>
        <v>0</v>
      </c>
      <c r="H6" s="19" t="str">
        <f t="shared" si="3"/>
        <v>鹿児島県　大崎町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26</v>
      </c>
      <c r="Q6" s="20">
        <f t="shared" si="3"/>
        <v>105.96</v>
      </c>
      <c r="R6" s="20">
        <f t="shared" si="3"/>
        <v>3300</v>
      </c>
      <c r="S6" s="20">
        <f t="shared" si="3"/>
        <v>12142</v>
      </c>
      <c r="T6" s="20">
        <f t="shared" si="3"/>
        <v>100.64</v>
      </c>
      <c r="U6" s="20">
        <f t="shared" si="3"/>
        <v>120.65</v>
      </c>
      <c r="V6" s="20">
        <f t="shared" si="3"/>
        <v>3121</v>
      </c>
      <c r="W6" s="20">
        <f t="shared" si="3"/>
        <v>1.84</v>
      </c>
      <c r="X6" s="20">
        <f t="shared" si="3"/>
        <v>1696.2</v>
      </c>
      <c r="Y6" s="21">
        <f>IF(Y7="",NA(),Y7)</f>
        <v>73.069999999999993</v>
      </c>
      <c r="Z6" s="21">
        <f t="shared" ref="Z6:AH6" si="4">IF(Z7="",NA(),Z7)</f>
        <v>83.66</v>
      </c>
      <c r="AA6" s="21">
        <f t="shared" si="4"/>
        <v>87.8</v>
      </c>
      <c r="AB6" s="21">
        <f t="shared" si="4"/>
        <v>90.2</v>
      </c>
      <c r="AC6" s="21">
        <f t="shared" si="4"/>
        <v>94.4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492.76</v>
      </c>
      <c r="BG6" s="21">
        <f t="shared" ref="BG6:BO6" si="7">IF(BG7="",NA(),BG7)</f>
        <v>202.99</v>
      </c>
      <c r="BH6" s="21">
        <f t="shared" si="7"/>
        <v>211.65</v>
      </c>
      <c r="BI6" s="21">
        <f t="shared" si="7"/>
        <v>207.89</v>
      </c>
      <c r="BJ6" s="21">
        <f t="shared" si="7"/>
        <v>106.87</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71.16</v>
      </c>
      <c r="BR6" s="21">
        <f t="shared" ref="BR6:BZ6" si="8">IF(BR7="",NA(),BR7)</f>
        <v>72.72</v>
      </c>
      <c r="BS6" s="21">
        <f t="shared" si="8"/>
        <v>84.12</v>
      </c>
      <c r="BT6" s="21">
        <f t="shared" si="8"/>
        <v>83.99</v>
      </c>
      <c r="BU6" s="21">
        <f t="shared" si="8"/>
        <v>99.9</v>
      </c>
      <c r="BV6" s="21">
        <f t="shared" si="8"/>
        <v>74.17</v>
      </c>
      <c r="BW6" s="21">
        <f t="shared" si="8"/>
        <v>79.77</v>
      </c>
      <c r="BX6" s="21">
        <f t="shared" si="8"/>
        <v>79.63</v>
      </c>
      <c r="BY6" s="21">
        <f t="shared" si="8"/>
        <v>76.78</v>
      </c>
      <c r="BZ6" s="21">
        <f t="shared" si="8"/>
        <v>75.41</v>
      </c>
      <c r="CA6" s="20" t="str">
        <f>IF(CA7="","",IF(CA7="-","【-】","【"&amp;SUBSTITUTE(TEXT(CA7,"#,##0.00"),"-","△")&amp;"】"))</f>
        <v>【97.81】</v>
      </c>
      <c r="CB6" s="21">
        <f>IF(CB7="",NA(),CB7)</f>
        <v>150</v>
      </c>
      <c r="CC6" s="21">
        <f t="shared" ref="CC6:CK6" si="9">IF(CC7="",NA(),CC7)</f>
        <v>150</v>
      </c>
      <c r="CD6" s="21">
        <f t="shared" si="9"/>
        <v>161.35</v>
      </c>
      <c r="CE6" s="21">
        <f t="shared" si="9"/>
        <v>175.83</v>
      </c>
      <c r="CF6" s="21">
        <f t="shared" si="9"/>
        <v>161</v>
      </c>
      <c r="CG6" s="21">
        <f t="shared" si="9"/>
        <v>230.95</v>
      </c>
      <c r="CH6" s="21">
        <f t="shared" si="9"/>
        <v>214.56</v>
      </c>
      <c r="CI6" s="21">
        <f t="shared" si="9"/>
        <v>213.66</v>
      </c>
      <c r="CJ6" s="21">
        <f t="shared" si="9"/>
        <v>224.31</v>
      </c>
      <c r="CK6" s="21">
        <f t="shared" si="9"/>
        <v>223.48</v>
      </c>
      <c r="CL6" s="20" t="str">
        <f>IF(CL7="","",IF(CL7="-","【-】","【"&amp;SUBSTITUTE(TEXT(CL7,"#,##0.00"),"-","△")&amp;"】"))</f>
        <v>【138.75】</v>
      </c>
      <c r="CM6" s="21">
        <f>IF(CM7="",NA(),CM7)</f>
        <v>31.96</v>
      </c>
      <c r="CN6" s="21">
        <f t="shared" ref="CN6:CV6" si="10">IF(CN7="",NA(),CN7)</f>
        <v>32.130000000000003</v>
      </c>
      <c r="CO6" s="21">
        <f t="shared" si="10"/>
        <v>31.96</v>
      </c>
      <c r="CP6" s="21">
        <f t="shared" si="10"/>
        <v>31.5</v>
      </c>
      <c r="CQ6" s="21">
        <f t="shared" si="10"/>
        <v>31.83</v>
      </c>
      <c r="CR6" s="21">
        <f t="shared" si="10"/>
        <v>49.27</v>
      </c>
      <c r="CS6" s="21">
        <f t="shared" si="10"/>
        <v>49.47</v>
      </c>
      <c r="CT6" s="21">
        <f t="shared" si="10"/>
        <v>48.19</v>
      </c>
      <c r="CU6" s="21">
        <f t="shared" si="10"/>
        <v>47.32</v>
      </c>
      <c r="CV6" s="21">
        <f t="shared" si="10"/>
        <v>48.03</v>
      </c>
      <c r="CW6" s="20" t="str">
        <f>IF(CW7="","",IF(CW7="-","【-】","【"&amp;SUBSTITUTE(TEXT(CW7,"#,##0.00"),"-","△")&amp;"】"))</f>
        <v>【58.94】</v>
      </c>
      <c r="CX6" s="21">
        <f>IF(CX7="",NA(),CX7)</f>
        <v>95.43</v>
      </c>
      <c r="CY6" s="21">
        <f t="shared" ref="CY6:DG6" si="11">IF(CY7="",NA(),CY7)</f>
        <v>95.46</v>
      </c>
      <c r="CZ6" s="21">
        <f t="shared" si="11"/>
        <v>95.53</v>
      </c>
      <c r="DA6" s="21">
        <f t="shared" si="11"/>
        <v>95.58</v>
      </c>
      <c r="DB6" s="21">
        <f t="shared" si="11"/>
        <v>95.64</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464686</v>
      </c>
      <c r="D7" s="23">
        <v>47</v>
      </c>
      <c r="E7" s="23">
        <v>17</v>
      </c>
      <c r="F7" s="23">
        <v>1</v>
      </c>
      <c r="G7" s="23">
        <v>0</v>
      </c>
      <c r="H7" s="23" t="s">
        <v>98</v>
      </c>
      <c r="I7" s="23" t="s">
        <v>99</v>
      </c>
      <c r="J7" s="23" t="s">
        <v>100</v>
      </c>
      <c r="K7" s="23" t="s">
        <v>101</v>
      </c>
      <c r="L7" s="23" t="s">
        <v>102</v>
      </c>
      <c r="M7" s="23" t="s">
        <v>103</v>
      </c>
      <c r="N7" s="24" t="s">
        <v>104</v>
      </c>
      <c r="O7" s="24" t="s">
        <v>105</v>
      </c>
      <c r="P7" s="24">
        <v>26</v>
      </c>
      <c r="Q7" s="24">
        <v>105.96</v>
      </c>
      <c r="R7" s="24">
        <v>3300</v>
      </c>
      <c r="S7" s="24">
        <v>12142</v>
      </c>
      <c r="T7" s="24">
        <v>100.64</v>
      </c>
      <c r="U7" s="24">
        <v>120.65</v>
      </c>
      <c r="V7" s="24">
        <v>3121</v>
      </c>
      <c r="W7" s="24">
        <v>1.84</v>
      </c>
      <c r="X7" s="24">
        <v>1696.2</v>
      </c>
      <c r="Y7" s="24">
        <v>73.069999999999993</v>
      </c>
      <c r="Z7" s="24">
        <v>83.66</v>
      </c>
      <c r="AA7" s="24">
        <v>87.8</v>
      </c>
      <c r="AB7" s="24">
        <v>90.2</v>
      </c>
      <c r="AC7" s="24">
        <v>94.4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492.76</v>
      </c>
      <c r="BG7" s="24">
        <v>202.99</v>
      </c>
      <c r="BH7" s="24">
        <v>211.65</v>
      </c>
      <c r="BI7" s="24">
        <v>207.89</v>
      </c>
      <c r="BJ7" s="24">
        <v>106.87</v>
      </c>
      <c r="BK7" s="24">
        <v>1130.42</v>
      </c>
      <c r="BL7" s="24">
        <v>1245.0999999999999</v>
      </c>
      <c r="BM7" s="24">
        <v>1108.8</v>
      </c>
      <c r="BN7" s="24">
        <v>1194.56</v>
      </c>
      <c r="BO7" s="24">
        <v>1174.6099999999999</v>
      </c>
      <c r="BP7" s="24">
        <v>630.82000000000005</v>
      </c>
      <c r="BQ7" s="24">
        <v>71.16</v>
      </c>
      <c r="BR7" s="24">
        <v>72.72</v>
      </c>
      <c r="BS7" s="24">
        <v>84.12</v>
      </c>
      <c r="BT7" s="24">
        <v>83.99</v>
      </c>
      <c r="BU7" s="24">
        <v>99.9</v>
      </c>
      <c r="BV7" s="24">
        <v>74.17</v>
      </c>
      <c r="BW7" s="24">
        <v>79.77</v>
      </c>
      <c r="BX7" s="24">
        <v>79.63</v>
      </c>
      <c r="BY7" s="24">
        <v>76.78</v>
      </c>
      <c r="BZ7" s="24">
        <v>75.41</v>
      </c>
      <c r="CA7" s="24">
        <v>97.81</v>
      </c>
      <c r="CB7" s="24">
        <v>150</v>
      </c>
      <c r="CC7" s="24">
        <v>150</v>
      </c>
      <c r="CD7" s="24">
        <v>161.35</v>
      </c>
      <c r="CE7" s="24">
        <v>175.83</v>
      </c>
      <c r="CF7" s="24">
        <v>161</v>
      </c>
      <c r="CG7" s="24">
        <v>230.95</v>
      </c>
      <c r="CH7" s="24">
        <v>214.56</v>
      </c>
      <c r="CI7" s="24">
        <v>213.66</v>
      </c>
      <c r="CJ7" s="24">
        <v>224.31</v>
      </c>
      <c r="CK7" s="24">
        <v>223.48</v>
      </c>
      <c r="CL7" s="24">
        <v>138.75</v>
      </c>
      <c r="CM7" s="24">
        <v>31.96</v>
      </c>
      <c r="CN7" s="24">
        <v>32.130000000000003</v>
      </c>
      <c r="CO7" s="24">
        <v>31.96</v>
      </c>
      <c r="CP7" s="24">
        <v>31.5</v>
      </c>
      <c r="CQ7" s="24">
        <v>31.83</v>
      </c>
      <c r="CR7" s="24">
        <v>49.27</v>
      </c>
      <c r="CS7" s="24">
        <v>49.47</v>
      </c>
      <c r="CT7" s="24">
        <v>48.19</v>
      </c>
      <c r="CU7" s="24">
        <v>47.32</v>
      </c>
      <c r="CV7" s="24">
        <v>48.03</v>
      </c>
      <c r="CW7" s="24">
        <v>58.94</v>
      </c>
      <c r="CX7" s="24">
        <v>95.43</v>
      </c>
      <c r="CY7" s="24">
        <v>95.46</v>
      </c>
      <c r="CZ7" s="24">
        <v>95.53</v>
      </c>
      <c r="DA7" s="24">
        <v>95.58</v>
      </c>
      <c r="DB7" s="24">
        <v>95.64</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2025-02-25T02:36:58Z</cp:lastPrinted>
  <dcterms:created xsi:type="dcterms:W3CDTF">2025-01-24T07:29:21Z</dcterms:created>
  <dcterms:modified xsi:type="dcterms:W3CDTF">2025-02-25T02:37:04Z</dcterms:modified>
  <cp:category/>
</cp:coreProperties>
</file>