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3 長島町（済）\"/>
    </mc:Choice>
  </mc:AlternateContent>
  <xr:revisionPtr revIDLastSave="0" documentId="13_ncr:1_{648C6914-E111-4C55-8A14-17F8FF8A746C}" xr6:coauthVersionLast="36" xr6:coauthVersionMax="36" xr10:uidLastSave="{00000000-0000-0000-0000-000000000000}"/>
  <workbookProtection workbookAlgorithmName="SHA-512" workbookHashValue="ua5aBNrFapbuUYGTGwp00V7bNW9EaWCqmf28UM5IS9c+LlQKYnEIJc20erRMr5Iim0aytCjFMBsBmz3FrkY6tA==" workbookSaltValue="nUnlCEwJaDoPx1zmC2wgsw==" workbookSpinCount="100000" lockStructure="1"/>
  <bookViews>
    <workbookView xWindow="0" yWindow="0" windowWidth="23040" windowHeight="92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<sst xmlns="http://schemas.openxmlformats.org/spreadsheetml/2006/main" count="233" uniqueCount="117">
  <si>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</si>
  <si>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</si>
  <si>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</si>
  <si>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</si>
  <si>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</si>
  <si>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</si>
  <si>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</si>
  <si>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</si>
  <si>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</si>
  <si>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</si>
  <si>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</si>
  <si>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</si>
  <si>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</si>
  <si>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</si>
  <si>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</si>
  <si>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</si>
  <si>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</si>
  <si>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</si>
  <si>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</si>
  <si>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</si>
  <si>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</si>
  <si>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</si>
  <si>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</si>
  <si>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</si>
  <si>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</si>
  <si>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</si>
  <si>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</si>
  <si>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</si>
  <si>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</si>
  <si>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</si>
  <si>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</si>
  <si>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</si>
  <si>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</si>
  <si>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</si>
  <si>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</si>
  <si>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</si>
  <si>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</si>
  <si>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</si>
  <si>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</si>
  <si>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</si>
  <si>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</si>
  <si>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</si>
  <si>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</si>
  <si>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</si>
  <si>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</si>
  <si>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</si>
  <si>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</si>
  <si>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</si>
  <si>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</si>
  <si>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</si>
  <si>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</si>
  <si>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</si>
  <si>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</si>
  <si>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</si>
  <si>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</si>
  <si>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</si>
  <si>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</si>
  <si>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</si>
  <si>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</si>
  <si>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</si>
  <si>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</si>
  <si>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</si>
  <si>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</si>
  <si>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</si>
  <si>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</si>
  <si>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</si>
  <si>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</si>
  <si>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</si>
  <si>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</si>
  <si>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</si>
  <si>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</si>
  <si>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</si>
  <si>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</si>
  <si>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</si>
  <si>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</si>
  <si>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</si>
  <si>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</si>
  <si>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</si>
  <si>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</si>
  <si>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</si>
  <si>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</si>
  <si>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</si>
  <si>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</si>
  <si>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</si>
  <si>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</si>
  <si>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</si>
  <si>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</si>
  <si>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</si>
  <si>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</si>
  <si>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</si>
  <si>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</si>
  <si>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</si>
  <si>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</si>
  <si>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</si>
  <si>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</si>
  <si>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</si>
  <si>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</si>
  <si>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</si>
  <si>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</si>
  <si>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</si>
  <si>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</si>
  <si>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</si>
  <si>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</si>
  <si>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</si>
  <si>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</si>
  <si>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</si>
  <si>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</si>
  <si>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</si>
  <si>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</si>
  <si>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</si>
  <si>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</si>
  <si>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</si>
  <si>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</si>
  <si>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</si>
  <si>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前年度と比較すると約7.7ポイント増加し、類似団体と比較すると約29.2ポイント上回った。単年度収支が黒字であることを示す100%を超えたが、老朽化に伴う修繕費等の増加が、今後見込まれることから、計画的な経営運営に努める必要がある。
④企業債残高対給水収益比率
　前年度と比較すると約497.1ポイント増加した。令和３年度に５箇年計画の大型事業が開始され、令和５年度は３年目を迎えた。今後は企業債の借入れの抑制を図りながら、健全な経営運営に努める必要がある。　　　　　　　　　　　　　　　　　　　
⑤料金回収率
　前年度と比較すると約2.6ポイント減少し、類似団体と比較すると若干上回った。今後は回収率を維持し、適正な料金収入を確保する必要がある。
⑥給水原価
　前年度と比較すると約31.0ポイント上昇し、類似団体と比較すると約103.6ポイント上回った。今後、老朽化に伴う修繕費等の増加や人口減少に伴う有収水量の減少等により、当該値が増加する可能性があるため、さらに合理化に努める必要がある。
⑦施設利用率
　前年度と比較すると約17.8ポイント増加し、類似団体と比較すると約10.0ポイント上回った。人口減に伴い、施設への加入率が低下しているが、遊休状態を最小限にとどめ、一日配水量を維持していくことが求められる。
⑧有収率
　前年度と比較すると28.3ポイント低下し、類似団体と比較すると4.3ポイント上回った。無収水量の判明により大きく低下した。今後は施設の稼動を安定的に収益に反映させていく必要がある。</t>
    <phoneticPr fontId="4"/>
  </si>
  <si>
    <t>③管路更新率
　令和３年度は５箇年計画の大型事業の３年目であった。令和５年度は主に浄水場の敷地造成工事や前処理ろ過機設置を行い管路更新は行わなかった。
　この大型事業の中には管路更新も含まれており、水の安定供給のため、今後、計画的に更新を進めていく。</t>
    <phoneticPr fontId="4"/>
  </si>
  <si>
    <t>　収益的収支比率は概ね良好であり、累積欠損金もないことから、現状のところ経営の健全化は保たれていると考えられる。
　しかし、今後は収益において給水収益の伸び悩み、費用においては建設改良費の増大など様々な負の要因が考えられる。また、水道施設への更新投資を十分に行うことで、水道管路の健全性を確保できている一方で、多額の更新費用が発生することになる。
　今後、収入面では給水収益の確保のために料金改定を行い、支出面では中長期的視点に立った主要な施設の新設・更新計画を踏まえ、老朽化の状況に応じ、計画的に対応を進める必要がある。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</si>
</sst>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2.72</c:v>
                </c:pt>
                <c:pt idx="1">
                  <c:v>0</c:v>
                </c:pt>
                <c:pt idx="2">
                  <c:v>0</c:v>
                </c:pt>
                <c:pt idx="3" formatCode="#,##0.00;&quot;△&quot;#,##0.00;&quot;-&quot;">
                  <c:v>6.97</c:v>
                </c:pt>
                <c:pt idx="4">
                  <c:v>0</c:v>
                </c:pt>
              </c:numCache>
            </c:numRef>
          </c:val>
          <c:extLst>
            <c:ext xmlns:c16="http://schemas.microsoft.com/office/drawing/2014/chart" uri="{C3380CC4-5D6E-409C-BE32-E72D297353CC}">
              <c16:uniqueId val="{00000000-410D-4ED8-A35B-8AC0C87354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0.61</c:v>
                </c:pt>
                <c:pt idx="2">
                  <c:v>0.4</c:v>
                </c:pt>
                <c:pt idx="3">
                  <c:v>0.59</c:v>
                </c:pt>
                <c:pt idx="4">
                  <c:v>0.5</c:v>
                </c:pt>
              </c:numCache>
            </c:numRef>
          </c:val>
          <c:smooth val="0"/>
          <c:extLst>
            <c:ext xmlns:c16="http://schemas.microsoft.com/office/drawing/2014/chart" uri="{C3380CC4-5D6E-409C-BE32-E72D297353CC}">
              <c16:uniqueId val="{00000001-410D-4ED8-A35B-8AC0C87354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114.72</c:v>
                </c:pt>
                <c:pt idx="1">
                  <c:v>97.65</c:v>
                </c:pt>
                <c:pt idx="2">
                  <c:v>88.64</c:v>
                </c:pt>
                <c:pt idx="3">
                  <c:v>92.82</c:v>
                </c:pt>
                <c:pt idx="4">
                  <c:v>100.53</c:v>
                </c:pt>
              </c:numCache>
            </c:numRef>
          </c:val>
          <c:extLst>
            <c:ext xmlns:c16="http://schemas.microsoft.com/office/drawing/2014/chart" uri="{C3380CC4-5D6E-409C-BE32-E72D297353CC}">
              <c16:uniqueId val="{00000000-A39C-4788-97D7-836020EA0C2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73.42</c:v>
                </c:pt>
                <c:pt idx="1">
                  <c:v>73.22</c:v>
                </c:pt>
                <c:pt idx="2">
                  <c:v>69.05</c:v>
                </c:pt>
                <c:pt idx="3">
                  <c:v>67.02</c:v>
                </c:pt>
                <c:pt idx="4">
                  <c:v>71.319999999999993</c:v>
                </c:pt>
              </c:numCache>
            </c:numRef>
          </c:val>
          <c:smooth val="0"/>
          <c:extLst>
            <c:ext xmlns:c16="http://schemas.microsoft.com/office/drawing/2014/chart" uri="{C3380CC4-5D6E-409C-BE32-E72D297353CC}">
              <c16:uniqueId val="{00000001-A39C-4788-97D7-836020EA0C2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8E-40A7-BB4D-C61BB13C6BA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8E-40A7-BB4D-C61BB13C6BA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5-4FB6-98C9-BDBCA9270D2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5-4FB6-98C9-BDBCA9270D2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7-4FB9-ABF5-3FAB6410AA4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7-4FB9-ABF5-3FAB6410AA4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2-4988-90F2-09352AC1378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2-4988-90F2-09352AC1378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838.07</c:v>
                </c:pt>
                <c:pt idx="1">
                  <c:v>236.79</c:v>
                </c:pt>
                <c:pt idx="2">
                  <c:v>591.87</c:v>
                </c:pt>
                <c:pt idx="3">
                  <c:v>642.58000000000004</c:v>
                </c:pt>
                <c:pt idx="4">
                  <c:v>1139.73</c:v>
                </c:pt>
              </c:numCache>
            </c:numRef>
          </c:val>
          <c:extLst>
            <c:ext xmlns:c16="http://schemas.microsoft.com/office/drawing/2014/chart" uri="{C3380CC4-5D6E-409C-BE32-E72D297353CC}">
              <c16:uniqueId val="{00000000-FB56-44DF-A945-2EDE57F1BEB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982.31</c:v>
                </c:pt>
                <c:pt idx="1">
                  <c:v>1128.72</c:v>
                </c:pt>
                <c:pt idx="2">
                  <c:v>1125.25</c:v>
                </c:pt>
                <c:pt idx="3">
                  <c:v>1157.05</c:v>
                </c:pt>
                <c:pt idx="4">
                  <c:v>1228.8</c:v>
                </c:pt>
              </c:numCache>
            </c:numRef>
          </c:val>
          <c:smooth val="0"/>
          <c:extLst>
            <c:ext xmlns:c16="http://schemas.microsoft.com/office/drawing/2014/chart" uri="{C3380CC4-5D6E-409C-BE32-E72D297353CC}">
              <c16:uniqueId val="{00000001-FB56-44DF-A945-2EDE57F1BEB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86.77</c:v>
                </c:pt>
                <c:pt idx="1">
                  <c:v>39.020000000000003</c:v>
                </c:pt>
                <c:pt idx="2">
                  <c:v>43.57</c:v>
                </c:pt>
                <c:pt idx="3">
                  <c:v>40.07</c:v>
                </c:pt>
                <c:pt idx="4">
                  <c:v>37.450000000000003</c:v>
                </c:pt>
              </c:numCache>
            </c:numRef>
          </c:val>
          <c:extLst>
            <c:ext xmlns:c16="http://schemas.microsoft.com/office/drawing/2014/chart" uri="{C3380CC4-5D6E-409C-BE32-E72D297353CC}">
              <c16:uniqueId val="{00000000-AD22-47DE-8E21-C23AF9BA92F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53.77</c:v>
                </c:pt>
                <c:pt idx="1">
                  <c:v>41.84</c:v>
                </c:pt>
                <c:pt idx="2">
                  <c:v>41.44</c:v>
                </c:pt>
                <c:pt idx="3">
                  <c:v>37.65</c:v>
                </c:pt>
                <c:pt idx="4">
                  <c:v>37.31</c:v>
                </c:pt>
              </c:numCache>
            </c:numRef>
          </c:val>
          <c:smooth val="0"/>
          <c:extLst>
            <c:ext xmlns:c16="http://schemas.microsoft.com/office/drawing/2014/chart" uri="{C3380CC4-5D6E-409C-BE32-E72D297353CC}">
              <c16:uniqueId val="{00000001-AD22-47DE-8E21-C23AF9BA92F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228.27</c:v>
                </c:pt>
                <c:pt idx="1">
                  <c:v>514.41</c:v>
                </c:pt>
                <c:pt idx="2">
                  <c:v>391.98</c:v>
                </c:pt>
                <c:pt idx="3">
                  <c:v>498.37</c:v>
                </c:pt>
                <c:pt idx="4">
                  <c:v>529.4</c:v>
                </c:pt>
              </c:numCache>
            </c:numRef>
          </c:val>
          <c:extLst>
            <c:ext xmlns:c16="http://schemas.microsoft.com/office/drawing/2014/chart" uri="{C3380CC4-5D6E-409C-BE32-E72D297353CC}">
              <c16:uniqueId val="{00000000-AE7A-4581-9985-5FEC169F907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305.38</c:v>
                </c:pt>
                <c:pt idx="1">
                  <c:v>390.47</c:v>
                </c:pt>
                <c:pt idx="2">
                  <c:v>403.61</c:v>
                </c:pt>
                <c:pt idx="3">
                  <c:v>442.82</c:v>
                </c:pt>
                <c:pt idx="4">
                  <c:v>425.76</c:v>
                </c:pt>
              </c:numCache>
            </c:numRef>
          </c:val>
          <c:smooth val="0"/>
          <c:extLst>
            <c:ext xmlns:c16="http://schemas.microsoft.com/office/drawing/2014/chart" uri="{C3380CC4-5D6E-409C-BE32-E72D297353CC}">
              <c16:uniqueId val="{00000001-AE7A-4581-9985-5FEC169F907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58.64</c:v>
                </c:pt>
                <c:pt idx="1">
                  <c:v>52.03</c:v>
                </c:pt>
                <c:pt idx="2">
                  <c:v>54.44</c:v>
                </c:pt>
                <c:pt idx="3">
                  <c:v>44.54</c:v>
                </c:pt>
                <c:pt idx="4">
                  <c:v>62.39</c:v>
                </c:pt>
              </c:numCache>
            </c:numRef>
          </c:val>
          <c:extLst>
            <c:ext xmlns:c16="http://schemas.microsoft.com/office/drawing/2014/chart" uri="{C3380CC4-5D6E-409C-BE32-E72D297353CC}">
              <c16:uniqueId val="{00000000-044E-4BD8-A82A-D37158CF600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58.56</c:v>
                </c:pt>
                <c:pt idx="1">
                  <c:v>49.08</c:v>
                </c:pt>
                <c:pt idx="2">
                  <c:v>51.46</c:v>
                </c:pt>
                <c:pt idx="3">
                  <c:v>51.84</c:v>
                </c:pt>
                <c:pt idx="4">
                  <c:v>52.34</c:v>
                </c:pt>
              </c:numCache>
            </c:numRef>
          </c:val>
          <c:smooth val="0"/>
          <c:extLst>
            <c:ext xmlns:c16="http://schemas.microsoft.com/office/drawing/2014/chart" uri="{C3380CC4-5D6E-409C-BE32-E72D297353CC}">
              <c16:uniqueId val="{00000001-044E-4BD8-A82A-D37158CF600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99.53</c:v>
                </c:pt>
                <c:pt idx="1">
                  <c:v>99.53</c:v>
                </c:pt>
                <c:pt idx="2">
                  <c:v>99.59</c:v>
                </c:pt>
                <c:pt idx="3">
                  <c:v>99.5</c:v>
                </c:pt>
                <c:pt idx="4">
                  <c:v>71.2</c:v>
                </c:pt>
              </c:numCache>
            </c:numRef>
          </c:val>
          <c:extLst>
            <c:ext xmlns:c16="http://schemas.microsoft.com/office/drawing/2014/chart" uri="{C3380CC4-5D6E-409C-BE32-E72D297353CC}">
              <c16:uniqueId val="{00000000-8ED3-4F82-A989-F9A898D0FC5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73.680000000000007</c:v>
                </c:pt>
                <c:pt idx="1">
                  <c:v>71.27</c:v>
                </c:pt>
                <c:pt idx="2">
                  <c:v>68.58</c:v>
                </c:pt>
                <c:pt idx="3">
                  <c:v>67.94</c:v>
                </c:pt>
                <c:pt idx="4">
                  <c:v>66.900000000000006</c:v>
                </c:pt>
              </c:numCache>
            </c:numRef>
          </c:val>
          <c:smooth val="0"/>
          <c:extLst>
            <c:ext xmlns:c16="http://schemas.microsoft.com/office/drawing/2014/chart" uri="{C3380CC4-5D6E-409C-BE32-E72D297353CC}">
              <c16:uniqueId val="{00000001-8ED3-4F82-A989-F9A898D0FC5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鹿児島県　長島町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9643</v>
      </c>
      <c r="AM8" s="54"/>
      <c r="AN8" s="54"/>
      <c r="AO8" s="54"/>
      <c r="AP8" s="54"/>
      <c r="AQ8" s="54"/>
      <c r="AR8" s="54"/>
      <c r="AS8" s="54"/>
      <c r="AT8" s="44">
        <f>データ!$S$6</f>
        <v>116.19</v>
      </c>
      <c r="AU8" s="44"/>
      <c r="AV8" s="44"/>
      <c r="AW8" s="44"/>
      <c r="AX8" s="44"/>
      <c r="AY8" s="44"/>
      <c r="AZ8" s="44"/>
      <c r="BA8" s="44"/>
      <c r="BB8" s="44">
        <f>データ!$T$6</f>
        <v>82.99</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6.53</v>
      </c>
      <c r="Q10" s="44"/>
      <c r="R10" s="44"/>
      <c r="S10" s="44"/>
      <c r="T10" s="44"/>
      <c r="U10" s="44"/>
      <c r="V10" s="44"/>
      <c r="W10" s="54">
        <f>データ!$Q$6</f>
        <v>3670</v>
      </c>
      <c r="X10" s="54"/>
      <c r="Y10" s="54"/>
      <c r="Z10" s="54"/>
      <c r="AA10" s="54"/>
      <c r="AB10" s="54"/>
      <c r="AC10" s="54"/>
      <c r="AD10" s="2"/>
      <c r="AE10" s="2"/>
      <c r="AF10" s="2"/>
      <c r="AG10" s="2"/>
      <c r="AH10" s="2"/>
      <c r="AI10" s="2"/>
      <c r="AJ10" s="2"/>
      <c r="AK10" s="2"/>
      <c r="AL10" s="54">
        <f>データ!$U$6</f>
        <v>621</v>
      </c>
      <c r="AM10" s="54"/>
      <c r="AN10" s="54"/>
      <c r="AO10" s="54"/>
      <c r="AP10" s="54"/>
      <c r="AQ10" s="54"/>
      <c r="AR10" s="54"/>
      <c r="AS10" s="54"/>
      <c r="AT10" s="44">
        <f>データ!$V$6</f>
        <v>0.1</v>
      </c>
      <c r="AU10" s="44"/>
      <c r="AV10" s="44"/>
      <c r="AW10" s="44"/>
      <c r="AX10" s="44"/>
      <c r="AY10" s="44"/>
      <c r="AZ10" s="44"/>
      <c r="BA10" s="44"/>
      <c r="BB10" s="44">
        <f>データ!$W$6</f>
        <v>6210</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114</v>
      </c>
      <c r="BM16" s="79"/>
      <c r="BN16" s="79"/>
      <c r="BO16" s="79"/>
      <c r="BP16" s="79"/>
      <c r="BQ16" s="79"/>
      <c r="BR16" s="79"/>
      <c r="BS16" s="79"/>
      <c r="BT16" s="79"/>
      <c r="BU16" s="79"/>
      <c r="BV16" s="79"/>
      <c r="BW16" s="79"/>
      <c r="BX16" s="79"/>
      <c r="BY16" s="79"/>
      <c r="BZ16" s="8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TZ4OiLkusVCeHqXytxcR23QZbKvOe4muiGueIgd+y8qy1JEPY0MWLUwhEU0GiDv1sKzBMb4KB3y0qZXjcPRrWQ==" saltValue="MfJBGKAvDqKoaClmYr7a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464040</v>
      </c>
      <c r="D6" s="20">
        <f t="shared" si="3"/>
        <v>47</v>
      </c>
      <c r="E6" s="20">
        <f t="shared" si="3"/>
        <v>1</v>
      </c>
      <c r="F6" s="20">
        <f t="shared" si="3"/>
        <v>0</v>
      </c>
      <c r="G6" s="20">
        <f t="shared" si="3"/>
        <v>0</v>
      </c>
      <c r="H6" s="20" t="str">
        <f t="shared" si="3"/>
        <v>鹿児島県　長島町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6.53</v>
      </c>
      <c r="Q6" s="21">
        <f t="shared" si="3"/>
        <v>3670</v>
      </c>
      <c r="R6" s="21">
        <f t="shared" si="3"/>
        <v>9643</v>
      </c>
      <c r="S6" s="21">
        <f t="shared" si="3"/>
        <v>116.19</v>
      </c>
      <c r="T6" s="21">
        <f t="shared" si="3"/>
        <v>82.99</v>
      </c>
      <c r="U6" s="21">
        <f t="shared" si="3"/>
        <v>621</v>
      </c>
      <c r="V6" s="21">
        <f t="shared" si="3"/>
        <v>0.1</v>
      </c>
      <c r="W6" s="21">
        <f t="shared" si="3"/>
        <v>6210</v>
      </c>
      <c r="X6" s="22">
        <f>IF(X7="",NA(),X7)</f>
        <v>114.72</v>
      </c>
      <c r="Y6" s="22">
        <f t="shared" ref="Y6:AG6" si="4">IF(Y7="",NA(),Y7)</f>
        <v>97.65</v>
      </c>
      <c r="Z6" s="22">
        <f t="shared" si="4"/>
        <v>88.64</v>
      </c>
      <c r="AA6" s="22">
        <f t="shared" si="4"/>
        <v>92.82</v>
      </c>
      <c r="AB6" s="22">
        <f t="shared" si="4"/>
        <v>100.53</v>
      </c>
      <c r="AC6" s="22">
        <f t="shared" si="4"/>
        <v>73.42</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838.07</v>
      </c>
      <c r="BF6" s="22">
        <f t="shared" ref="BF6:BN6" si="7">IF(BF7="",NA(),BF7)</f>
        <v>236.79</v>
      </c>
      <c r="BG6" s="22">
        <f t="shared" si="7"/>
        <v>591.87</v>
      </c>
      <c r="BH6" s="22">
        <f t="shared" si="7"/>
        <v>642.58000000000004</v>
      </c>
      <c r="BI6" s="22">
        <f t="shared" si="7"/>
        <v>1139.73</v>
      </c>
      <c r="BJ6" s="22">
        <f t="shared" si="7"/>
        <v>982.31</v>
      </c>
      <c r="BK6" s="22">
        <f t="shared" si="7"/>
        <v>1128.72</v>
      </c>
      <c r="BL6" s="22">
        <f t="shared" si="7"/>
        <v>1125.25</v>
      </c>
      <c r="BM6" s="22">
        <f t="shared" si="7"/>
        <v>1157.05</v>
      </c>
      <c r="BN6" s="22">
        <f t="shared" si="7"/>
        <v>1228.8</v>
      </c>
      <c r="BO6" s="21" t="str">
        <f>IF(BO7="","",IF(BO7="-","【-】","【"&amp;SUBSTITUTE(TEXT(BO7,"#,##0.00"),"-","△")&amp;"】"))</f>
        <v>【1,045.20】</v>
      </c>
      <c r="BP6" s="22">
        <f>IF(BP7="",NA(),BP7)</f>
        <v>86.77</v>
      </c>
      <c r="BQ6" s="22">
        <f t="shared" ref="BQ6:BY6" si="8">IF(BQ7="",NA(),BQ7)</f>
        <v>39.020000000000003</v>
      </c>
      <c r="BR6" s="22">
        <f t="shared" si="8"/>
        <v>43.57</v>
      </c>
      <c r="BS6" s="22">
        <f t="shared" si="8"/>
        <v>40.07</v>
      </c>
      <c r="BT6" s="22">
        <f t="shared" si="8"/>
        <v>37.450000000000003</v>
      </c>
      <c r="BU6" s="22">
        <f t="shared" si="8"/>
        <v>53.77</v>
      </c>
      <c r="BV6" s="22">
        <f t="shared" si="8"/>
        <v>41.84</v>
      </c>
      <c r="BW6" s="22">
        <f t="shared" si="8"/>
        <v>41.44</v>
      </c>
      <c r="BX6" s="22">
        <f t="shared" si="8"/>
        <v>37.65</v>
      </c>
      <c r="BY6" s="22">
        <f t="shared" si="8"/>
        <v>37.31</v>
      </c>
      <c r="BZ6" s="21" t="str">
        <f>IF(BZ7="","",IF(BZ7="-","【-】","【"&amp;SUBSTITUTE(TEXT(BZ7,"#,##0.00"),"-","△")&amp;"】"))</f>
        <v>【49.51】</v>
      </c>
      <c r="CA6" s="22">
        <f>IF(CA7="",NA(),CA7)</f>
        <v>228.27</v>
      </c>
      <c r="CB6" s="22">
        <f t="shared" ref="CB6:CJ6" si="9">IF(CB7="",NA(),CB7)</f>
        <v>514.41</v>
      </c>
      <c r="CC6" s="22">
        <f t="shared" si="9"/>
        <v>391.98</v>
      </c>
      <c r="CD6" s="22">
        <f t="shared" si="9"/>
        <v>498.37</v>
      </c>
      <c r="CE6" s="22">
        <f t="shared" si="9"/>
        <v>529.4</v>
      </c>
      <c r="CF6" s="22">
        <f t="shared" si="9"/>
        <v>305.38</v>
      </c>
      <c r="CG6" s="22">
        <f t="shared" si="9"/>
        <v>390.47</v>
      </c>
      <c r="CH6" s="22">
        <f t="shared" si="9"/>
        <v>403.61</v>
      </c>
      <c r="CI6" s="22">
        <f t="shared" si="9"/>
        <v>442.82</v>
      </c>
      <c r="CJ6" s="22">
        <f t="shared" si="9"/>
        <v>425.76</v>
      </c>
      <c r="CK6" s="21" t="str">
        <f>IF(CK7="","",IF(CK7="-","【-】","【"&amp;SUBSTITUTE(TEXT(CK7,"#,##0.00"),"-","△")&amp;"】"))</f>
        <v>【317.14】</v>
      </c>
      <c r="CL6" s="22">
        <f>IF(CL7="",NA(),CL7)</f>
        <v>58.64</v>
      </c>
      <c r="CM6" s="22">
        <f t="shared" ref="CM6:CU6" si="10">IF(CM7="",NA(),CM7)</f>
        <v>52.03</v>
      </c>
      <c r="CN6" s="22">
        <f t="shared" si="10"/>
        <v>54.44</v>
      </c>
      <c r="CO6" s="22">
        <f t="shared" si="10"/>
        <v>44.54</v>
      </c>
      <c r="CP6" s="22">
        <f t="shared" si="10"/>
        <v>62.39</v>
      </c>
      <c r="CQ6" s="22">
        <f t="shared" si="10"/>
        <v>58.56</v>
      </c>
      <c r="CR6" s="22">
        <f t="shared" si="10"/>
        <v>49.08</v>
      </c>
      <c r="CS6" s="22">
        <f t="shared" si="10"/>
        <v>51.46</v>
      </c>
      <c r="CT6" s="22">
        <f t="shared" si="10"/>
        <v>51.84</v>
      </c>
      <c r="CU6" s="22">
        <f t="shared" si="10"/>
        <v>52.34</v>
      </c>
      <c r="CV6" s="21" t="str">
        <f>IF(CV7="","",IF(CV7="-","【-】","【"&amp;SUBSTITUTE(TEXT(CV7,"#,##0.00"),"-","△")&amp;"】"))</f>
        <v>【55.00】</v>
      </c>
      <c r="CW6" s="22">
        <f>IF(CW7="",NA(),CW7)</f>
        <v>99.53</v>
      </c>
      <c r="CX6" s="22">
        <f t="shared" ref="CX6:DF6" si="11">IF(CX7="",NA(),CX7)</f>
        <v>99.53</v>
      </c>
      <c r="CY6" s="22">
        <f t="shared" si="11"/>
        <v>99.59</v>
      </c>
      <c r="CZ6" s="22">
        <f t="shared" si="11"/>
        <v>99.5</v>
      </c>
      <c r="DA6" s="22">
        <f t="shared" si="11"/>
        <v>71.2</v>
      </c>
      <c r="DB6" s="22">
        <f t="shared" si="11"/>
        <v>73.680000000000007</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2.72</v>
      </c>
      <c r="EE6" s="21">
        <f t="shared" ref="EE6:EM6" si="14">IF(EE7="",NA(),EE7)</f>
        <v>0</v>
      </c>
      <c r="EF6" s="21">
        <f t="shared" si="14"/>
        <v>0</v>
      </c>
      <c r="EG6" s="22">
        <f t="shared" si="14"/>
        <v>6.97</v>
      </c>
      <c r="EH6" s="21">
        <f t="shared" si="14"/>
        <v>0</v>
      </c>
      <c r="EI6" s="22">
        <f t="shared" si="14"/>
        <v>0.42</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464040</v>
      </c>
      <c r="D7" s="24">
        <v>47</v>
      </c>
      <c r="E7" s="24">
        <v>1</v>
      </c>
      <c r="F7" s="24">
        <v>0</v>
      </c>
      <c r="G7" s="24">
        <v>0</v>
      </c>
      <c r="H7" s="24" t="s">
        <v>96</v>
      </c>
      <c r="I7" s="24" t="s">
        <v>97</v>
      </c>
      <c r="J7" s="24" t="s">
        <v>98</v>
      </c>
      <c r="K7" s="24" t="s">
        <v>99</v>
      </c>
      <c r="L7" s="24" t="s">
        <v>100</v>
      </c>
      <c r="M7" s="24" t="s">
        <v>101</v>
      </c>
      <c r="N7" s="25" t="s">
        <v>102</v>
      </c>
      <c r="O7" s="25" t="s">
        <v>103</v>
      </c>
      <c r="P7" s="25">
        <v>6.53</v>
      </c>
      <c r="Q7" s="25">
        <v>3670</v>
      </c>
      <c r="R7" s="25">
        <v>9643</v>
      </c>
      <c r="S7" s="25">
        <v>116.19</v>
      </c>
      <c r="T7" s="25">
        <v>82.99</v>
      </c>
      <c r="U7" s="25">
        <v>621</v>
      </c>
      <c r="V7" s="25">
        <v>0.1</v>
      </c>
      <c r="W7" s="25">
        <v>6210</v>
      </c>
      <c r="X7" s="25">
        <v>114.72</v>
      </c>
      <c r="Y7" s="25">
        <v>97.65</v>
      </c>
      <c r="Z7" s="25">
        <v>88.64</v>
      </c>
      <c r="AA7" s="25">
        <v>92.82</v>
      </c>
      <c r="AB7" s="25">
        <v>100.53</v>
      </c>
      <c r="AC7" s="25">
        <v>73.42</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838.07</v>
      </c>
      <c r="BF7" s="25">
        <v>236.79</v>
      </c>
      <c r="BG7" s="25">
        <v>591.87</v>
      </c>
      <c r="BH7" s="25">
        <v>642.58000000000004</v>
      </c>
      <c r="BI7" s="25">
        <v>1139.73</v>
      </c>
      <c r="BJ7" s="25">
        <v>982.31</v>
      </c>
      <c r="BK7" s="25">
        <v>1128.72</v>
      </c>
      <c r="BL7" s="25">
        <v>1125.25</v>
      </c>
      <c r="BM7" s="25">
        <v>1157.05</v>
      </c>
      <c r="BN7" s="25">
        <v>1228.8</v>
      </c>
      <c r="BO7" s="25">
        <v>1045.2</v>
      </c>
      <c r="BP7" s="25">
        <v>86.77</v>
      </c>
      <c r="BQ7" s="25">
        <v>39.020000000000003</v>
      </c>
      <c r="BR7" s="25">
        <v>43.57</v>
      </c>
      <c r="BS7" s="25">
        <v>40.07</v>
      </c>
      <c r="BT7" s="25">
        <v>37.450000000000003</v>
      </c>
      <c r="BU7" s="25">
        <v>53.77</v>
      </c>
      <c r="BV7" s="25">
        <v>41.84</v>
      </c>
      <c r="BW7" s="25">
        <v>41.44</v>
      </c>
      <c r="BX7" s="25">
        <v>37.65</v>
      </c>
      <c r="BY7" s="25">
        <v>37.31</v>
      </c>
      <c r="BZ7" s="25">
        <v>49.51</v>
      </c>
      <c r="CA7" s="25">
        <v>228.27</v>
      </c>
      <c r="CB7" s="25">
        <v>514.41</v>
      </c>
      <c r="CC7" s="25">
        <v>391.98</v>
      </c>
      <c r="CD7" s="25">
        <v>498.37</v>
      </c>
      <c r="CE7" s="25">
        <v>529.4</v>
      </c>
      <c r="CF7" s="25">
        <v>305.38</v>
      </c>
      <c r="CG7" s="25">
        <v>390.47</v>
      </c>
      <c r="CH7" s="25">
        <v>403.61</v>
      </c>
      <c r="CI7" s="25">
        <v>442.82</v>
      </c>
      <c r="CJ7" s="25">
        <v>425.76</v>
      </c>
      <c r="CK7" s="25">
        <v>317.14</v>
      </c>
      <c r="CL7" s="25">
        <v>58.64</v>
      </c>
      <c r="CM7" s="25">
        <v>52.03</v>
      </c>
      <c r="CN7" s="25">
        <v>54.44</v>
      </c>
      <c r="CO7" s="25">
        <v>44.54</v>
      </c>
      <c r="CP7" s="25">
        <v>62.39</v>
      </c>
      <c r="CQ7" s="25">
        <v>58.56</v>
      </c>
      <c r="CR7" s="25">
        <v>49.08</v>
      </c>
      <c r="CS7" s="25">
        <v>51.46</v>
      </c>
      <c r="CT7" s="25">
        <v>51.84</v>
      </c>
      <c r="CU7" s="25">
        <v>52.34</v>
      </c>
      <c r="CV7" s="25">
        <v>55</v>
      </c>
      <c r="CW7" s="25">
        <v>99.53</v>
      </c>
      <c r="CX7" s="25">
        <v>99.53</v>
      </c>
      <c r="CY7" s="25">
        <v>99.59</v>
      </c>
      <c r="CZ7" s="25">
        <v>99.5</v>
      </c>
      <c r="DA7" s="25">
        <v>71.2</v>
      </c>
      <c r="DB7" s="25">
        <v>73.680000000000007</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2.72</v>
      </c>
      <c r="EE7" s="25">
        <v>0</v>
      </c>
      <c r="EF7" s="25">
        <v>0</v>
      </c>
      <c r="EG7" s="25">
        <v>6.97</v>
      </c>
      <c r="EH7" s="25">
        <v>0</v>
      </c>
      <c r="EI7" s="25">
        <v>0.42</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2025-02-25T02:19:34Z</cp:lastPrinted>
  <dcterms:created xsi:type="dcterms:W3CDTF">2025-01-24T06:41:23Z</dcterms:created>
  <dcterms:modified xsi:type="dcterms:W3CDTF">2025-02-25T02:19:57Z</dcterms:modified>
  <cp:category/>
</cp:coreProperties>
</file>