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完成版\23 長島町（済）\"/>
    </mc:Choice>
  </mc:AlternateContent>
  <xr:revisionPtr revIDLastSave="0" documentId="13_ncr:1_{648C6914-E111-4C55-8A14-17F8FF8A746C}" xr6:coauthVersionLast="36" xr6:coauthVersionMax="36" xr10:uidLastSave="{00000000-0000-0000-0000-000000000000}"/>
  <workbookProtection workbookAlgorithmName="SHA-512" workbookHashValue="ua5aBNrFapbuUYGTGwp00V7bNW9EaWCqmf28UM5IS9c+LlQKYnEIJc20erRMr5Iim0aytCjFMBsBmz3FrkY6tA==" workbookSaltValue="nUnlCEwJaDoPx1zmC2wgsw==" workbookSpinCount="100000" lockStructure="1"/>
  <bookViews>
    <workbookView xWindow="0" yWindow="0" windowWidth="23040" windowHeight="922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Q6" i="5"/>
  <c r="W10" i="4" s="1"/>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BB10" i="4"/>
  <c r="AT10" i="4"/>
  <c r="P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<sst xmlns="http://schemas.openxmlformats.org/spreadsheetml/2006/main" count="233" uniqueCount="117">
  <si>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</si>
  <si>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</si>
  <si>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</si>
  <si>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</si>
  <si>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</si>
  <si>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</si>
  <si>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</si>
  <si>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</si>
  <si>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</si>
  <si>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</si>
  <si>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</si>
  <si>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</si>
  <si>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</si>
  <si>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</si>
  <si>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</si>
  <si>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</si>
  <si>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</si>
  <si>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</si>
  <si>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</si>
  <si>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</si>
  <si>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</si>
  <si>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</si>
  <si>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</si>
  <si>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</si>
  <si>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</si>
  <si>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</si>
  <si>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</si>
  <si>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</si>
  <si>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</si>
  <si>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</si>
  <si>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</si>
  <si>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</si>
  <si>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</si>
  <si>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</si>
  <si>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</si>
  <si>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</si>
  <si>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</si>
  <si>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</si>
  <si>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</si>
  <si>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</si>
  <si>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</si>
  <si>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</si>
  <si>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</si>
  <si>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</si>
  <si>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</si>
  <si>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</si>
  <si>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</si>
  <si>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</si>
  <si>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</si>
  <si>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</si>
  <si>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</si>
  <si>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</si>
  <si>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</si>
  <si>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</si>
  <si>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</si>
  <si>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</si>
  <si>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</si>
  <si>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</si>
  <si>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</si>
  <si>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</si>
  <si>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</si>
  <si>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</si>
  <si>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</si>
  <si>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</si>
  <si>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</si>
  <si>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</si>
  <si>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</si>
  <si>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</si>
  <si>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</si>
  <si>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</si>
  <si>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</si>
  <si>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</si>
  <si>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</si>
  <si>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</si>
  <si>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</si>
  <si>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</si>
  <si>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</si>
  <si>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</si>
  <si>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</si>
  <si>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</si>
  <si>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</si>
  <si>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</si>
  <si>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</si>
  <si>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</si>
  <si>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</si>
  <si>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</si>
  <si>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</si>
  <si>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</si>
  <si>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</si>
  <si>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</si>
  <si>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</si>
  <si>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</si>
  <si>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</si>
  <si>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</si>
  <si>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</si>
  <si>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</si>
  <si>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長島町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</si>
  <si>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</si>
  <si>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</si>
  <si>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</si>
  <si>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</si>
  <si>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</si>
  <si>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</si>
  <si>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</si>
  <si>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</si>
  <si>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</si>
  <si>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</si>
  <si>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</si>
  <si>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</si>
  <si>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</si>
  <si>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</si>
  <si>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</si>
  <si>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</si>
  <si>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</si>
  <si>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①収益的収支比率
　前年度と比較すると約7.7ポイント増加し、類似団体と比較すると約29.2ポイント上回った。単年度収支が黒字であることを示す100%を超えたが、老朽化に伴う修繕費等の増加が、今後見込まれることから、計画的な経営運営に努める必要がある。
④企業債残高対給水収益比率
　前年度と比較すると約497.1ポイント増加した。令和３年度に５箇年計画の大型事業が開始され、令和５年度は３年目を迎えた。今後は企業債の借入れの抑制を図りながら、健全な経営運営に努める必要がある。　　　　　　　　　　　　　　　　　　　
⑤料金回収率
　前年度と比較すると約2.6ポイント減少し、類似団体と比較すると若干上回った。今後は回収率を維持し、適正な料金収入を確保する必要がある。
⑥給水原価
　前年度と比較すると約31.0ポイント上昇し、類似団体と比較すると約103.6ポイント上回った。今後、老朽化に伴う修繕費等の増加や人口減少に伴う有収水量の減少等により、当該値が増加する可能性があるため、さらに合理化に努める必要がある。
⑦施設利用率
　前年度と比較すると約17.8ポイント増加し、類似団体と比較すると約10.0ポイント上回った。人口減に伴い、施設への加入率が低下しているが、遊休状態を最小限にとどめ、一日配水量を維持していくことが求められる。
⑧有収率
　前年度と比較すると28.3ポイント低下し、類似団体と比較すると4.3ポイント上回った。無収水量の判明により大きく低下した。今後は施設の稼動を安定的に収益に反映させていく必要がある。</t>
    <phoneticPr fontId="4"/>
  </si>
  <si>
    <t>③管路更新率
　令和３年度は５箇年計画の大型事業の３年目であった。令和５年度は主に浄水場の敷地造成工事や前処理ろ過機設置を行い管路更新は行わなかった。
　この大型事業の中には管路更新も含まれており、水の安定供給のため、今後、計画的に更新を進めていく。</t>
    <phoneticPr fontId="4"/>
  </si>
  <si>
    <t>　収益的収支比率は概ね良好であり、累積欠損金もないことから、現状のところ経営の健全化は保たれていると考えられる。
　しかし、今後は収益において給水収益の伸び悩み、費用においては建設改良費の増大など様々な負の要因が考えられる。また、水道施設への更新投資を十分に行うことで、水道管路の健全性を確保できている一方で、多額の更新費用が発生することになる。
　今後、収入面では給水収益の確保のために料金改定を行い、支出面では中長期的視点に立った主要な施設の新設・更新計画を踏まえ、老朽化の状況に応じ、計画的に対応を進める必要がある。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</si>
</sst>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quot;-&quot;">
                  <c:v>2.72</c:v>
                </c:pt>
                <c:pt idx="1">
                  <c:v>0</c:v>
                </c:pt>
                <c:pt idx="2">
                  <c:v>0</c:v>
                </c:pt>
                <c:pt idx="3" formatCode="#,##0.00;&quot;△&quot;#,##0.00;&quot;-&quot;">
                  <c:v>6.97</c:v>
                </c:pt>
                <c:pt idx="4">
                  <c:v>0</c:v>
                </c:pt>
              </c:numCache>
            </c:numRef>
          </c:val>
          <c:extLst>
            <c:ext xmlns:c16="http://schemas.microsoft.com/office/drawing/2014/chart" uri="{C3380CC4-5D6E-409C-BE32-E72D297353CC}">
              <c16:uniqueId val="{00000000-410D-4ED8-A35B-8AC0C87354B9}"/>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0.42</c:v>
                </c:pt>
                <c:pt idx="1">
                  <c:v>0.61</c:v>
                </c:pt>
                <c:pt idx="2">
                  <c:v>0.4</c:v>
                </c:pt>
                <c:pt idx="3">
                  <c:v>0.59</c:v>
                </c:pt>
                <c:pt idx="4">
                  <c:v>0.5</c:v>
                </c:pt>
              </c:numCache>
            </c:numRef>
          </c:val>
          <c:smooth val="0"/>
          <c:extLst>
            <c:ext xmlns:c16="http://schemas.microsoft.com/office/drawing/2014/chart" uri="{C3380CC4-5D6E-409C-BE32-E72D297353CC}">
              <c16:uniqueId val="{00000001-410D-4ED8-A35B-8AC0C87354B9}"/>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58.64</c:v>
                </c:pt>
                <c:pt idx="1">
                  <c:v>52.03</c:v>
                </c:pt>
                <c:pt idx="2">
                  <c:v>54.44</c:v>
                </c:pt>
                <c:pt idx="3">
                  <c:v>44.54</c:v>
                </c:pt>
                <c:pt idx="4">
                  <c:v>62.39</c:v>
                </c:pt>
              </c:numCache>
            </c:numRef>
          </c:val>
          <c:extLst>
            <c:ext xmlns:c16="http://schemas.microsoft.com/office/drawing/2014/chart" uri="{C3380CC4-5D6E-409C-BE32-E72D297353CC}">
              <c16:uniqueId val="{00000000-044E-4BD8-A82A-D37158CF600C}"/>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58.56</c:v>
                </c:pt>
                <c:pt idx="1">
                  <c:v>49.08</c:v>
                </c:pt>
                <c:pt idx="2">
                  <c:v>51.46</c:v>
                </c:pt>
                <c:pt idx="3">
                  <c:v>51.84</c:v>
                </c:pt>
                <c:pt idx="4">
                  <c:v>52.34</c:v>
                </c:pt>
              </c:numCache>
            </c:numRef>
          </c:val>
          <c:smooth val="0"/>
          <c:extLst>
            <c:ext xmlns:c16="http://schemas.microsoft.com/office/drawing/2014/chart" uri="{C3380CC4-5D6E-409C-BE32-E72D297353CC}">
              <c16:uniqueId val="{00000001-044E-4BD8-A82A-D37158CF600C}"/>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99.53</c:v>
                </c:pt>
                <c:pt idx="1">
                  <c:v>99.53</c:v>
                </c:pt>
                <c:pt idx="2">
                  <c:v>99.59</c:v>
                </c:pt>
                <c:pt idx="3">
                  <c:v>99.5</c:v>
                </c:pt>
                <c:pt idx="4">
                  <c:v>71.2</c:v>
                </c:pt>
              </c:numCache>
            </c:numRef>
          </c:val>
          <c:extLst>
            <c:ext xmlns:c16="http://schemas.microsoft.com/office/drawing/2014/chart" uri="{C3380CC4-5D6E-409C-BE32-E72D297353CC}">
              <c16:uniqueId val="{00000000-8ED3-4F82-A989-F9A898D0FC5A}"/>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73.680000000000007</c:v>
                </c:pt>
                <c:pt idx="1">
                  <c:v>71.27</c:v>
                </c:pt>
                <c:pt idx="2">
                  <c:v>68.58</c:v>
                </c:pt>
                <c:pt idx="3">
                  <c:v>67.94</c:v>
                </c:pt>
                <c:pt idx="4">
                  <c:v>66.900000000000006</c:v>
                </c:pt>
              </c:numCache>
            </c:numRef>
          </c:val>
          <c:smooth val="0"/>
          <c:extLst>
            <c:ext xmlns:c16="http://schemas.microsoft.com/office/drawing/2014/chart" uri="{C3380CC4-5D6E-409C-BE32-E72D297353CC}">
              <c16:uniqueId val="{00000001-8ED3-4F82-A989-F9A898D0FC5A}"/>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114.72</c:v>
                </c:pt>
                <c:pt idx="1">
                  <c:v>97.65</c:v>
                </c:pt>
                <c:pt idx="2">
                  <c:v>88.64</c:v>
                </c:pt>
                <c:pt idx="3">
                  <c:v>92.82</c:v>
                </c:pt>
                <c:pt idx="4">
                  <c:v>100.53</c:v>
                </c:pt>
              </c:numCache>
            </c:numRef>
          </c:val>
          <c:extLst>
            <c:ext xmlns:c16="http://schemas.microsoft.com/office/drawing/2014/chart" uri="{C3380CC4-5D6E-409C-BE32-E72D297353CC}">
              <c16:uniqueId val="{00000000-A39C-4788-97D7-836020EA0C21}"/>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73.42</c:v>
                </c:pt>
                <c:pt idx="1">
                  <c:v>73.22</c:v>
                </c:pt>
                <c:pt idx="2">
                  <c:v>69.05</c:v>
                </c:pt>
                <c:pt idx="3">
                  <c:v>67.02</c:v>
                </c:pt>
                <c:pt idx="4">
                  <c:v>71.319999999999993</c:v>
                </c:pt>
              </c:numCache>
            </c:numRef>
          </c:val>
          <c:smooth val="0"/>
          <c:extLst>
            <c:ext xmlns:c16="http://schemas.microsoft.com/office/drawing/2014/chart" uri="{C3380CC4-5D6E-409C-BE32-E72D297353CC}">
              <c16:uniqueId val="{00000001-A39C-4788-97D7-836020EA0C21}"/>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F8E-40A7-BB4D-C61BB13C6BA3}"/>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8E-40A7-BB4D-C61BB13C6BA3}"/>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135-4FB6-98C9-BDBCA9270D2F}"/>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35-4FB6-98C9-BDBCA9270D2F}"/>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27-4FB9-ABF5-3FAB6410AA4C}"/>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27-4FB9-ABF5-3FAB6410AA4C}"/>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8E2-4988-90F2-09352AC1378E}"/>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E2-4988-90F2-09352AC1378E}"/>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838.07</c:v>
                </c:pt>
                <c:pt idx="1">
                  <c:v>236.79</c:v>
                </c:pt>
                <c:pt idx="2">
                  <c:v>591.87</c:v>
                </c:pt>
                <c:pt idx="3">
                  <c:v>642.58000000000004</c:v>
                </c:pt>
                <c:pt idx="4">
                  <c:v>1139.73</c:v>
                </c:pt>
              </c:numCache>
            </c:numRef>
          </c:val>
          <c:extLst>
            <c:ext xmlns:c16="http://schemas.microsoft.com/office/drawing/2014/chart" uri="{C3380CC4-5D6E-409C-BE32-E72D297353CC}">
              <c16:uniqueId val="{00000000-FB56-44DF-A945-2EDE57F1BEB3}"/>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982.31</c:v>
                </c:pt>
                <c:pt idx="1">
                  <c:v>1128.72</c:v>
                </c:pt>
                <c:pt idx="2">
                  <c:v>1125.25</c:v>
                </c:pt>
                <c:pt idx="3">
                  <c:v>1157.05</c:v>
                </c:pt>
                <c:pt idx="4">
                  <c:v>1228.8</c:v>
                </c:pt>
              </c:numCache>
            </c:numRef>
          </c:val>
          <c:smooth val="0"/>
          <c:extLst>
            <c:ext xmlns:c16="http://schemas.microsoft.com/office/drawing/2014/chart" uri="{C3380CC4-5D6E-409C-BE32-E72D297353CC}">
              <c16:uniqueId val="{00000001-FB56-44DF-A945-2EDE57F1BEB3}"/>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86.77</c:v>
                </c:pt>
                <c:pt idx="1">
                  <c:v>39.020000000000003</c:v>
                </c:pt>
                <c:pt idx="2">
                  <c:v>43.57</c:v>
                </c:pt>
                <c:pt idx="3">
                  <c:v>40.07</c:v>
                </c:pt>
                <c:pt idx="4">
                  <c:v>37.450000000000003</c:v>
                </c:pt>
              </c:numCache>
            </c:numRef>
          </c:val>
          <c:extLst>
            <c:ext xmlns:c16="http://schemas.microsoft.com/office/drawing/2014/chart" uri="{C3380CC4-5D6E-409C-BE32-E72D297353CC}">
              <c16:uniqueId val="{00000000-AD22-47DE-8E21-C23AF9BA92FB}"/>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53.77</c:v>
                </c:pt>
                <c:pt idx="1">
                  <c:v>41.84</c:v>
                </c:pt>
                <c:pt idx="2">
                  <c:v>41.44</c:v>
                </c:pt>
                <c:pt idx="3">
                  <c:v>37.65</c:v>
                </c:pt>
                <c:pt idx="4">
                  <c:v>37.31</c:v>
                </c:pt>
              </c:numCache>
            </c:numRef>
          </c:val>
          <c:smooth val="0"/>
          <c:extLst>
            <c:ext xmlns:c16="http://schemas.microsoft.com/office/drawing/2014/chart" uri="{C3380CC4-5D6E-409C-BE32-E72D297353CC}">
              <c16:uniqueId val="{00000001-AD22-47DE-8E21-C23AF9BA92FB}"/>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228.27</c:v>
                </c:pt>
                <c:pt idx="1">
                  <c:v>514.41</c:v>
                </c:pt>
                <c:pt idx="2">
                  <c:v>391.98</c:v>
                </c:pt>
                <c:pt idx="3">
                  <c:v>498.37</c:v>
                </c:pt>
                <c:pt idx="4">
                  <c:v>529.4</c:v>
                </c:pt>
              </c:numCache>
            </c:numRef>
          </c:val>
          <c:extLst>
            <c:ext xmlns:c16="http://schemas.microsoft.com/office/drawing/2014/chart" uri="{C3380CC4-5D6E-409C-BE32-E72D297353CC}">
              <c16:uniqueId val="{00000000-AE7A-4581-9985-5FEC169F9076}"/>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305.38</c:v>
                </c:pt>
                <c:pt idx="1">
                  <c:v>390.47</c:v>
                </c:pt>
                <c:pt idx="2">
                  <c:v>403.61</c:v>
                </c:pt>
                <c:pt idx="3">
                  <c:v>442.82</c:v>
                </c:pt>
                <c:pt idx="4">
                  <c:v>425.76</c:v>
                </c:pt>
              </c:numCache>
            </c:numRef>
          </c:val>
          <c:smooth val="0"/>
          <c:extLst>
            <c:ext xmlns:c16="http://schemas.microsoft.com/office/drawing/2014/chart" uri="{C3380CC4-5D6E-409C-BE32-E72D297353CC}">
              <c16:uniqueId val="{00000001-AE7A-4581-9985-5FEC169F9076}"/>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2" zoomScaleNormal="52" workbookViewId="0"/>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2">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2">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9" t="str">
        <f>データ!H6</f>
        <v>鹿児島県　長島町</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2"/>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62" t="s">
        <v>9</v>
      </c>
      <c r="BM7" s="63"/>
      <c r="BN7" s="63"/>
      <c r="BO7" s="63"/>
      <c r="BP7" s="63"/>
      <c r="BQ7" s="63"/>
      <c r="BR7" s="63"/>
      <c r="BS7" s="63"/>
      <c r="BT7" s="63"/>
      <c r="BU7" s="63"/>
      <c r="BV7" s="63"/>
      <c r="BW7" s="63"/>
      <c r="BX7" s="63"/>
      <c r="BY7" s="64"/>
    </row>
    <row r="8" spans="1:78" ht="18.75" customHeight="1" x14ac:dyDescent="0.2">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D4</v>
      </c>
      <c r="X8" s="65"/>
      <c r="Y8" s="65"/>
      <c r="Z8" s="65"/>
      <c r="AA8" s="65"/>
      <c r="AB8" s="65"/>
      <c r="AC8" s="65"/>
      <c r="AD8" s="65" t="str">
        <f>データ!$M$6</f>
        <v>非設置</v>
      </c>
      <c r="AE8" s="65"/>
      <c r="AF8" s="65"/>
      <c r="AG8" s="65"/>
      <c r="AH8" s="65"/>
      <c r="AI8" s="65"/>
      <c r="AJ8" s="65"/>
      <c r="AK8" s="2"/>
      <c r="AL8" s="54">
        <f>データ!$R$6</f>
        <v>9643</v>
      </c>
      <c r="AM8" s="54"/>
      <c r="AN8" s="54"/>
      <c r="AO8" s="54"/>
      <c r="AP8" s="54"/>
      <c r="AQ8" s="54"/>
      <c r="AR8" s="54"/>
      <c r="AS8" s="54"/>
      <c r="AT8" s="44">
        <f>データ!$S$6</f>
        <v>116.19</v>
      </c>
      <c r="AU8" s="44"/>
      <c r="AV8" s="44"/>
      <c r="AW8" s="44"/>
      <c r="AX8" s="44"/>
      <c r="AY8" s="44"/>
      <c r="AZ8" s="44"/>
      <c r="BA8" s="44"/>
      <c r="BB8" s="44">
        <f>データ!$T$6</f>
        <v>82.99</v>
      </c>
      <c r="BC8" s="44"/>
      <c r="BD8" s="44"/>
      <c r="BE8" s="44"/>
      <c r="BF8" s="44"/>
      <c r="BG8" s="44"/>
      <c r="BH8" s="44"/>
      <c r="BI8" s="44"/>
      <c r="BJ8" s="3"/>
      <c r="BK8" s="3"/>
      <c r="BL8" s="66" t="s">
        <v>10</v>
      </c>
      <c r="BM8" s="67"/>
      <c r="BN8" s="55" t="s">
        <v>11</v>
      </c>
      <c r="BO8" s="55"/>
      <c r="BP8" s="55"/>
      <c r="BQ8" s="55"/>
      <c r="BR8" s="55"/>
      <c r="BS8" s="55"/>
      <c r="BT8" s="55"/>
      <c r="BU8" s="55"/>
      <c r="BV8" s="55"/>
      <c r="BW8" s="55"/>
      <c r="BX8" s="55"/>
      <c r="BY8" s="56"/>
    </row>
    <row r="9" spans="1:78" ht="18.75" customHeight="1" x14ac:dyDescent="0.2">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2"/>
      <c r="AE9" s="2"/>
      <c r="AF9" s="2"/>
      <c r="AG9" s="2"/>
      <c r="AH9" s="3"/>
      <c r="AI9" s="2"/>
      <c r="AJ9" s="2"/>
      <c r="AK9" s="2"/>
      <c r="AL9" s="57" t="s">
        <v>16</v>
      </c>
      <c r="AM9" s="57"/>
      <c r="AN9" s="57"/>
      <c r="AO9" s="57"/>
      <c r="AP9" s="57"/>
      <c r="AQ9" s="57"/>
      <c r="AR9" s="57"/>
      <c r="AS9" s="57"/>
      <c r="AT9" s="57" t="s">
        <v>17</v>
      </c>
      <c r="AU9" s="57"/>
      <c r="AV9" s="57"/>
      <c r="AW9" s="57"/>
      <c r="AX9" s="57"/>
      <c r="AY9" s="57"/>
      <c r="AZ9" s="57"/>
      <c r="BA9" s="57"/>
      <c r="BB9" s="57" t="s">
        <v>18</v>
      </c>
      <c r="BC9" s="57"/>
      <c r="BD9" s="57"/>
      <c r="BE9" s="57"/>
      <c r="BF9" s="57"/>
      <c r="BG9" s="57"/>
      <c r="BH9" s="57"/>
      <c r="BI9" s="57"/>
      <c r="BJ9" s="3"/>
      <c r="BK9" s="3"/>
      <c r="BL9" s="58" t="s">
        <v>19</v>
      </c>
      <c r="BM9" s="59"/>
      <c r="BN9" s="60" t="s">
        <v>20</v>
      </c>
      <c r="BO9" s="60"/>
      <c r="BP9" s="60"/>
      <c r="BQ9" s="60"/>
      <c r="BR9" s="60"/>
      <c r="BS9" s="60"/>
      <c r="BT9" s="60"/>
      <c r="BU9" s="60"/>
      <c r="BV9" s="60"/>
      <c r="BW9" s="60"/>
      <c r="BX9" s="60"/>
      <c r="BY9" s="61"/>
    </row>
    <row r="10" spans="1:78" ht="18.75" customHeight="1" x14ac:dyDescent="0.2">
      <c r="A10" s="2"/>
      <c r="B10" s="44" t="str">
        <f>データ!$N$6</f>
        <v>-</v>
      </c>
      <c r="C10" s="44"/>
      <c r="D10" s="44"/>
      <c r="E10" s="44"/>
      <c r="F10" s="44"/>
      <c r="G10" s="44"/>
      <c r="H10" s="44"/>
      <c r="I10" s="44" t="str">
        <f>データ!$O$6</f>
        <v>該当数値なし</v>
      </c>
      <c r="J10" s="44"/>
      <c r="K10" s="44"/>
      <c r="L10" s="44"/>
      <c r="M10" s="44"/>
      <c r="N10" s="44"/>
      <c r="O10" s="44"/>
      <c r="P10" s="44">
        <f>データ!$P$6</f>
        <v>6.53</v>
      </c>
      <c r="Q10" s="44"/>
      <c r="R10" s="44"/>
      <c r="S10" s="44"/>
      <c r="T10" s="44"/>
      <c r="U10" s="44"/>
      <c r="V10" s="44"/>
      <c r="W10" s="54">
        <f>データ!$Q$6</f>
        <v>3670</v>
      </c>
      <c r="X10" s="54"/>
      <c r="Y10" s="54"/>
      <c r="Z10" s="54"/>
      <c r="AA10" s="54"/>
      <c r="AB10" s="54"/>
      <c r="AC10" s="54"/>
      <c r="AD10" s="2"/>
      <c r="AE10" s="2"/>
      <c r="AF10" s="2"/>
      <c r="AG10" s="2"/>
      <c r="AH10" s="2"/>
      <c r="AI10" s="2"/>
      <c r="AJ10" s="2"/>
      <c r="AK10" s="2"/>
      <c r="AL10" s="54">
        <f>データ!$U$6</f>
        <v>621</v>
      </c>
      <c r="AM10" s="54"/>
      <c r="AN10" s="54"/>
      <c r="AO10" s="54"/>
      <c r="AP10" s="54"/>
      <c r="AQ10" s="54"/>
      <c r="AR10" s="54"/>
      <c r="AS10" s="54"/>
      <c r="AT10" s="44">
        <f>データ!$V$6</f>
        <v>0.1</v>
      </c>
      <c r="AU10" s="44"/>
      <c r="AV10" s="44"/>
      <c r="AW10" s="44"/>
      <c r="AX10" s="44"/>
      <c r="AY10" s="44"/>
      <c r="AZ10" s="44"/>
      <c r="BA10" s="44"/>
      <c r="BB10" s="44">
        <f>データ!$W$6</f>
        <v>6210</v>
      </c>
      <c r="BC10" s="44"/>
      <c r="BD10" s="44"/>
      <c r="BE10" s="44"/>
      <c r="BF10" s="44"/>
      <c r="BG10" s="44"/>
      <c r="BH10" s="44"/>
      <c r="BI10" s="44"/>
      <c r="BJ10" s="2"/>
      <c r="BK10" s="2"/>
      <c r="BL10" s="45" t="s">
        <v>21</v>
      </c>
      <c r="BM10" s="46"/>
      <c r="BN10" s="47" t="s">
        <v>22</v>
      </c>
      <c r="BO10" s="47"/>
      <c r="BP10" s="47"/>
      <c r="BQ10" s="47"/>
      <c r="BR10" s="47"/>
      <c r="BS10" s="47"/>
      <c r="BT10" s="47"/>
      <c r="BU10" s="47"/>
      <c r="BV10" s="47"/>
      <c r="BW10" s="47"/>
      <c r="BX10" s="47"/>
      <c r="BY10" s="4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9" t="s">
        <v>23</v>
      </c>
      <c r="BM11" s="49"/>
      <c r="BN11" s="49"/>
      <c r="BO11" s="49"/>
      <c r="BP11" s="49"/>
      <c r="BQ11" s="49"/>
      <c r="BR11" s="49"/>
      <c r="BS11" s="49"/>
      <c r="BT11" s="49"/>
      <c r="BU11" s="49"/>
      <c r="BV11" s="49"/>
      <c r="BW11" s="49"/>
      <c r="BX11" s="49"/>
      <c r="BY11" s="49"/>
      <c r="BZ11" s="4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9"/>
      <c r="BM12" s="49"/>
      <c r="BN12" s="49"/>
      <c r="BO12" s="49"/>
      <c r="BP12" s="49"/>
      <c r="BQ12" s="49"/>
      <c r="BR12" s="49"/>
      <c r="BS12" s="49"/>
      <c r="BT12" s="49"/>
      <c r="BU12" s="49"/>
      <c r="BV12" s="49"/>
      <c r="BW12" s="49"/>
      <c r="BX12" s="49"/>
      <c r="BY12" s="49"/>
      <c r="BZ12" s="4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0"/>
      <c r="BM13" s="50"/>
      <c r="BN13" s="50"/>
      <c r="BO13" s="50"/>
      <c r="BP13" s="50"/>
      <c r="BQ13" s="50"/>
      <c r="BR13" s="50"/>
      <c r="BS13" s="50"/>
      <c r="BT13" s="50"/>
      <c r="BU13" s="50"/>
      <c r="BV13" s="50"/>
      <c r="BW13" s="50"/>
      <c r="BX13" s="50"/>
      <c r="BY13" s="50"/>
      <c r="BZ13" s="50"/>
    </row>
    <row r="14" spans="1:78" ht="13.5" customHeight="1" x14ac:dyDescent="0.2">
      <c r="A14" s="2"/>
      <c r="B14" s="51" t="s">
        <v>24</v>
      </c>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3"/>
      <c r="BK14" s="2"/>
      <c r="BL14" s="35" t="s">
        <v>25</v>
      </c>
      <c r="BM14" s="36"/>
      <c r="BN14" s="36"/>
      <c r="BO14" s="36"/>
      <c r="BP14" s="36"/>
      <c r="BQ14" s="36"/>
      <c r="BR14" s="36"/>
      <c r="BS14" s="36"/>
      <c r="BT14" s="36"/>
      <c r="BU14" s="36"/>
      <c r="BV14" s="36"/>
      <c r="BW14" s="36"/>
      <c r="BX14" s="36"/>
      <c r="BY14" s="36"/>
      <c r="BZ14" s="37"/>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8"/>
      <c r="BM15" s="39"/>
      <c r="BN15" s="39"/>
      <c r="BO15" s="39"/>
      <c r="BP15" s="39"/>
      <c r="BQ15" s="39"/>
      <c r="BR15" s="39"/>
      <c r="BS15" s="39"/>
      <c r="BT15" s="39"/>
      <c r="BU15" s="39"/>
      <c r="BV15" s="39"/>
      <c r="BW15" s="39"/>
      <c r="BX15" s="39"/>
      <c r="BY15" s="39"/>
      <c r="BZ15" s="4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8" t="s">
        <v>114</v>
      </c>
      <c r="BM16" s="79"/>
      <c r="BN16" s="79"/>
      <c r="BO16" s="79"/>
      <c r="BP16" s="79"/>
      <c r="BQ16" s="79"/>
      <c r="BR16" s="79"/>
      <c r="BS16" s="79"/>
      <c r="BT16" s="79"/>
      <c r="BU16" s="79"/>
      <c r="BV16" s="79"/>
      <c r="BW16" s="79"/>
      <c r="BX16" s="79"/>
      <c r="BY16" s="79"/>
      <c r="BZ16" s="8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8"/>
      <c r="BM17" s="79"/>
      <c r="BN17" s="79"/>
      <c r="BO17" s="79"/>
      <c r="BP17" s="79"/>
      <c r="BQ17" s="79"/>
      <c r="BR17" s="79"/>
      <c r="BS17" s="79"/>
      <c r="BT17" s="79"/>
      <c r="BU17" s="79"/>
      <c r="BV17" s="79"/>
      <c r="BW17" s="79"/>
      <c r="BX17" s="79"/>
      <c r="BY17" s="79"/>
      <c r="BZ17" s="8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8"/>
      <c r="BM18" s="79"/>
      <c r="BN18" s="79"/>
      <c r="BO18" s="79"/>
      <c r="BP18" s="79"/>
      <c r="BQ18" s="79"/>
      <c r="BR18" s="79"/>
      <c r="BS18" s="79"/>
      <c r="BT18" s="79"/>
      <c r="BU18" s="79"/>
      <c r="BV18" s="79"/>
      <c r="BW18" s="79"/>
      <c r="BX18" s="79"/>
      <c r="BY18" s="79"/>
      <c r="BZ18" s="8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8"/>
      <c r="BM19" s="79"/>
      <c r="BN19" s="79"/>
      <c r="BO19" s="79"/>
      <c r="BP19" s="79"/>
      <c r="BQ19" s="79"/>
      <c r="BR19" s="79"/>
      <c r="BS19" s="79"/>
      <c r="BT19" s="79"/>
      <c r="BU19" s="79"/>
      <c r="BV19" s="79"/>
      <c r="BW19" s="79"/>
      <c r="BX19" s="79"/>
      <c r="BY19" s="79"/>
      <c r="BZ19" s="8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8"/>
      <c r="BM20" s="79"/>
      <c r="BN20" s="79"/>
      <c r="BO20" s="79"/>
      <c r="BP20" s="79"/>
      <c r="BQ20" s="79"/>
      <c r="BR20" s="79"/>
      <c r="BS20" s="79"/>
      <c r="BT20" s="79"/>
      <c r="BU20" s="79"/>
      <c r="BV20" s="79"/>
      <c r="BW20" s="79"/>
      <c r="BX20" s="79"/>
      <c r="BY20" s="79"/>
      <c r="BZ20" s="8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8"/>
      <c r="BM21" s="79"/>
      <c r="BN21" s="79"/>
      <c r="BO21" s="79"/>
      <c r="BP21" s="79"/>
      <c r="BQ21" s="79"/>
      <c r="BR21" s="79"/>
      <c r="BS21" s="79"/>
      <c r="BT21" s="79"/>
      <c r="BU21" s="79"/>
      <c r="BV21" s="79"/>
      <c r="BW21" s="79"/>
      <c r="BX21" s="79"/>
      <c r="BY21" s="79"/>
      <c r="BZ21" s="8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8"/>
      <c r="BM22" s="79"/>
      <c r="BN22" s="79"/>
      <c r="BO22" s="79"/>
      <c r="BP22" s="79"/>
      <c r="BQ22" s="79"/>
      <c r="BR22" s="79"/>
      <c r="BS22" s="79"/>
      <c r="BT22" s="79"/>
      <c r="BU22" s="79"/>
      <c r="BV22" s="79"/>
      <c r="BW22" s="79"/>
      <c r="BX22" s="79"/>
      <c r="BY22" s="79"/>
      <c r="BZ22" s="8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8"/>
      <c r="BM23" s="79"/>
      <c r="BN23" s="79"/>
      <c r="BO23" s="79"/>
      <c r="BP23" s="79"/>
      <c r="BQ23" s="79"/>
      <c r="BR23" s="79"/>
      <c r="BS23" s="79"/>
      <c r="BT23" s="79"/>
      <c r="BU23" s="79"/>
      <c r="BV23" s="79"/>
      <c r="BW23" s="79"/>
      <c r="BX23" s="79"/>
      <c r="BY23" s="79"/>
      <c r="BZ23" s="8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8"/>
      <c r="BM24" s="79"/>
      <c r="BN24" s="79"/>
      <c r="BO24" s="79"/>
      <c r="BP24" s="79"/>
      <c r="BQ24" s="79"/>
      <c r="BR24" s="79"/>
      <c r="BS24" s="79"/>
      <c r="BT24" s="79"/>
      <c r="BU24" s="79"/>
      <c r="BV24" s="79"/>
      <c r="BW24" s="79"/>
      <c r="BX24" s="79"/>
      <c r="BY24" s="79"/>
      <c r="BZ24" s="8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8"/>
      <c r="BM25" s="79"/>
      <c r="BN25" s="79"/>
      <c r="BO25" s="79"/>
      <c r="BP25" s="79"/>
      <c r="BQ25" s="79"/>
      <c r="BR25" s="79"/>
      <c r="BS25" s="79"/>
      <c r="BT25" s="79"/>
      <c r="BU25" s="79"/>
      <c r="BV25" s="79"/>
      <c r="BW25" s="79"/>
      <c r="BX25" s="79"/>
      <c r="BY25" s="79"/>
      <c r="BZ25" s="8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8"/>
      <c r="BM26" s="79"/>
      <c r="BN26" s="79"/>
      <c r="BO26" s="79"/>
      <c r="BP26" s="79"/>
      <c r="BQ26" s="79"/>
      <c r="BR26" s="79"/>
      <c r="BS26" s="79"/>
      <c r="BT26" s="79"/>
      <c r="BU26" s="79"/>
      <c r="BV26" s="79"/>
      <c r="BW26" s="79"/>
      <c r="BX26" s="79"/>
      <c r="BY26" s="79"/>
      <c r="BZ26" s="8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8"/>
      <c r="BM27" s="79"/>
      <c r="BN27" s="79"/>
      <c r="BO27" s="79"/>
      <c r="BP27" s="79"/>
      <c r="BQ27" s="79"/>
      <c r="BR27" s="79"/>
      <c r="BS27" s="79"/>
      <c r="BT27" s="79"/>
      <c r="BU27" s="79"/>
      <c r="BV27" s="79"/>
      <c r="BW27" s="79"/>
      <c r="BX27" s="79"/>
      <c r="BY27" s="79"/>
      <c r="BZ27" s="8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8"/>
      <c r="BM28" s="79"/>
      <c r="BN28" s="79"/>
      <c r="BO28" s="79"/>
      <c r="BP28" s="79"/>
      <c r="BQ28" s="79"/>
      <c r="BR28" s="79"/>
      <c r="BS28" s="79"/>
      <c r="BT28" s="79"/>
      <c r="BU28" s="79"/>
      <c r="BV28" s="79"/>
      <c r="BW28" s="79"/>
      <c r="BX28" s="79"/>
      <c r="BY28" s="79"/>
      <c r="BZ28" s="8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8"/>
      <c r="BM29" s="79"/>
      <c r="BN29" s="79"/>
      <c r="BO29" s="79"/>
      <c r="BP29" s="79"/>
      <c r="BQ29" s="79"/>
      <c r="BR29" s="79"/>
      <c r="BS29" s="79"/>
      <c r="BT29" s="79"/>
      <c r="BU29" s="79"/>
      <c r="BV29" s="79"/>
      <c r="BW29" s="79"/>
      <c r="BX29" s="79"/>
      <c r="BY29" s="79"/>
      <c r="BZ29" s="8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8"/>
      <c r="BM30" s="79"/>
      <c r="BN30" s="79"/>
      <c r="BO30" s="79"/>
      <c r="BP30" s="79"/>
      <c r="BQ30" s="79"/>
      <c r="BR30" s="79"/>
      <c r="BS30" s="79"/>
      <c r="BT30" s="79"/>
      <c r="BU30" s="79"/>
      <c r="BV30" s="79"/>
      <c r="BW30" s="79"/>
      <c r="BX30" s="79"/>
      <c r="BY30" s="79"/>
      <c r="BZ30" s="8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8"/>
      <c r="BM31" s="79"/>
      <c r="BN31" s="79"/>
      <c r="BO31" s="79"/>
      <c r="BP31" s="79"/>
      <c r="BQ31" s="79"/>
      <c r="BR31" s="79"/>
      <c r="BS31" s="79"/>
      <c r="BT31" s="79"/>
      <c r="BU31" s="79"/>
      <c r="BV31" s="79"/>
      <c r="BW31" s="79"/>
      <c r="BX31" s="79"/>
      <c r="BY31" s="79"/>
      <c r="BZ31" s="8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8"/>
      <c r="BM32" s="79"/>
      <c r="BN32" s="79"/>
      <c r="BO32" s="79"/>
      <c r="BP32" s="79"/>
      <c r="BQ32" s="79"/>
      <c r="BR32" s="79"/>
      <c r="BS32" s="79"/>
      <c r="BT32" s="79"/>
      <c r="BU32" s="79"/>
      <c r="BV32" s="79"/>
      <c r="BW32" s="79"/>
      <c r="BX32" s="79"/>
      <c r="BY32" s="79"/>
      <c r="BZ32" s="8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8"/>
      <c r="BM33" s="79"/>
      <c r="BN33" s="79"/>
      <c r="BO33" s="79"/>
      <c r="BP33" s="79"/>
      <c r="BQ33" s="79"/>
      <c r="BR33" s="79"/>
      <c r="BS33" s="79"/>
      <c r="BT33" s="79"/>
      <c r="BU33" s="79"/>
      <c r="BV33" s="79"/>
      <c r="BW33" s="79"/>
      <c r="BX33" s="79"/>
      <c r="BY33" s="79"/>
      <c r="BZ33" s="8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8"/>
      <c r="BM34" s="79"/>
      <c r="BN34" s="79"/>
      <c r="BO34" s="79"/>
      <c r="BP34" s="79"/>
      <c r="BQ34" s="79"/>
      <c r="BR34" s="79"/>
      <c r="BS34" s="79"/>
      <c r="BT34" s="79"/>
      <c r="BU34" s="79"/>
      <c r="BV34" s="79"/>
      <c r="BW34" s="79"/>
      <c r="BX34" s="79"/>
      <c r="BY34" s="79"/>
      <c r="BZ34" s="8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8"/>
      <c r="BM35" s="79"/>
      <c r="BN35" s="79"/>
      <c r="BO35" s="79"/>
      <c r="BP35" s="79"/>
      <c r="BQ35" s="79"/>
      <c r="BR35" s="79"/>
      <c r="BS35" s="79"/>
      <c r="BT35" s="79"/>
      <c r="BU35" s="79"/>
      <c r="BV35" s="79"/>
      <c r="BW35" s="79"/>
      <c r="BX35" s="79"/>
      <c r="BY35" s="79"/>
      <c r="BZ35" s="8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8"/>
      <c r="BM36" s="79"/>
      <c r="BN36" s="79"/>
      <c r="BO36" s="79"/>
      <c r="BP36" s="79"/>
      <c r="BQ36" s="79"/>
      <c r="BR36" s="79"/>
      <c r="BS36" s="79"/>
      <c r="BT36" s="79"/>
      <c r="BU36" s="79"/>
      <c r="BV36" s="79"/>
      <c r="BW36" s="79"/>
      <c r="BX36" s="79"/>
      <c r="BY36" s="79"/>
      <c r="BZ36" s="8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8"/>
      <c r="BM37" s="79"/>
      <c r="BN37" s="79"/>
      <c r="BO37" s="79"/>
      <c r="BP37" s="79"/>
      <c r="BQ37" s="79"/>
      <c r="BR37" s="79"/>
      <c r="BS37" s="79"/>
      <c r="BT37" s="79"/>
      <c r="BU37" s="79"/>
      <c r="BV37" s="79"/>
      <c r="BW37" s="79"/>
      <c r="BX37" s="79"/>
      <c r="BY37" s="79"/>
      <c r="BZ37" s="8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8"/>
      <c r="BM38" s="79"/>
      <c r="BN38" s="79"/>
      <c r="BO38" s="79"/>
      <c r="BP38" s="79"/>
      <c r="BQ38" s="79"/>
      <c r="BR38" s="79"/>
      <c r="BS38" s="79"/>
      <c r="BT38" s="79"/>
      <c r="BU38" s="79"/>
      <c r="BV38" s="79"/>
      <c r="BW38" s="79"/>
      <c r="BX38" s="79"/>
      <c r="BY38" s="79"/>
      <c r="BZ38" s="8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8"/>
      <c r="BM39" s="79"/>
      <c r="BN39" s="79"/>
      <c r="BO39" s="79"/>
      <c r="BP39" s="79"/>
      <c r="BQ39" s="79"/>
      <c r="BR39" s="79"/>
      <c r="BS39" s="79"/>
      <c r="BT39" s="79"/>
      <c r="BU39" s="79"/>
      <c r="BV39" s="79"/>
      <c r="BW39" s="79"/>
      <c r="BX39" s="79"/>
      <c r="BY39" s="79"/>
      <c r="BZ39" s="8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8"/>
      <c r="BM40" s="79"/>
      <c r="BN40" s="79"/>
      <c r="BO40" s="79"/>
      <c r="BP40" s="79"/>
      <c r="BQ40" s="79"/>
      <c r="BR40" s="79"/>
      <c r="BS40" s="79"/>
      <c r="BT40" s="79"/>
      <c r="BU40" s="79"/>
      <c r="BV40" s="79"/>
      <c r="BW40" s="79"/>
      <c r="BX40" s="79"/>
      <c r="BY40" s="79"/>
      <c r="BZ40" s="8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8"/>
      <c r="BM41" s="79"/>
      <c r="BN41" s="79"/>
      <c r="BO41" s="79"/>
      <c r="BP41" s="79"/>
      <c r="BQ41" s="79"/>
      <c r="BR41" s="79"/>
      <c r="BS41" s="79"/>
      <c r="BT41" s="79"/>
      <c r="BU41" s="79"/>
      <c r="BV41" s="79"/>
      <c r="BW41" s="79"/>
      <c r="BX41" s="79"/>
      <c r="BY41" s="79"/>
      <c r="BZ41" s="8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8"/>
      <c r="BM42" s="79"/>
      <c r="BN42" s="79"/>
      <c r="BO42" s="79"/>
      <c r="BP42" s="79"/>
      <c r="BQ42" s="79"/>
      <c r="BR42" s="79"/>
      <c r="BS42" s="79"/>
      <c r="BT42" s="79"/>
      <c r="BU42" s="79"/>
      <c r="BV42" s="79"/>
      <c r="BW42" s="79"/>
      <c r="BX42" s="79"/>
      <c r="BY42" s="79"/>
      <c r="BZ42" s="8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8"/>
      <c r="BM43" s="79"/>
      <c r="BN43" s="79"/>
      <c r="BO43" s="79"/>
      <c r="BP43" s="79"/>
      <c r="BQ43" s="79"/>
      <c r="BR43" s="79"/>
      <c r="BS43" s="79"/>
      <c r="BT43" s="79"/>
      <c r="BU43" s="79"/>
      <c r="BV43" s="79"/>
      <c r="BW43" s="79"/>
      <c r="BX43" s="79"/>
      <c r="BY43" s="79"/>
      <c r="BZ43" s="8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1"/>
      <c r="BM44" s="82"/>
      <c r="BN44" s="82"/>
      <c r="BO44" s="82"/>
      <c r="BP44" s="82"/>
      <c r="BQ44" s="82"/>
      <c r="BR44" s="82"/>
      <c r="BS44" s="82"/>
      <c r="BT44" s="82"/>
      <c r="BU44" s="82"/>
      <c r="BV44" s="82"/>
      <c r="BW44" s="82"/>
      <c r="BX44" s="82"/>
      <c r="BY44" s="82"/>
      <c r="BZ44" s="8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5" t="s">
        <v>26</v>
      </c>
      <c r="BM45" s="36"/>
      <c r="BN45" s="36"/>
      <c r="BO45" s="36"/>
      <c r="BP45" s="36"/>
      <c r="BQ45" s="36"/>
      <c r="BR45" s="36"/>
      <c r="BS45" s="36"/>
      <c r="BT45" s="36"/>
      <c r="BU45" s="36"/>
      <c r="BV45" s="36"/>
      <c r="BW45" s="36"/>
      <c r="BX45" s="36"/>
      <c r="BY45" s="36"/>
      <c r="BZ45" s="3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8"/>
      <c r="BM46" s="39"/>
      <c r="BN46" s="39"/>
      <c r="BO46" s="39"/>
      <c r="BP46" s="39"/>
      <c r="BQ46" s="39"/>
      <c r="BR46" s="39"/>
      <c r="BS46" s="39"/>
      <c r="BT46" s="39"/>
      <c r="BU46" s="39"/>
      <c r="BV46" s="39"/>
      <c r="BW46" s="39"/>
      <c r="BX46" s="39"/>
      <c r="BY46" s="39"/>
      <c r="BZ46" s="4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29"/>
      <c r="BM60" s="30"/>
      <c r="BN60" s="30"/>
      <c r="BO60" s="30"/>
      <c r="BP60" s="30"/>
      <c r="BQ60" s="30"/>
      <c r="BR60" s="30"/>
      <c r="BS60" s="30"/>
      <c r="BT60" s="30"/>
      <c r="BU60" s="30"/>
      <c r="BV60" s="30"/>
      <c r="BW60" s="30"/>
      <c r="BX60" s="30"/>
      <c r="BY60" s="30"/>
      <c r="BZ60" s="31"/>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5" t="s">
        <v>28</v>
      </c>
      <c r="BM64" s="36"/>
      <c r="BN64" s="36"/>
      <c r="BO64" s="36"/>
      <c r="BP64" s="36"/>
      <c r="BQ64" s="36"/>
      <c r="BR64" s="36"/>
      <c r="BS64" s="36"/>
      <c r="BT64" s="36"/>
      <c r="BU64" s="36"/>
      <c r="BV64" s="36"/>
      <c r="BW64" s="36"/>
      <c r="BX64" s="36"/>
      <c r="BY64" s="36"/>
      <c r="BZ64" s="3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8"/>
      <c r="BM65" s="39"/>
      <c r="BN65" s="39"/>
      <c r="BO65" s="39"/>
      <c r="BP65" s="39"/>
      <c r="BQ65" s="39"/>
      <c r="BR65" s="39"/>
      <c r="BS65" s="39"/>
      <c r="BT65" s="39"/>
      <c r="BU65" s="39"/>
      <c r="BV65" s="39"/>
      <c r="BW65" s="39"/>
      <c r="BX65" s="39"/>
      <c r="BY65" s="39"/>
      <c r="BZ65" s="4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【76.13】</v>
      </c>
      <c r="F85" s="13" t="s">
        <v>41</v>
      </c>
      <c r="G85" s="13" t="s">
        <v>42</v>
      </c>
      <c r="H85" s="13" t="str">
        <f>データ!BO6</f>
        <v>【1,045.20】</v>
      </c>
      <c r="I85" s="13" t="str">
        <f>データ!BZ6</f>
        <v>【49.51】</v>
      </c>
      <c r="J85" s="13" t="str">
        <f>データ!CK6</f>
        <v>【317.14】</v>
      </c>
      <c r="K85" s="13" t="str">
        <f>データ!CV6</f>
        <v>【55.00】</v>
      </c>
      <c r="L85" s="13" t="str">
        <f>データ!DG6</f>
        <v>【69.82】</v>
      </c>
      <c r="M85" s="13" t="s">
        <v>42</v>
      </c>
      <c r="N85" s="13" t="s">
        <v>42</v>
      </c>
      <c r="O85" s="13" t="str">
        <f>データ!EN6</f>
        <v>【0.40】</v>
      </c>
    </row>
  </sheetData>
  <sheetProtection algorithmName="SHA-512" hashValue="TZ4OiLkusVCeHqXytxcR23QZbKvOe4muiGueIgd+y8qy1JEPY0MWLUwhEU0GiDv1sKzBMb4KB3y0qZXjcPRrWQ==" saltValue="MfJBGKAvDqKoaClmYr7aK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45</v>
      </c>
      <c r="B3" s="16" t="s">
        <v>46</v>
      </c>
      <c r="C3" s="16" t="s">
        <v>47</v>
      </c>
      <c r="D3" s="16" t="s">
        <v>48</v>
      </c>
      <c r="E3" s="16" t="s">
        <v>49</v>
      </c>
      <c r="F3" s="16" t="s">
        <v>50</v>
      </c>
      <c r="G3" s="16" t="s">
        <v>51</v>
      </c>
      <c r="H3" s="71" t="s">
        <v>52</v>
      </c>
      <c r="I3" s="72"/>
      <c r="J3" s="72"/>
      <c r="K3" s="72"/>
      <c r="L3" s="72"/>
      <c r="M3" s="72"/>
      <c r="N3" s="72"/>
      <c r="O3" s="72"/>
      <c r="P3" s="72"/>
      <c r="Q3" s="72"/>
      <c r="R3" s="72"/>
      <c r="S3" s="72"/>
      <c r="T3" s="72"/>
      <c r="U3" s="72"/>
      <c r="V3" s="72"/>
      <c r="W3" s="73"/>
      <c r="X3" s="77" t="s">
        <v>53</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54</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2">
      <c r="A4" s="15" t="s">
        <v>55</v>
      </c>
      <c r="B4" s="17"/>
      <c r="C4" s="17"/>
      <c r="D4" s="17"/>
      <c r="E4" s="17"/>
      <c r="F4" s="17"/>
      <c r="G4" s="17"/>
      <c r="H4" s="74"/>
      <c r="I4" s="75"/>
      <c r="J4" s="75"/>
      <c r="K4" s="75"/>
      <c r="L4" s="75"/>
      <c r="M4" s="75"/>
      <c r="N4" s="75"/>
      <c r="O4" s="75"/>
      <c r="P4" s="75"/>
      <c r="Q4" s="75"/>
      <c r="R4" s="75"/>
      <c r="S4" s="75"/>
      <c r="T4" s="75"/>
      <c r="U4" s="75"/>
      <c r="V4" s="75"/>
      <c r="W4" s="76"/>
      <c r="X4" s="70" t="s">
        <v>56</v>
      </c>
      <c r="Y4" s="70"/>
      <c r="Z4" s="70"/>
      <c r="AA4" s="70"/>
      <c r="AB4" s="70"/>
      <c r="AC4" s="70"/>
      <c r="AD4" s="70"/>
      <c r="AE4" s="70"/>
      <c r="AF4" s="70"/>
      <c r="AG4" s="70"/>
      <c r="AH4" s="70"/>
      <c r="AI4" s="70" t="s">
        <v>57</v>
      </c>
      <c r="AJ4" s="70"/>
      <c r="AK4" s="70"/>
      <c r="AL4" s="70"/>
      <c r="AM4" s="70"/>
      <c r="AN4" s="70"/>
      <c r="AO4" s="70"/>
      <c r="AP4" s="70"/>
      <c r="AQ4" s="70"/>
      <c r="AR4" s="70"/>
      <c r="AS4" s="70"/>
      <c r="AT4" s="70" t="s">
        <v>58</v>
      </c>
      <c r="AU4" s="70"/>
      <c r="AV4" s="70"/>
      <c r="AW4" s="70"/>
      <c r="AX4" s="70"/>
      <c r="AY4" s="70"/>
      <c r="AZ4" s="70"/>
      <c r="BA4" s="70"/>
      <c r="BB4" s="70"/>
      <c r="BC4" s="70"/>
      <c r="BD4" s="70"/>
      <c r="BE4" s="70" t="s">
        <v>59</v>
      </c>
      <c r="BF4" s="70"/>
      <c r="BG4" s="70"/>
      <c r="BH4" s="70"/>
      <c r="BI4" s="70"/>
      <c r="BJ4" s="70"/>
      <c r="BK4" s="70"/>
      <c r="BL4" s="70"/>
      <c r="BM4" s="70"/>
      <c r="BN4" s="70"/>
      <c r="BO4" s="70"/>
      <c r="BP4" s="70" t="s">
        <v>60</v>
      </c>
      <c r="BQ4" s="70"/>
      <c r="BR4" s="70"/>
      <c r="BS4" s="70"/>
      <c r="BT4" s="70"/>
      <c r="BU4" s="70"/>
      <c r="BV4" s="70"/>
      <c r="BW4" s="70"/>
      <c r="BX4" s="70"/>
      <c r="BY4" s="70"/>
      <c r="BZ4" s="70"/>
      <c r="CA4" s="70" t="s">
        <v>61</v>
      </c>
      <c r="CB4" s="70"/>
      <c r="CC4" s="70"/>
      <c r="CD4" s="70"/>
      <c r="CE4" s="70"/>
      <c r="CF4" s="70"/>
      <c r="CG4" s="70"/>
      <c r="CH4" s="70"/>
      <c r="CI4" s="70"/>
      <c r="CJ4" s="70"/>
      <c r="CK4" s="70"/>
      <c r="CL4" s="70" t="s">
        <v>62</v>
      </c>
      <c r="CM4" s="70"/>
      <c r="CN4" s="70"/>
      <c r="CO4" s="70"/>
      <c r="CP4" s="70"/>
      <c r="CQ4" s="70"/>
      <c r="CR4" s="70"/>
      <c r="CS4" s="70"/>
      <c r="CT4" s="70"/>
      <c r="CU4" s="70"/>
      <c r="CV4" s="70"/>
      <c r="CW4" s="70" t="s">
        <v>63</v>
      </c>
      <c r="CX4" s="70"/>
      <c r="CY4" s="70"/>
      <c r="CZ4" s="70"/>
      <c r="DA4" s="70"/>
      <c r="DB4" s="70"/>
      <c r="DC4" s="70"/>
      <c r="DD4" s="70"/>
      <c r="DE4" s="70"/>
      <c r="DF4" s="70"/>
      <c r="DG4" s="70"/>
      <c r="DH4" s="70" t="s">
        <v>64</v>
      </c>
      <c r="DI4" s="70"/>
      <c r="DJ4" s="70"/>
      <c r="DK4" s="70"/>
      <c r="DL4" s="70"/>
      <c r="DM4" s="70"/>
      <c r="DN4" s="70"/>
      <c r="DO4" s="70"/>
      <c r="DP4" s="70"/>
      <c r="DQ4" s="70"/>
      <c r="DR4" s="70"/>
      <c r="DS4" s="70" t="s">
        <v>65</v>
      </c>
      <c r="DT4" s="70"/>
      <c r="DU4" s="70"/>
      <c r="DV4" s="70"/>
      <c r="DW4" s="70"/>
      <c r="DX4" s="70"/>
      <c r="DY4" s="70"/>
      <c r="DZ4" s="70"/>
      <c r="EA4" s="70"/>
      <c r="EB4" s="70"/>
      <c r="EC4" s="70"/>
      <c r="ED4" s="70" t="s">
        <v>66</v>
      </c>
      <c r="EE4" s="70"/>
      <c r="EF4" s="70"/>
      <c r="EG4" s="70"/>
      <c r="EH4" s="70"/>
      <c r="EI4" s="70"/>
      <c r="EJ4" s="70"/>
      <c r="EK4" s="70"/>
      <c r="EL4" s="70"/>
      <c r="EM4" s="70"/>
      <c r="EN4" s="70"/>
    </row>
    <row r="5" spans="1:144" x14ac:dyDescent="0.2">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2">
      <c r="A6" s="15" t="s">
        <v>95</v>
      </c>
      <c r="B6" s="20">
        <f>B7</f>
        <v>2023</v>
      </c>
      <c r="C6" s="20">
        <f t="shared" ref="C6:W6" si="3">C7</f>
        <v>464040</v>
      </c>
      <c r="D6" s="20">
        <f t="shared" si="3"/>
        <v>47</v>
      </c>
      <c r="E6" s="20">
        <f t="shared" si="3"/>
        <v>1</v>
      </c>
      <c r="F6" s="20">
        <f t="shared" si="3"/>
        <v>0</v>
      </c>
      <c r="G6" s="20">
        <f t="shared" si="3"/>
        <v>0</v>
      </c>
      <c r="H6" s="20" t="str">
        <f t="shared" si="3"/>
        <v>鹿児島県　長島町</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6.53</v>
      </c>
      <c r="Q6" s="21">
        <f t="shared" si="3"/>
        <v>3670</v>
      </c>
      <c r="R6" s="21">
        <f t="shared" si="3"/>
        <v>9643</v>
      </c>
      <c r="S6" s="21">
        <f t="shared" si="3"/>
        <v>116.19</v>
      </c>
      <c r="T6" s="21">
        <f t="shared" si="3"/>
        <v>82.99</v>
      </c>
      <c r="U6" s="21">
        <f t="shared" si="3"/>
        <v>621</v>
      </c>
      <c r="V6" s="21">
        <f t="shared" si="3"/>
        <v>0.1</v>
      </c>
      <c r="W6" s="21">
        <f t="shared" si="3"/>
        <v>6210</v>
      </c>
      <c r="X6" s="22">
        <f>IF(X7="",NA(),X7)</f>
        <v>114.72</v>
      </c>
      <c r="Y6" s="22">
        <f t="shared" ref="Y6:AG6" si="4">IF(Y7="",NA(),Y7)</f>
        <v>97.65</v>
      </c>
      <c r="Z6" s="22">
        <f t="shared" si="4"/>
        <v>88.64</v>
      </c>
      <c r="AA6" s="22">
        <f t="shared" si="4"/>
        <v>92.82</v>
      </c>
      <c r="AB6" s="22">
        <f t="shared" si="4"/>
        <v>100.53</v>
      </c>
      <c r="AC6" s="22">
        <f t="shared" si="4"/>
        <v>73.42</v>
      </c>
      <c r="AD6" s="22">
        <f t="shared" si="4"/>
        <v>73.22</v>
      </c>
      <c r="AE6" s="22">
        <f t="shared" si="4"/>
        <v>69.05</v>
      </c>
      <c r="AF6" s="22">
        <f t="shared" si="4"/>
        <v>67.02</v>
      </c>
      <c r="AG6" s="22">
        <f t="shared" si="4"/>
        <v>71.319999999999993</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838.07</v>
      </c>
      <c r="BF6" s="22">
        <f t="shared" ref="BF6:BN6" si="7">IF(BF7="",NA(),BF7)</f>
        <v>236.79</v>
      </c>
      <c r="BG6" s="22">
        <f t="shared" si="7"/>
        <v>591.87</v>
      </c>
      <c r="BH6" s="22">
        <f t="shared" si="7"/>
        <v>642.58000000000004</v>
      </c>
      <c r="BI6" s="22">
        <f t="shared" si="7"/>
        <v>1139.73</v>
      </c>
      <c r="BJ6" s="22">
        <f t="shared" si="7"/>
        <v>982.31</v>
      </c>
      <c r="BK6" s="22">
        <f t="shared" si="7"/>
        <v>1128.72</v>
      </c>
      <c r="BL6" s="22">
        <f t="shared" si="7"/>
        <v>1125.25</v>
      </c>
      <c r="BM6" s="22">
        <f t="shared" si="7"/>
        <v>1157.05</v>
      </c>
      <c r="BN6" s="22">
        <f t="shared" si="7"/>
        <v>1228.8</v>
      </c>
      <c r="BO6" s="21" t="str">
        <f>IF(BO7="","",IF(BO7="-","【-】","【"&amp;SUBSTITUTE(TEXT(BO7,"#,##0.00"),"-","△")&amp;"】"))</f>
        <v>【1,045.20】</v>
      </c>
      <c r="BP6" s="22">
        <f>IF(BP7="",NA(),BP7)</f>
        <v>86.77</v>
      </c>
      <c r="BQ6" s="22">
        <f t="shared" ref="BQ6:BY6" si="8">IF(BQ7="",NA(),BQ7)</f>
        <v>39.020000000000003</v>
      </c>
      <c r="BR6" s="22">
        <f t="shared" si="8"/>
        <v>43.57</v>
      </c>
      <c r="BS6" s="22">
        <f t="shared" si="8"/>
        <v>40.07</v>
      </c>
      <c r="BT6" s="22">
        <f t="shared" si="8"/>
        <v>37.450000000000003</v>
      </c>
      <c r="BU6" s="22">
        <f t="shared" si="8"/>
        <v>53.77</v>
      </c>
      <c r="BV6" s="22">
        <f t="shared" si="8"/>
        <v>41.84</v>
      </c>
      <c r="BW6" s="22">
        <f t="shared" si="8"/>
        <v>41.44</v>
      </c>
      <c r="BX6" s="22">
        <f t="shared" si="8"/>
        <v>37.65</v>
      </c>
      <c r="BY6" s="22">
        <f t="shared" si="8"/>
        <v>37.31</v>
      </c>
      <c r="BZ6" s="21" t="str">
        <f>IF(BZ7="","",IF(BZ7="-","【-】","【"&amp;SUBSTITUTE(TEXT(BZ7,"#,##0.00"),"-","△")&amp;"】"))</f>
        <v>【49.51】</v>
      </c>
      <c r="CA6" s="22">
        <f>IF(CA7="",NA(),CA7)</f>
        <v>228.27</v>
      </c>
      <c r="CB6" s="22">
        <f t="shared" ref="CB6:CJ6" si="9">IF(CB7="",NA(),CB7)</f>
        <v>514.41</v>
      </c>
      <c r="CC6" s="22">
        <f t="shared" si="9"/>
        <v>391.98</v>
      </c>
      <c r="CD6" s="22">
        <f t="shared" si="9"/>
        <v>498.37</v>
      </c>
      <c r="CE6" s="22">
        <f t="shared" si="9"/>
        <v>529.4</v>
      </c>
      <c r="CF6" s="22">
        <f t="shared" si="9"/>
        <v>305.38</v>
      </c>
      <c r="CG6" s="22">
        <f t="shared" si="9"/>
        <v>390.47</v>
      </c>
      <c r="CH6" s="22">
        <f t="shared" si="9"/>
        <v>403.61</v>
      </c>
      <c r="CI6" s="22">
        <f t="shared" si="9"/>
        <v>442.82</v>
      </c>
      <c r="CJ6" s="22">
        <f t="shared" si="9"/>
        <v>425.76</v>
      </c>
      <c r="CK6" s="21" t="str">
        <f>IF(CK7="","",IF(CK7="-","【-】","【"&amp;SUBSTITUTE(TEXT(CK7,"#,##0.00"),"-","△")&amp;"】"))</f>
        <v>【317.14】</v>
      </c>
      <c r="CL6" s="22">
        <f>IF(CL7="",NA(),CL7)</f>
        <v>58.64</v>
      </c>
      <c r="CM6" s="22">
        <f t="shared" ref="CM6:CU6" si="10">IF(CM7="",NA(),CM7)</f>
        <v>52.03</v>
      </c>
      <c r="CN6" s="22">
        <f t="shared" si="10"/>
        <v>54.44</v>
      </c>
      <c r="CO6" s="22">
        <f t="shared" si="10"/>
        <v>44.54</v>
      </c>
      <c r="CP6" s="22">
        <f t="shared" si="10"/>
        <v>62.39</v>
      </c>
      <c r="CQ6" s="22">
        <f t="shared" si="10"/>
        <v>58.56</v>
      </c>
      <c r="CR6" s="22">
        <f t="shared" si="10"/>
        <v>49.08</v>
      </c>
      <c r="CS6" s="22">
        <f t="shared" si="10"/>
        <v>51.46</v>
      </c>
      <c r="CT6" s="22">
        <f t="shared" si="10"/>
        <v>51.84</v>
      </c>
      <c r="CU6" s="22">
        <f t="shared" si="10"/>
        <v>52.34</v>
      </c>
      <c r="CV6" s="21" t="str">
        <f>IF(CV7="","",IF(CV7="-","【-】","【"&amp;SUBSTITUTE(TEXT(CV7,"#,##0.00"),"-","△")&amp;"】"))</f>
        <v>【55.00】</v>
      </c>
      <c r="CW6" s="22">
        <f>IF(CW7="",NA(),CW7)</f>
        <v>99.53</v>
      </c>
      <c r="CX6" s="22">
        <f t="shared" ref="CX6:DF6" si="11">IF(CX7="",NA(),CX7)</f>
        <v>99.53</v>
      </c>
      <c r="CY6" s="22">
        <f t="shared" si="11"/>
        <v>99.59</v>
      </c>
      <c r="CZ6" s="22">
        <f t="shared" si="11"/>
        <v>99.5</v>
      </c>
      <c r="DA6" s="22">
        <f t="shared" si="11"/>
        <v>71.2</v>
      </c>
      <c r="DB6" s="22">
        <f t="shared" si="11"/>
        <v>73.680000000000007</v>
      </c>
      <c r="DC6" s="22">
        <f t="shared" si="11"/>
        <v>71.27</v>
      </c>
      <c r="DD6" s="22">
        <f t="shared" si="11"/>
        <v>68.58</v>
      </c>
      <c r="DE6" s="22">
        <f t="shared" si="11"/>
        <v>67.94</v>
      </c>
      <c r="DF6" s="22">
        <f t="shared" si="11"/>
        <v>66.900000000000006</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2.72</v>
      </c>
      <c r="EE6" s="21">
        <f t="shared" ref="EE6:EM6" si="14">IF(EE7="",NA(),EE7)</f>
        <v>0</v>
      </c>
      <c r="EF6" s="21">
        <f t="shared" si="14"/>
        <v>0</v>
      </c>
      <c r="EG6" s="22">
        <f t="shared" si="14"/>
        <v>6.97</v>
      </c>
      <c r="EH6" s="21">
        <f t="shared" si="14"/>
        <v>0</v>
      </c>
      <c r="EI6" s="22">
        <f t="shared" si="14"/>
        <v>0.42</v>
      </c>
      <c r="EJ6" s="22">
        <f t="shared" si="14"/>
        <v>0.61</v>
      </c>
      <c r="EK6" s="22">
        <f t="shared" si="14"/>
        <v>0.4</v>
      </c>
      <c r="EL6" s="22">
        <f t="shared" si="14"/>
        <v>0.59</v>
      </c>
      <c r="EM6" s="22">
        <f t="shared" si="14"/>
        <v>0.5</v>
      </c>
      <c r="EN6" s="21" t="str">
        <f>IF(EN7="","",IF(EN7="-","【-】","【"&amp;SUBSTITUTE(TEXT(EN7,"#,##0.00"),"-","△")&amp;"】"))</f>
        <v>【0.40】</v>
      </c>
    </row>
    <row r="7" spans="1:144" s="23" customFormat="1" x14ac:dyDescent="0.2">
      <c r="A7" s="15"/>
      <c r="B7" s="24">
        <v>2023</v>
      </c>
      <c r="C7" s="24">
        <v>464040</v>
      </c>
      <c r="D7" s="24">
        <v>47</v>
      </c>
      <c r="E7" s="24">
        <v>1</v>
      </c>
      <c r="F7" s="24">
        <v>0</v>
      </c>
      <c r="G7" s="24">
        <v>0</v>
      </c>
      <c r="H7" s="24" t="s">
        <v>96</v>
      </c>
      <c r="I7" s="24" t="s">
        <v>97</v>
      </c>
      <c r="J7" s="24" t="s">
        <v>98</v>
      </c>
      <c r="K7" s="24" t="s">
        <v>99</v>
      </c>
      <c r="L7" s="24" t="s">
        <v>100</v>
      </c>
      <c r="M7" s="24" t="s">
        <v>101</v>
      </c>
      <c r="N7" s="25" t="s">
        <v>102</v>
      </c>
      <c r="O7" s="25" t="s">
        <v>103</v>
      </c>
      <c r="P7" s="25">
        <v>6.53</v>
      </c>
      <c r="Q7" s="25">
        <v>3670</v>
      </c>
      <c r="R7" s="25">
        <v>9643</v>
      </c>
      <c r="S7" s="25">
        <v>116.19</v>
      </c>
      <c r="T7" s="25">
        <v>82.99</v>
      </c>
      <c r="U7" s="25">
        <v>621</v>
      </c>
      <c r="V7" s="25">
        <v>0.1</v>
      </c>
      <c r="W7" s="25">
        <v>6210</v>
      </c>
      <c r="X7" s="25">
        <v>114.72</v>
      </c>
      <c r="Y7" s="25">
        <v>97.65</v>
      </c>
      <c r="Z7" s="25">
        <v>88.64</v>
      </c>
      <c r="AA7" s="25">
        <v>92.82</v>
      </c>
      <c r="AB7" s="25">
        <v>100.53</v>
      </c>
      <c r="AC7" s="25">
        <v>73.42</v>
      </c>
      <c r="AD7" s="25">
        <v>73.22</v>
      </c>
      <c r="AE7" s="25">
        <v>69.05</v>
      </c>
      <c r="AF7" s="25">
        <v>67.02</v>
      </c>
      <c r="AG7" s="25">
        <v>71.319999999999993</v>
      </c>
      <c r="AH7" s="25">
        <v>76.13</v>
      </c>
      <c r="AI7" s="25"/>
      <c r="AJ7" s="25"/>
      <c r="AK7" s="25"/>
      <c r="AL7" s="25"/>
      <c r="AM7" s="25"/>
      <c r="AN7" s="25"/>
      <c r="AO7" s="25"/>
      <c r="AP7" s="25"/>
      <c r="AQ7" s="25"/>
      <c r="AR7" s="25"/>
      <c r="AS7" s="25"/>
      <c r="AT7" s="25"/>
      <c r="AU7" s="25"/>
      <c r="AV7" s="25"/>
      <c r="AW7" s="25"/>
      <c r="AX7" s="25"/>
      <c r="AY7" s="25"/>
      <c r="AZ7" s="25"/>
      <c r="BA7" s="25"/>
      <c r="BB7" s="25"/>
      <c r="BC7" s="25"/>
      <c r="BD7" s="25"/>
      <c r="BE7" s="25">
        <v>838.07</v>
      </c>
      <c r="BF7" s="25">
        <v>236.79</v>
      </c>
      <c r="BG7" s="25">
        <v>591.87</v>
      </c>
      <c r="BH7" s="25">
        <v>642.58000000000004</v>
      </c>
      <c r="BI7" s="25">
        <v>1139.73</v>
      </c>
      <c r="BJ7" s="25">
        <v>982.31</v>
      </c>
      <c r="BK7" s="25">
        <v>1128.72</v>
      </c>
      <c r="BL7" s="25">
        <v>1125.25</v>
      </c>
      <c r="BM7" s="25">
        <v>1157.05</v>
      </c>
      <c r="BN7" s="25">
        <v>1228.8</v>
      </c>
      <c r="BO7" s="25">
        <v>1045.2</v>
      </c>
      <c r="BP7" s="25">
        <v>86.77</v>
      </c>
      <c r="BQ7" s="25">
        <v>39.020000000000003</v>
      </c>
      <c r="BR7" s="25">
        <v>43.57</v>
      </c>
      <c r="BS7" s="25">
        <v>40.07</v>
      </c>
      <c r="BT7" s="25">
        <v>37.450000000000003</v>
      </c>
      <c r="BU7" s="25">
        <v>53.77</v>
      </c>
      <c r="BV7" s="25">
        <v>41.84</v>
      </c>
      <c r="BW7" s="25">
        <v>41.44</v>
      </c>
      <c r="BX7" s="25">
        <v>37.65</v>
      </c>
      <c r="BY7" s="25">
        <v>37.31</v>
      </c>
      <c r="BZ7" s="25">
        <v>49.51</v>
      </c>
      <c r="CA7" s="25">
        <v>228.27</v>
      </c>
      <c r="CB7" s="25">
        <v>514.41</v>
      </c>
      <c r="CC7" s="25">
        <v>391.98</v>
      </c>
      <c r="CD7" s="25">
        <v>498.37</v>
      </c>
      <c r="CE7" s="25">
        <v>529.4</v>
      </c>
      <c r="CF7" s="25">
        <v>305.38</v>
      </c>
      <c r="CG7" s="25">
        <v>390.47</v>
      </c>
      <c r="CH7" s="25">
        <v>403.61</v>
      </c>
      <c r="CI7" s="25">
        <v>442.82</v>
      </c>
      <c r="CJ7" s="25">
        <v>425.76</v>
      </c>
      <c r="CK7" s="25">
        <v>317.14</v>
      </c>
      <c r="CL7" s="25">
        <v>58.64</v>
      </c>
      <c r="CM7" s="25">
        <v>52.03</v>
      </c>
      <c r="CN7" s="25">
        <v>54.44</v>
      </c>
      <c r="CO7" s="25">
        <v>44.54</v>
      </c>
      <c r="CP7" s="25">
        <v>62.39</v>
      </c>
      <c r="CQ7" s="25">
        <v>58.56</v>
      </c>
      <c r="CR7" s="25">
        <v>49.08</v>
      </c>
      <c r="CS7" s="25">
        <v>51.46</v>
      </c>
      <c r="CT7" s="25">
        <v>51.84</v>
      </c>
      <c r="CU7" s="25">
        <v>52.34</v>
      </c>
      <c r="CV7" s="25">
        <v>55</v>
      </c>
      <c r="CW7" s="25">
        <v>99.53</v>
      </c>
      <c r="CX7" s="25">
        <v>99.53</v>
      </c>
      <c r="CY7" s="25">
        <v>99.59</v>
      </c>
      <c r="CZ7" s="25">
        <v>99.5</v>
      </c>
      <c r="DA7" s="25">
        <v>71.2</v>
      </c>
      <c r="DB7" s="25">
        <v>73.680000000000007</v>
      </c>
      <c r="DC7" s="25">
        <v>71.27</v>
      </c>
      <c r="DD7" s="25">
        <v>68.58</v>
      </c>
      <c r="DE7" s="25">
        <v>67.94</v>
      </c>
      <c r="DF7" s="25">
        <v>66.900000000000006</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2.72</v>
      </c>
      <c r="EE7" s="25">
        <v>0</v>
      </c>
      <c r="EF7" s="25">
        <v>0</v>
      </c>
      <c r="EG7" s="25">
        <v>6.97</v>
      </c>
      <c r="EH7" s="25">
        <v>0</v>
      </c>
      <c r="EI7" s="25">
        <v>0.42</v>
      </c>
      <c r="EJ7" s="25">
        <v>0.61</v>
      </c>
      <c r="EK7" s="25">
        <v>0.4</v>
      </c>
      <c r="EL7" s="25">
        <v>0.59</v>
      </c>
      <c r="EM7" s="25">
        <v>0.5</v>
      </c>
      <c r="EN7" s="25">
        <v>0.4</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46</v>
      </c>
      <c r="B10" s="28">
        <f>DATEVALUE($B7-B11&amp;"/1/"&amp;B12)</f>
        <v>36892</v>
      </c>
      <c r="C10" s="28">
        <f t="shared" ref="C10:F10" si="15">DATEVALUE($B7-C11&amp;"/1/"&amp;C12)</f>
        <v>37257</v>
      </c>
      <c r="D10" s="28">
        <f t="shared" si="15"/>
        <v>37622</v>
      </c>
      <c r="E10" s="28">
        <f t="shared" si="15"/>
        <v>37987</v>
      </c>
      <c r="F10" s="28">
        <f t="shared" si="15"/>
        <v>38353</v>
      </c>
    </row>
    <row r="11" spans="1:144" x14ac:dyDescent="0.2">
      <c r="B11">
        <v>22</v>
      </c>
      <c r="C11">
        <v>21</v>
      </c>
      <c r="D11">
        <v>20</v>
      </c>
      <c r="E11">
        <v>19</v>
      </c>
      <c r="F11">
        <v>18</v>
      </c>
      <c r="G11" t="s">
        <v>109</v>
      </c>
    </row>
    <row r="12" spans="1:144" x14ac:dyDescent="0.2">
      <c r="B12">
        <v>1</v>
      </c>
      <c r="C12">
        <v>1</v>
      </c>
      <c r="D12">
        <v>1</v>
      </c>
      <c r="E12">
        <v>1</v>
      </c>
      <c r="F12">
        <v>1</v>
      </c>
      <c r="G12" t="s">
        <v>110</v>
      </c>
    </row>
    <row r="13" spans="1:144" x14ac:dyDescent="0.2">
      <c r="B13" t="s">
        <v>111</v>
      </c>
      <c r="C13" t="s">
        <v>111</v>
      </c>
      <c r="D13" t="s">
        <v>111</v>
      </c>
      <c r="E13" t="s">
        <v>111</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2025-02-25T02:19:34Z</cp:lastPrinted>
  <dcterms:created xsi:type="dcterms:W3CDTF">2025-01-24T06:41:23Z</dcterms:created>
  <dcterms:modified xsi:type="dcterms:W3CDTF">2025-02-25T02:19:57Z</dcterms:modified>
  <cp:category/>
</cp:coreProperties>
</file>