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完成版\16 奄美市（済）○\"/>
    </mc:Choice>
  </mc:AlternateContent>
  <xr:revisionPtr revIDLastSave="0" documentId="13_ncr:1_{A2CB5948-7E10-44FF-8A91-56A2DD360593}" xr6:coauthVersionLast="36" xr6:coauthVersionMax="36" xr10:uidLastSave="{00000000-0000-0000-0000-000000000000}"/>
  <workbookProtection workbookAlgorithmName="SHA-512" workbookHashValue="SJKN5o7E8A+AUn+ZO4hWdcMkbSRvmSBR4eabYJv15DlZ35LQsRlFRD45Npjp+GyVehRnQ6Z0Jtj4X1shsx1Tdw==" workbookSaltValue="evBFBngQWq8T9c8+o0pzaA==" workbookSpinCount="100000" lockStructure="1"/>
  <bookViews>
    <workbookView xWindow="0" yWindow="0" windowWidth="19200" windowHeight="750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G85" i="4"/>
  <c r="AT10" i="4"/>
  <c r="I10" i="4"/>
  <c r="I8" i="4"/>
</calcChain>
</file>

<file path=xl/sharedStrings.xml><?xml version="1.0" encoding="utf-8"?>
<sst xmlns="http://schemas.openxmlformats.org/spreadsheetml/2006/main" count="253" uniqueCount="117">
  <si>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</si>
  <si>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</si>
  <si>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</si>
  <si>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</si>
  <si>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</si>
  <si>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</si>
  <si>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</si>
  <si>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</si>
  <si>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</si>
  <si>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</si>
  <si>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</si>
  <si>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</si>
  <si>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</si>
  <si>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</si>
  <si>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</si>
  <si>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</si>
  <si>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</si>
  <si>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</si>
  <si>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</si>
  <si>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</si>
  <si>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</si>
  <si>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</si>
  <si>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</si>
  <si>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</si>
  <si>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</si>
  <si>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</si>
  <si>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</si>
  <si>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</si>
  <si>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</si>
  <si>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</si>
  <si>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</si>
  <si>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</si>
  <si>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</si>
  <si>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</si>
  <si>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</si>
  <si>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</si>
  <si>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</si>
  <si>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</si>
  <si>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</si>
  <si>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</si>
  <si>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</si>
  <si>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</si>
  <si>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</si>
  <si>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</si>
  <si>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</si>
  <si>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</si>
  <si>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</si>
  <si>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</si>
  <si>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</si>
  <si>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</si>
  <si>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</si>
  <si>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</si>
  <si>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</si>
  <si>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</si>
  <si>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</si>
  <si>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</si>
  <si>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</si>
  <si>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</si>
  <si>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</si>
  <si>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</si>
  <si>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</si>
  <si>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</si>
  <si>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</si>
  <si>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</si>
  <si>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</si>
  <si>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</si>
  <si>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</si>
  <si>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</si>
  <si>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</si>
  <si>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</si>
  <si>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</si>
  <si>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</si>
  <si>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</si>
  <si>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</si>
  <si>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</si>
  <si>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</si>
  <si>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</si>
  <si>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</si>
  <si>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</si>
  <si>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</si>
  <si>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</si>
  <si>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</si>
  <si>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</si>
  <si>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</si>
  <si>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</si>
  <si>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</si>
  <si>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</si>
  <si>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</si>
  <si>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</si>
  <si>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</si>
  <si>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</si>
  <si>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</si>
  <si>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</si>
  <si>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</si>
  <si>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</si>
  <si>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</si>
  <si>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奄美市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</si>
  <si>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</si>
  <si>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</si>
  <si>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</si>
  <si>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</si>
  <si>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</si>
  <si>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</si>
  <si>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</si>
  <si>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</si>
  <si>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</si>
  <si>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</si>
  <si>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</si>
  <si>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</si>
  <si>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</si>
  <si>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</si>
  <si>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</si>
  <si>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</si>
  <si>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</si>
  <si>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経常収支比率…下水道料金改定に伴い料金収入は増加したが、一般会計からの繰入金をセグメント間で調整したため、比率は前年度より低くなった。維持管理費や修繕費等は増加傾向にあるため、経費の縮減に努める必要がある。
③流動比率…下水道料金改定に伴う料金収入（流動資産）の増加、繰入金の調整、年度末が休日と重なったことに伴う未払金（企業債償還金）の増加などにより、比率が前年度より1.26％高くなった。
④企業債残高対事業規模比率…類似団体平均値より高く、劣位となっているが、令和２年度より一部供用開始している赤木名地区の整備完了が見込まれ、大型建設改良事業が減少する予定である。引き続き、計画的な更新を行い、比率の抑制に努める。
⑤経費回収率…下水道料金改定に伴う料金収入の増加により、前年度より7.46％改善したが、施設老朽化による維持管理費の増等の要因により、類似団体平均値より低く、劣位にある。従来区域及び一部供用開始した赤木名地区の未接続世帯に対する加入促進に取り組み、料金収入の向上を図るとともに、維持管理費の縮減に努める。
⑥汚水処理原価…有収水量の増加によって前年度より25.76円下がったが、依然として類似団体平均値より高く、劣位にある。今後も適切な投資の効率化や維持管理費の抑制に努めるとともに、未接続世帯への加入促進による有収水量の増加を目指す。
⑦施設利用率…類似団体平均値より低く、劣位にある。処理区域内人口は減少しており、未接続世帯への加入促進を行い、接続世帯の増加による施設利用率の向上を図る。また、ストックマネジメント計画に基づいた施設の更新、ダウンサイジング等により適切な施設規模を確保する。
⑧水洗化率…前年度より2.82％高いが、類似団体平均値より低く、劣位にある。引き続き、未接続世帯への加入促進を行い、水洗化率の向上に努める。</t>
    <rPh sb="54" eb="56">
      <t>ヒリツ</t>
    </rPh>
    <rPh sb="57" eb="60">
      <t>ゼンネンド</t>
    </rPh>
    <rPh sb="62" eb="63">
      <t>ヒク</t>
    </rPh>
    <rPh sb="98" eb="100">
      <t>ヒツヨウ</t>
    </rPh>
    <rPh sb="119" eb="120">
      <t>トモナ</t>
    </rPh>
    <rPh sb="121" eb="123">
      <t>リョウキン</t>
    </rPh>
    <rPh sb="191" eb="192">
      <t>タカ</t>
    </rPh>
    <rPh sb="259" eb="261">
      <t>カンリョウ</t>
    </rPh>
    <rPh sb="262" eb="264">
      <t>ミコ</t>
    </rPh>
    <rPh sb="267" eb="269">
      <t>オオガタ</t>
    </rPh>
    <rPh sb="280" eb="282">
      <t>ヨテイ</t>
    </rPh>
    <rPh sb="423" eb="424">
      <t>タイ</t>
    </rPh>
    <rPh sb="431" eb="432">
      <t>ト</t>
    </rPh>
    <rPh sb="433" eb="434">
      <t>ク</t>
    </rPh>
    <rPh sb="457" eb="459">
      <t>シュクゲン</t>
    </rPh>
    <rPh sb="501" eb="503">
      <t>イゼン</t>
    </rPh>
    <rPh sb="510" eb="512">
      <t>ヘイキン</t>
    </rPh>
    <rPh sb="543" eb="545">
      <t>ヨクセイ</t>
    </rPh>
    <rPh sb="576" eb="578">
      <t>メザ</t>
    </rPh>
    <rPh sb="633" eb="634">
      <t>オコナ</t>
    </rPh>
    <rPh sb="641" eb="643">
      <t>ゾウカ</t>
    </rPh>
    <rPh sb="726" eb="727">
      <t>タカ</t>
    </rPh>
    <rPh sb="748" eb="749">
      <t>ヒ</t>
    </rPh>
    <rPh sb="750" eb="751">
      <t>ツヅ</t>
    </rPh>
    <rPh sb="765" eb="766">
      <t>オコナ</t>
    </rPh>
    <rPh sb="776" eb="777">
      <t>ツト</t>
    </rPh>
    <phoneticPr fontId="4"/>
  </si>
  <si>
    <t>①有形固定資産減価償却率…前年度より2.17％高いが、類似団体平均値より低く、優位となっている。今後も償却状況を注視しながら、計画的な設備等更新を図る。</t>
    <phoneticPr fontId="4"/>
  </si>
  <si>
    <t>公営企業企業移行４年目であるＲ５年度は下水道料金を改定し、料金収入は増加したが、依然として収入不足分を一般会計からの繰入金に依存した厳しい経営状況となっている。今後も処理区域内人口の減少と施設の老朽化が予想されることから、投資の効率化、維持管理費の抑制に努める。また、笠利地区において平成14年度の供用開始以降、水洗化率は上昇しているが、引き続き、未接続世帯の加入促進に取組むなど経営改善に努め、持続可能な下水道事業経営の確立と経営健全化を目指す。</t>
    <rPh sb="111" eb="113">
      <t>トウシ</t>
    </rPh>
    <rPh sb="114" eb="117">
      <t>コウリツカ</t>
    </rPh>
    <rPh sb="127" eb="128">
      <t>ツト</t>
    </rPh>
    <rPh sb="153" eb="155">
      <t>イコウ</t>
    </rPh>
    <rPh sb="169" eb="170">
      <t>ヒ</t>
    </rPh>
    <rPh sb="171" eb="172">
      <t>ツヅ</t>
    </rPh>
    <rPh sb="185" eb="187">
      <t>トリクミ</t>
    </rPh>
    <rPh sb="195" eb="196">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</si>
</sst>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5</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152-446C-9DA4-FA721295BF7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0.39</c:v>
                </c:pt>
                <c:pt idx="2">
                  <c:v>0.1</c:v>
                </c:pt>
                <c:pt idx="3">
                  <c:v>0.08</c:v>
                </c:pt>
                <c:pt idx="4">
                  <c:v>0.06</c:v>
                </c:pt>
              </c:numCache>
            </c:numRef>
          </c:val>
          <c:smooth val="0"/>
          <c:extLst>
            <c:ext xmlns:c16="http://schemas.microsoft.com/office/drawing/2014/chart" uri="{C3380CC4-5D6E-409C-BE32-E72D297353CC}">
              <c16:uniqueId val="{00000001-1152-446C-9DA4-FA721295BF7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26.12</c:v>
                </c:pt>
                <c:pt idx="2">
                  <c:v>37.24</c:v>
                </c:pt>
                <c:pt idx="3">
                  <c:v>35.26</c:v>
                </c:pt>
                <c:pt idx="4">
                  <c:v>38.450000000000003</c:v>
                </c:pt>
              </c:numCache>
            </c:numRef>
          </c:val>
          <c:extLst>
            <c:ext xmlns:c16="http://schemas.microsoft.com/office/drawing/2014/chart" uri="{C3380CC4-5D6E-409C-BE32-E72D297353CC}">
              <c16:uniqueId val="{00000000-6D22-466B-9734-1A2BE6E3A08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42.4</c:v>
                </c:pt>
                <c:pt idx="2">
                  <c:v>42.28</c:v>
                </c:pt>
                <c:pt idx="3">
                  <c:v>41.06</c:v>
                </c:pt>
                <c:pt idx="4">
                  <c:v>42.09</c:v>
                </c:pt>
              </c:numCache>
            </c:numRef>
          </c:val>
          <c:smooth val="0"/>
          <c:extLst>
            <c:ext xmlns:c16="http://schemas.microsoft.com/office/drawing/2014/chart" uri="{C3380CC4-5D6E-409C-BE32-E72D297353CC}">
              <c16:uniqueId val="{00000001-6D22-466B-9734-1A2BE6E3A08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48.77</c:v>
                </c:pt>
                <c:pt idx="2">
                  <c:v>54.91</c:v>
                </c:pt>
                <c:pt idx="3">
                  <c:v>62.87</c:v>
                </c:pt>
                <c:pt idx="4">
                  <c:v>65.69</c:v>
                </c:pt>
              </c:numCache>
            </c:numRef>
          </c:val>
          <c:extLst>
            <c:ext xmlns:c16="http://schemas.microsoft.com/office/drawing/2014/chart" uri="{C3380CC4-5D6E-409C-BE32-E72D297353CC}">
              <c16:uniqueId val="{00000000-C0DF-4422-94A5-44A7F917C33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84.19</c:v>
                </c:pt>
                <c:pt idx="2">
                  <c:v>84.34</c:v>
                </c:pt>
                <c:pt idx="3">
                  <c:v>84.34</c:v>
                </c:pt>
                <c:pt idx="4">
                  <c:v>84.73</c:v>
                </c:pt>
              </c:numCache>
            </c:numRef>
          </c:val>
          <c:smooth val="0"/>
          <c:extLst>
            <c:ext xmlns:c16="http://schemas.microsoft.com/office/drawing/2014/chart" uri="{C3380CC4-5D6E-409C-BE32-E72D297353CC}">
              <c16:uniqueId val="{00000001-C0DF-4422-94A5-44A7F917C33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86.62</c:v>
                </c:pt>
                <c:pt idx="2">
                  <c:v>124.21</c:v>
                </c:pt>
                <c:pt idx="3">
                  <c:v>140.54</c:v>
                </c:pt>
                <c:pt idx="4">
                  <c:v>118.31</c:v>
                </c:pt>
              </c:numCache>
            </c:numRef>
          </c:val>
          <c:extLst>
            <c:ext xmlns:c16="http://schemas.microsoft.com/office/drawing/2014/chart" uri="{C3380CC4-5D6E-409C-BE32-E72D297353CC}">
              <c16:uniqueId val="{00000000-089C-44D0-91CC-67914EB77F0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105.78</c:v>
                </c:pt>
                <c:pt idx="2">
                  <c:v>106.09</c:v>
                </c:pt>
                <c:pt idx="3">
                  <c:v>106.44</c:v>
                </c:pt>
                <c:pt idx="4">
                  <c:v>107.11</c:v>
                </c:pt>
              </c:numCache>
            </c:numRef>
          </c:val>
          <c:smooth val="0"/>
          <c:extLst>
            <c:ext xmlns:c16="http://schemas.microsoft.com/office/drawing/2014/chart" uri="{C3380CC4-5D6E-409C-BE32-E72D297353CC}">
              <c16:uniqueId val="{00000001-089C-44D0-91CC-67914EB77F0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3.53</c:v>
                </c:pt>
                <c:pt idx="2">
                  <c:v>7.14</c:v>
                </c:pt>
                <c:pt idx="3">
                  <c:v>9.8000000000000007</c:v>
                </c:pt>
                <c:pt idx="4">
                  <c:v>11.97</c:v>
                </c:pt>
              </c:numCache>
            </c:numRef>
          </c:val>
          <c:extLst>
            <c:ext xmlns:c16="http://schemas.microsoft.com/office/drawing/2014/chart" uri="{C3380CC4-5D6E-409C-BE32-E72D297353CC}">
              <c16:uniqueId val="{00000000-FB9D-41BA-A2B7-0904ECADC4F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21.36</c:v>
                </c:pt>
                <c:pt idx="2">
                  <c:v>22.79</c:v>
                </c:pt>
                <c:pt idx="3">
                  <c:v>24.8</c:v>
                </c:pt>
                <c:pt idx="4">
                  <c:v>26.77</c:v>
                </c:pt>
              </c:numCache>
            </c:numRef>
          </c:val>
          <c:smooth val="0"/>
          <c:extLst>
            <c:ext xmlns:c16="http://schemas.microsoft.com/office/drawing/2014/chart" uri="{C3380CC4-5D6E-409C-BE32-E72D297353CC}">
              <c16:uniqueId val="{00000001-FB9D-41BA-A2B7-0904ECADC4F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BCA-47B5-A680-A4893487226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0.01</c:v>
                </c:pt>
                <c:pt idx="2">
                  <c:v>0.01</c:v>
                </c:pt>
                <c:pt idx="3">
                  <c:v>0.02</c:v>
                </c:pt>
                <c:pt idx="4">
                  <c:v>7.0000000000000007E-2</c:v>
                </c:pt>
              </c:numCache>
            </c:numRef>
          </c:val>
          <c:smooth val="0"/>
          <c:extLst>
            <c:ext xmlns:c16="http://schemas.microsoft.com/office/drawing/2014/chart" uri="{C3380CC4-5D6E-409C-BE32-E72D297353CC}">
              <c16:uniqueId val="{00000001-DBCA-47B5-A680-A4893487226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241.86</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F2E-4AA0-88CA-7BD87479F57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63.96</c:v>
                </c:pt>
                <c:pt idx="2">
                  <c:v>69.42</c:v>
                </c:pt>
                <c:pt idx="3">
                  <c:v>72.86</c:v>
                </c:pt>
                <c:pt idx="4">
                  <c:v>69.540000000000006</c:v>
                </c:pt>
              </c:numCache>
            </c:numRef>
          </c:val>
          <c:smooth val="0"/>
          <c:extLst>
            <c:ext xmlns:c16="http://schemas.microsoft.com/office/drawing/2014/chart" uri="{C3380CC4-5D6E-409C-BE32-E72D297353CC}">
              <c16:uniqueId val="{00000001-2F2E-4AA0-88CA-7BD87479F57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32.93</c:v>
                </c:pt>
                <c:pt idx="2">
                  <c:v>75.849999999999994</c:v>
                </c:pt>
                <c:pt idx="3">
                  <c:v>108.24</c:v>
                </c:pt>
                <c:pt idx="4">
                  <c:v>109.5</c:v>
                </c:pt>
              </c:numCache>
            </c:numRef>
          </c:val>
          <c:extLst>
            <c:ext xmlns:c16="http://schemas.microsoft.com/office/drawing/2014/chart" uri="{C3380CC4-5D6E-409C-BE32-E72D297353CC}">
              <c16:uniqueId val="{00000000-65F9-4D17-982D-F1F99EFBC47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44.24</c:v>
                </c:pt>
                <c:pt idx="2">
                  <c:v>43.07</c:v>
                </c:pt>
                <c:pt idx="3">
                  <c:v>45.42</c:v>
                </c:pt>
                <c:pt idx="4">
                  <c:v>50.63</c:v>
                </c:pt>
              </c:numCache>
            </c:numRef>
          </c:val>
          <c:smooth val="0"/>
          <c:extLst>
            <c:ext xmlns:c16="http://schemas.microsoft.com/office/drawing/2014/chart" uri="{C3380CC4-5D6E-409C-BE32-E72D297353CC}">
              <c16:uniqueId val="{00000001-65F9-4D17-982D-F1F99EFBC47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7442.38</c:v>
                </c:pt>
                <c:pt idx="2">
                  <c:v>4484.01</c:v>
                </c:pt>
                <c:pt idx="3">
                  <c:v>4224.66</c:v>
                </c:pt>
                <c:pt idx="4">
                  <c:v>2307.6999999999998</c:v>
                </c:pt>
              </c:numCache>
            </c:numRef>
          </c:val>
          <c:extLst>
            <c:ext xmlns:c16="http://schemas.microsoft.com/office/drawing/2014/chart" uri="{C3380CC4-5D6E-409C-BE32-E72D297353CC}">
              <c16:uniqueId val="{00000000-0268-4034-A55A-EFB3F02CD4B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1258.43</c:v>
                </c:pt>
                <c:pt idx="2">
                  <c:v>1163.75</c:v>
                </c:pt>
                <c:pt idx="3">
                  <c:v>1195.47</c:v>
                </c:pt>
                <c:pt idx="4">
                  <c:v>1168.69</c:v>
                </c:pt>
              </c:numCache>
            </c:numRef>
          </c:val>
          <c:smooth val="0"/>
          <c:extLst>
            <c:ext xmlns:c16="http://schemas.microsoft.com/office/drawing/2014/chart" uri="{C3380CC4-5D6E-409C-BE32-E72D297353CC}">
              <c16:uniqueId val="{00000001-0268-4034-A55A-EFB3F02CD4B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24.63</c:v>
                </c:pt>
                <c:pt idx="2">
                  <c:v>28.56</c:v>
                </c:pt>
                <c:pt idx="3">
                  <c:v>43.45</c:v>
                </c:pt>
                <c:pt idx="4">
                  <c:v>50.91</c:v>
                </c:pt>
              </c:numCache>
            </c:numRef>
          </c:val>
          <c:extLst>
            <c:ext xmlns:c16="http://schemas.microsoft.com/office/drawing/2014/chart" uri="{C3380CC4-5D6E-409C-BE32-E72D297353CC}">
              <c16:uniqueId val="{00000000-FBB6-4ACC-A754-CA00ECC8943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FBB6-4ACC-A754-CA00ECC8943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498.79</c:v>
                </c:pt>
                <c:pt idx="2">
                  <c:v>429.23</c:v>
                </c:pt>
                <c:pt idx="3">
                  <c:v>282.64</c:v>
                </c:pt>
                <c:pt idx="4">
                  <c:v>256.88</c:v>
                </c:pt>
              </c:numCache>
            </c:numRef>
          </c:val>
          <c:extLst>
            <c:ext xmlns:c16="http://schemas.microsoft.com/office/drawing/2014/chart" uri="{C3380CC4-5D6E-409C-BE32-E72D297353CC}">
              <c16:uniqueId val="{00000000-B068-4B72-9977-B0833F04E1F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224.88</c:v>
                </c:pt>
                <c:pt idx="2">
                  <c:v>228.64</c:v>
                </c:pt>
                <c:pt idx="3">
                  <c:v>239.46</c:v>
                </c:pt>
                <c:pt idx="4">
                  <c:v>233.15</c:v>
                </c:pt>
              </c:numCache>
            </c:numRef>
          </c:val>
          <c:smooth val="0"/>
          <c:extLst>
            <c:ext xmlns:c16="http://schemas.microsoft.com/office/drawing/2014/chart" uri="{C3380CC4-5D6E-409C-BE32-E72D297353CC}">
              <c16:uniqueId val="{00000001-B068-4B72-9977-B0833F04E1F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2" zoomScaleNormal="52"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2">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2">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3" t="str">
        <f>データ!H6</f>
        <v>鹿児島県　奄美市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74" t="s">
        <v>9</v>
      </c>
      <c r="BM7" s="75"/>
      <c r="BN7" s="75"/>
      <c r="BO7" s="75"/>
      <c r="BP7" s="75"/>
      <c r="BQ7" s="75"/>
      <c r="BR7" s="75"/>
      <c r="BS7" s="75"/>
      <c r="BT7" s="75"/>
      <c r="BU7" s="75"/>
      <c r="BV7" s="75"/>
      <c r="BW7" s="75"/>
      <c r="BX7" s="75"/>
      <c r="BY7" s="76"/>
    </row>
    <row r="8" spans="1:78" ht="18.75" customHeight="1" x14ac:dyDescent="0.2">
      <c r="A8" s="2"/>
      <c r="B8" s="70" t="str">
        <f>データ!I6</f>
        <v>法適用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71" t="str">
        <f>データ!$M$6</f>
        <v>非設置</v>
      </c>
      <c r="AE8" s="71"/>
      <c r="AF8" s="71"/>
      <c r="AG8" s="71"/>
      <c r="AH8" s="71"/>
      <c r="AI8" s="71"/>
      <c r="AJ8" s="71"/>
      <c r="AK8" s="3"/>
      <c r="AL8" s="45">
        <f>データ!S6</f>
        <v>40965</v>
      </c>
      <c r="AM8" s="45"/>
      <c r="AN8" s="45"/>
      <c r="AO8" s="45"/>
      <c r="AP8" s="45"/>
      <c r="AQ8" s="45"/>
      <c r="AR8" s="45"/>
      <c r="AS8" s="45"/>
      <c r="AT8" s="44">
        <f>データ!T6</f>
        <v>308.33</v>
      </c>
      <c r="AU8" s="44"/>
      <c r="AV8" s="44"/>
      <c r="AW8" s="44"/>
      <c r="AX8" s="44"/>
      <c r="AY8" s="44"/>
      <c r="AZ8" s="44"/>
      <c r="BA8" s="44"/>
      <c r="BB8" s="44">
        <f>データ!U6</f>
        <v>132.86000000000001</v>
      </c>
      <c r="BC8" s="44"/>
      <c r="BD8" s="44"/>
      <c r="BE8" s="44"/>
      <c r="BF8" s="44"/>
      <c r="BG8" s="44"/>
      <c r="BH8" s="44"/>
      <c r="BI8" s="44"/>
      <c r="BJ8" s="3"/>
      <c r="BK8" s="3"/>
      <c r="BL8" s="66" t="s">
        <v>10</v>
      </c>
      <c r="BM8" s="67"/>
      <c r="BN8" s="68" t="s">
        <v>11</v>
      </c>
      <c r="BO8" s="68"/>
      <c r="BP8" s="68"/>
      <c r="BQ8" s="68"/>
      <c r="BR8" s="68"/>
      <c r="BS8" s="68"/>
      <c r="BT8" s="68"/>
      <c r="BU8" s="68"/>
      <c r="BV8" s="68"/>
      <c r="BW8" s="68"/>
      <c r="BX8" s="68"/>
      <c r="BY8" s="69"/>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f>データ!O6</f>
        <v>50.07</v>
      </c>
      <c r="J10" s="44"/>
      <c r="K10" s="44"/>
      <c r="L10" s="44"/>
      <c r="M10" s="44"/>
      <c r="N10" s="44"/>
      <c r="O10" s="44"/>
      <c r="P10" s="44">
        <f>データ!P6</f>
        <v>5.41</v>
      </c>
      <c r="Q10" s="44"/>
      <c r="R10" s="44"/>
      <c r="S10" s="44"/>
      <c r="T10" s="44"/>
      <c r="U10" s="44"/>
      <c r="V10" s="44"/>
      <c r="W10" s="44">
        <f>データ!Q6</f>
        <v>86.46</v>
      </c>
      <c r="X10" s="44"/>
      <c r="Y10" s="44"/>
      <c r="Z10" s="44"/>
      <c r="AA10" s="44"/>
      <c r="AB10" s="44"/>
      <c r="AC10" s="44"/>
      <c r="AD10" s="45">
        <f>データ!R6</f>
        <v>3300</v>
      </c>
      <c r="AE10" s="45"/>
      <c r="AF10" s="45"/>
      <c r="AG10" s="45"/>
      <c r="AH10" s="45"/>
      <c r="AI10" s="45"/>
      <c r="AJ10" s="45"/>
      <c r="AK10" s="2"/>
      <c r="AL10" s="45">
        <f>データ!V6</f>
        <v>2177</v>
      </c>
      <c r="AM10" s="45"/>
      <c r="AN10" s="45"/>
      <c r="AO10" s="45"/>
      <c r="AP10" s="45"/>
      <c r="AQ10" s="45"/>
      <c r="AR10" s="45"/>
      <c r="AS10" s="45"/>
      <c r="AT10" s="44">
        <f>データ!W6</f>
        <v>0.96</v>
      </c>
      <c r="AU10" s="44"/>
      <c r="AV10" s="44"/>
      <c r="AW10" s="44"/>
      <c r="AX10" s="44"/>
      <c r="AY10" s="44"/>
      <c r="AZ10" s="44"/>
      <c r="BA10" s="44"/>
      <c r="BB10" s="44">
        <f>データ!X6</f>
        <v>2267.71</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114</v>
      </c>
      <c r="BM16" s="61"/>
      <c r="BN16" s="61"/>
      <c r="BO16" s="61"/>
      <c r="BP16" s="61"/>
      <c r="BQ16" s="61"/>
      <c r="BR16" s="61"/>
      <c r="BS16" s="61"/>
      <c r="BT16" s="61"/>
      <c r="BU16" s="61"/>
      <c r="BV16" s="61"/>
      <c r="BW16" s="61"/>
      <c r="BX16" s="61"/>
      <c r="BY16" s="61"/>
      <c r="BZ16" s="6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116</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K0sgE0czlFaJZ6S58ELXq6jHNgNqnRRgSlOS1QJvN1me4MCysXvqAJrl0IyWhCsV9Iy0PchZFMGNbPp63nzvw==" saltValue="eUI8QnryE5eBTclFQ7rWH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462225</v>
      </c>
      <c r="D6" s="19">
        <f t="shared" si="3"/>
        <v>46</v>
      </c>
      <c r="E6" s="19">
        <f t="shared" si="3"/>
        <v>17</v>
      </c>
      <c r="F6" s="19">
        <f t="shared" si="3"/>
        <v>4</v>
      </c>
      <c r="G6" s="19">
        <f t="shared" si="3"/>
        <v>0</v>
      </c>
      <c r="H6" s="19" t="str">
        <f t="shared" si="3"/>
        <v>鹿児島県　奄美市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50.07</v>
      </c>
      <c r="P6" s="20">
        <f t="shared" si="3"/>
        <v>5.41</v>
      </c>
      <c r="Q6" s="20">
        <f t="shared" si="3"/>
        <v>86.46</v>
      </c>
      <c r="R6" s="20">
        <f t="shared" si="3"/>
        <v>3300</v>
      </c>
      <c r="S6" s="20">
        <f t="shared" si="3"/>
        <v>40965</v>
      </c>
      <c r="T6" s="20">
        <f t="shared" si="3"/>
        <v>308.33</v>
      </c>
      <c r="U6" s="20">
        <f t="shared" si="3"/>
        <v>132.86000000000001</v>
      </c>
      <c r="V6" s="20">
        <f t="shared" si="3"/>
        <v>2177</v>
      </c>
      <c r="W6" s="20">
        <f t="shared" si="3"/>
        <v>0.96</v>
      </c>
      <c r="X6" s="20">
        <f t="shared" si="3"/>
        <v>2267.71</v>
      </c>
      <c r="Y6" s="21" t="str">
        <f>IF(Y7="",NA(),Y7)</f>
        <v>-</v>
      </c>
      <c r="Z6" s="21">
        <f t="shared" ref="Z6:AH6" si="4">IF(Z7="",NA(),Z7)</f>
        <v>86.62</v>
      </c>
      <c r="AA6" s="21">
        <f t="shared" si="4"/>
        <v>124.21</v>
      </c>
      <c r="AB6" s="21">
        <f t="shared" si="4"/>
        <v>140.54</v>
      </c>
      <c r="AC6" s="21">
        <f t="shared" si="4"/>
        <v>118.31</v>
      </c>
      <c r="AD6" s="21" t="str">
        <f t="shared" si="4"/>
        <v>-</v>
      </c>
      <c r="AE6" s="21">
        <f t="shared" si="4"/>
        <v>105.78</v>
      </c>
      <c r="AF6" s="21">
        <f t="shared" si="4"/>
        <v>106.09</v>
      </c>
      <c r="AG6" s="21">
        <f t="shared" si="4"/>
        <v>106.44</v>
      </c>
      <c r="AH6" s="21">
        <f t="shared" si="4"/>
        <v>107.11</v>
      </c>
      <c r="AI6" s="20" t="str">
        <f>IF(AI7="","",IF(AI7="-","【-】","【"&amp;SUBSTITUTE(TEXT(AI7,"#,##0.00"),"-","△")&amp;"】"))</f>
        <v>【105.09】</v>
      </c>
      <c r="AJ6" s="21" t="str">
        <f>IF(AJ7="",NA(),AJ7)</f>
        <v>-</v>
      </c>
      <c r="AK6" s="21">
        <f t="shared" ref="AK6:AS6" si="5">IF(AK7="",NA(),AK7)</f>
        <v>241.86</v>
      </c>
      <c r="AL6" s="20">
        <f t="shared" si="5"/>
        <v>0</v>
      </c>
      <c r="AM6" s="20">
        <f t="shared" si="5"/>
        <v>0</v>
      </c>
      <c r="AN6" s="20">
        <f t="shared" si="5"/>
        <v>0</v>
      </c>
      <c r="AO6" s="21" t="str">
        <f t="shared" si="5"/>
        <v>-</v>
      </c>
      <c r="AP6" s="21">
        <f t="shared" si="5"/>
        <v>63.96</v>
      </c>
      <c r="AQ6" s="21">
        <f t="shared" si="5"/>
        <v>69.42</v>
      </c>
      <c r="AR6" s="21">
        <f t="shared" si="5"/>
        <v>72.86</v>
      </c>
      <c r="AS6" s="21">
        <f t="shared" si="5"/>
        <v>69.540000000000006</v>
      </c>
      <c r="AT6" s="20" t="str">
        <f>IF(AT7="","",IF(AT7="-","【-】","【"&amp;SUBSTITUTE(TEXT(AT7,"#,##0.00"),"-","△")&amp;"】"))</f>
        <v>【65.73】</v>
      </c>
      <c r="AU6" s="21" t="str">
        <f>IF(AU7="",NA(),AU7)</f>
        <v>-</v>
      </c>
      <c r="AV6" s="21">
        <f t="shared" ref="AV6:BD6" si="6">IF(AV7="",NA(),AV7)</f>
        <v>32.93</v>
      </c>
      <c r="AW6" s="21">
        <f t="shared" si="6"/>
        <v>75.849999999999994</v>
      </c>
      <c r="AX6" s="21">
        <f t="shared" si="6"/>
        <v>108.24</v>
      </c>
      <c r="AY6" s="21">
        <f t="shared" si="6"/>
        <v>109.5</v>
      </c>
      <c r="AZ6" s="21" t="str">
        <f t="shared" si="6"/>
        <v>-</v>
      </c>
      <c r="BA6" s="21">
        <f t="shared" si="6"/>
        <v>44.24</v>
      </c>
      <c r="BB6" s="21">
        <f t="shared" si="6"/>
        <v>43.07</v>
      </c>
      <c r="BC6" s="21">
        <f t="shared" si="6"/>
        <v>45.42</v>
      </c>
      <c r="BD6" s="21">
        <f t="shared" si="6"/>
        <v>50.63</v>
      </c>
      <c r="BE6" s="20" t="str">
        <f>IF(BE7="","",IF(BE7="-","【-】","【"&amp;SUBSTITUTE(TEXT(BE7,"#,##0.00"),"-","△")&amp;"】"))</f>
        <v>【48.91】</v>
      </c>
      <c r="BF6" s="21" t="str">
        <f>IF(BF7="",NA(),BF7)</f>
        <v>-</v>
      </c>
      <c r="BG6" s="21">
        <f t="shared" ref="BG6:BO6" si="7">IF(BG7="",NA(),BG7)</f>
        <v>7442.38</v>
      </c>
      <c r="BH6" s="21">
        <f t="shared" si="7"/>
        <v>4484.01</v>
      </c>
      <c r="BI6" s="21">
        <f t="shared" si="7"/>
        <v>4224.66</v>
      </c>
      <c r="BJ6" s="21">
        <f t="shared" si="7"/>
        <v>2307.6999999999998</v>
      </c>
      <c r="BK6" s="21" t="str">
        <f t="shared" si="7"/>
        <v>-</v>
      </c>
      <c r="BL6" s="21">
        <f t="shared" si="7"/>
        <v>1258.43</v>
      </c>
      <c r="BM6" s="21">
        <f t="shared" si="7"/>
        <v>1163.75</v>
      </c>
      <c r="BN6" s="21">
        <f t="shared" si="7"/>
        <v>1195.47</v>
      </c>
      <c r="BO6" s="21">
        <f t="shared" si="7"/>
        <v>1168.69</v>
      </c>
      <c r="BP6" s="20" t="str">
        <f>IF(BP7="","",IF(BP7="-","【-】","【"&amp;SUBSTITUTE(TEXT(BP7,"#,##0.00"),"-","△")&amp;"】"))</f>
        <v>【1,156.82】</v>
      </c>
      <c r="BQ6" s="21" t="str">
        <f>IF(BQ7="",NA(),BQ7)</f>
        <v>-</v>
      </c>
      <c r="BR6" s="21">
        <f t="shared" ref="BR6:BZ6" si="8">IF(BR7="",NA(),BR7)</f>
        <v>24.63</v>
      </c>
      <c r="BS6" s="21">
        <f t="shared" si="8"/>
        <v>28.56</v>
      </c>
      <c r="BT6" s="21">
        <f t="shared" si="8"/>
        <v>43.45</v>
      </c>
      <c r="BU6" s="21">
        <f t="shared" si="8"/>
        <v>50.91</v>
      </c>
      <c r="BV6" s="21" t="str">
        <f t="shared" si="8"/>
        <v>-</v>
      </c>
      <c r="BW6" s="21">
        <f t="shared" si="8"/>
        <v>73.36</v>
      </c>
      <c r="BX6" s="21">
        <f t="shared" si="8"/>
        <v>72.599999999999994</v>
      </c>
      <c r="BY6" s="21">
        <f t="shared" si="8"/>
        <v>69.430000000000007</v>
      </c>
      <c r="BZ6" s="21">
        <f t="shared" si="8"/>
        <v>70.709999999999994</v>
      </c>
      <c r="CA6" s="20" t="str">
        <f>IF(CA7="","",IF(CA7="-","【-】","【"&amp;SUBSTITUTE(TEXT(CA7,"#,##0.00"),"-","△")&amp;"】"))</f>
        <v>【75.33】</v>
      </c>
      <c r="CB6" s="21" t="str">
        <f>IF(CB7="",NA(),CB7)</f>
        <v>-</v>
      </c>
      <c r="CC6" s="21">
        <f t="shared" ref="CC6:CK6" si="9">IF(CC7="",NA(),CC7)</f>
        <v>498.79</v>
      </c>
      <c r="CD6" s="21">
        <f t="shared" si="9"/>
        <v>429.23</v>
      </c>
      <c r="CE6" s="21">
        <f t="shared" si="9"/>
        <v>282.64</v>
      </c>
      <c r="CF6" s="21">
        <f t="shared" si="9"/>
        <v>256.88</v>
      </c>
      <c r="CG6" s="21" t="str">
        <f t="shared" si="9"/>
        <v>-</v>
      </c>
      <c r="CH6" s="21">
        <f t="shared" si="9"/>
        <v>224.88</v>
      </c>
      <c r="CI6" s="21">
        <f t="shared" si="9"/>
        <v>228.64</v>
      </c>
      <c r="CJ6" s="21">
        <f t="shared" si="9"/>
        <v>239.46</v>
      </c>
      <c r="CK6" s="21">
        <f t="shared" si="9"/>
        <v>233.15</v>
      </c>
      <c r="CL6" s="20" t="str">
        <f>IF(CL7="","",IF(CL7="-","【-】","【"&amp;SUBSTITUTE(TEXT(CL7,"#,##0.00"),"-","△")&amp;"】"))</f>
        <v>【215.73】</v>
      </c>
      <c r="CM6" s="21" t="str">
        <f>IF(CM7="",NA(),CM7)</f>
        <v>-</v>
      </c>
      <c r="CN6" s="21">
        <f t="shared" ref="CN6:CV6" si="10">IF(CN7="",NA(),CN7)</f>
        <v>26.12</v>
      </c>
      <c r="CO6" s="21">
        <f t="shared" si="10"/>
        <v>37.24</v>
      </c>
      <c r="CP6" s="21">
        <f t="shared" si="10"/>
        <v>35.26</v>
      </c>
      <c r="CQ6" s="21">
        <f t="shared" si="10"/>
        <v>38.450000000000003</v>
      </c>
      <c r="CR6" s="21" t="str">
        <f t="shared" si="10"/>
        <v>-</v>
      </c>
      <c r="CS6" s="21">
        <f t="shared" si="10"/>
        <v>42.4</v>
      </c>
      <c r="CT6" s="21">
        <f t="shared" si="10"/>
        <v>42.28</v>
      </c>
      <c r="CU6" s="21">
        <f t="shared" si="10"/>
        <v>41.06</v>
      </c>
      <c r="CV6" s="21">
        <f t="shared" si="10"/>
        <v>42.09</v>
      </c>
      <c r="CW6" s="20" t="str">
        <f>IF(CW7="","",IF(CW7="-","【-】","【"&amp;SUBSTITUTE(TEXT(CW7,"#,##0.00"),"-","△")&amp;"】"))</f>
        <v>【43.28】</v>
      </c>
      <c r="CX6" s="21" t="str">
        <f>IF(CX7="",NA(),CX7)</f>
        <v>-</v>
      </c>
      <c r="CY6" s="21">
        <f t="shared" ref="CY6:DG6" si="11">IF(CY7="",NA(),CY7)</f>
        <v>48.77</v>
      </c>
      <c r="CZ6" s="21">
        <f t="shared" si="11"/>
        <v>54.91</v>
      </c>
      <c r="DA6" s="21">
        <f t="shared" si="11"/>
        <v>62.87</v>
      </c>
      <c r="DB6" s="21">
        <f t="shared" si="11"/>
        <v>65.69</v>
      </c>
      <c r="DC6" s="21" t="str">
        <f t="shared" si="11"/>
        <v>-</v>
      </c>
      <c r="DD6" s="21">
        <f t="shared" si="11"/>
        <v>84.19</v>
      </c>
      <c r="DE6" s="21">
        <f t="shared" si="11"/>
        <v>84.34</v>
      </c>
      <c r="DF6" s="21">
        <f t="shared" si="11"/>
        <v>84.34</v>
      </c>
      <c r="DG6" s="21">
        <f t="shared" si="11"/>
        <v>84.73</v>
      </c>
      <c r="DH6" s="20" t="str">
        <f>IF(DH7="","",IF(DH7="-","【-】","【"&amp;SUBSTITUTE(TEXT(DH7,"#,##0.00"),"-","△")&amp;"】"))</f>
        <v>【86.21】</v>
      </c>
      <c r="DI6" s="21" t="str">
        <f>IF(DI7="",NA(),DI7)</f>
        <v>-</v>
      </c>
      <c r="DJ6" s="21">
        <f t="shared" ref="DJ6:DR6" si="12">IF(DJ7="",NA(),DJ7)</f>
        <v>3.53</v>
      </c>
      <c r="DK6" s="21">
        <f t="shared" si="12"/>
        <v>7.14</v>
      </c>
      <c r="DL6" s="21">
        <f t="shared" si="12"/>
        <v>9.8000000000000007</v>
      </c>
      <c r="DM6" s="21">
        <f t="shared" si="12"/>
        <v>11.97</v>
      </c>
      <c r="DN6" s="21" t="str">
        <f t="shared" si="12"/>
        <v>-</v>
      </c>
      <c r="DO6" s="21">
        <f t="shared" si="12"/>
        <v>21.36</v>
      </c>
      <c r="DP6" s="21">
        <f t="shared" si="12"/>
        <v>22.79</v>
      </c>
      <c r="DQ6" s="21">
        <f t="shared" si="12"/>
        <v>24.8</v>
      </c>
      <c r="DR6" s="21">
        <f t="shared" si="12"/>
        <v>26.77</v>
      </c>
      <c r="DS6" s="20" t="str">
        <f>IF(DS7="","",IF(DS7="-","【-】","【"&amp;SUBSTITUTE(TEXT(DS7,"#,##0.00"),"-","△")&amp;"】"))</f>
        <v>【29.62】</v>
      </c>
      <c r="DT6" s="21" t="str">
        <f>IF(DT7="",NA(),DT7)</f>
        <v>-</v>
      </c>
      <c r="DU6" s="20">
        <f t="shared" ref="DU6:EC6" si="13">IF(DU7="",NA(),DU7)</f>
        <v>0</v>
      </c>
      <c r="DV6" s="20">
        <f t="shared" si="13"/>
        <v>0</v>
      </c>
      <c r="DW6" s="20">
        <f t="shared" si="13"/>
        <v>0</v>
      </c>
      <c r="DX6" s="20">
        <f t="shared" si="13"/>
        <v>0</v>
      </c>
      <c r="DY6" s="21" t="str">
        <f t="shared" si="13"/>
        <v>-</v>
      </c>
      <c r="DZ6" s="21">
        <f t="shared" si="13"/>
        <v>0.01</v>
      </c>
      <c r="EA6" s="21">
        <f t="shared" si="13"/>
        <v>0.01</v>
      </c>
      <c r="EB6" s="21">
        <f t="shared" si="13"/>
        <v>0.02</v>
      </c>
      <c r="EC6" s="21">
        <f t="shared" si="13"/>
        <v>7.0000000000000007E-2</v>
      </c>
      <c r="ED6" s="20" t="str">
        <f>IF(ED7="","",IF(ED7="-","【-】","【"&amp;SUBSTITUTE(TEXT(ED7,"#,##0.00"),"-","△")&amp;"】"))</f>
        <v>【0.09】</v>
      </c>
      <c r="EE6" s="21" t="str">
        <f>IF(EE7="",NA(),EE7)</f>
        <v>-</v>
      </c>
      <c r="EF6" s="21">
        <f t="shared" ref="EF6:EN6" si="14">IF(EF7="",NA(),EF7)</f>
        <v>5</v>
      </c>
      <c r="EG6" s="20">
        <f t="shared" si="14"/>
        <v>0</v>
      </c>
      <c r="EH6" s="20">
        <f t="shared" si="14"/>
        <v>0</v>
      </c>
      <c r="EI6" s="20">
        <f t="shared" si="14"/>
        <v>0</v>
      </c>
      <c r="EJ6" s="21" t="str">
        <f t="shared" si="14"/>
        <v>-</v>
      </c>
      <c r="EK6" s="21">
        <f t="shared" si="14"/>
        <v>0.39</v>
      </c>
      <c r="EL6" s="21">
        <f t="shared" si="14"/>
        <v>0.1</v>
      </c>
      <c r="EM6" s="21">
        <f t="shared" si="14"/>
        <v>0.08</v>
      </c>
      <c r="EN6" s="21">
        <f t="shared" si="14"/>
        <v>0.06</v>
      </c>
      <c r="EO6" s="20" t="str">
        <f>IF(EO7="","",IF(EO7="-","【-】","【"&amp;SUBSTITUTE(TEXT(EO7,"#,##0.00"),"-","△")&amp;"】"))</f>
        <v>【0.11】</v>
      </c>
    </row>
    <row r="7" spans="1:148" s="22" customFormat="1" x14ac:dyDescent="0.2">
      <c r="A7" s="14"/>
      <c r="B7" s="23">
        <v>2023</v>
      </c>
      <c r="C7" s="23">
        <v>462225</v>
      </c>
      <c r="D7" s="23">
        <v>46</v>
      </c>
      <c r="E7" s="23">
        <v>17</v>
      </c>
      <c r="F7" s="23">
        <v>4</v>
      </c>
      <c r="G7" s="23">
        <v>0</v>
      </c>
      <c r="H7" s="23" t="s">
        <v>96</v>
      </c>
      <c r="I7" s="23" t="s">
        <v>97</v>
      </c>
      <c r="J7" s="23" t="s">
        <v>98</v>
      </c>
      <c r="K7" s="23" t="s">
        <v>99</v>
      </c>
      <c r="L7" s="23" t="s">
        <v>100</v>
      </c>
      <c r="M7" s="23" t="s">
        <v>101</v>
      </c>
      <c r="N7" s="24" t="s">
        <v>102</v>
      </c>
      <c r="O7" s="24">
        <v>50.07</v>
      </c>
      <c r="P7" s="24">
        <v>5.41</v>
      </c>
      <c r="Q7" s="24">
        <v>86.46</v>
      </c>
      <c r="R7" s="24">
        <v>3300</v>
      </c>
      <c r="S7" s="24">
        <v>40965</v>
      </c>
      <c r="T7" s="24">
        <v>308.33</v>
      </c>
      <c r="U7" s="24">
        <v>132.86000000000001</v>
      </c>
      <c r="V7" s="24">
        <v>2177</v>
      </c>
      <c r="W7" s="24">
        <v>0.96</v>
      </c>
      <c r="X7" s="24">
        <v>2267.71</v>
      </c>
      <c r="Y7" s="24" t="s">
        <v>102</v>
      </c>
      <c r="Z7" s="24">
        <v>86.62</v>
      </c>
      <c r="AA7" s="24">
        <v>124.21</v>
      </c>
      <c r="AB7" s="24">
        <v>140.54</v>
      </c>
      <c r="AC7" s="24">
        <v>118.31</v>
      </c>
      <c r="AD7" s="24" t="s">
        <v>102</v>
      </c>
      <c r="AE7" s="24">
        <v>105.78</v>
      </c>
      <c r="AF7" s="24">
        <v>106.09</v>
      </c>
      <c r="AG7" s="24">
        <v>106.44</v>
      </c>
      <c r="AH7" s="24">
        <v>107.11</v>
      </c>
      <c r="AI7" s="24">
        <v>105.09</v>
      </c>
      <c r="AJ7" s="24" t="s">
        <v>102</v>
      </c>
      <c r="AK7" s="24">
        <v>241.86</v>
      </c>
      <c r="AL7" s="24">
        <v>0</v>
      </c>
      <c r="AM7" s="24">
        <v>0</v>
      </c>
      <c r="AN7" s="24">
        <v>0</v>
      </c>
      <c r="AO7" s="24" t="s">
        <v>102</v>
      </c>
      <c r="AP7" s="24">
        <v>63.96</v>
      </c>
      <c r="AQ7" s="24">
        <v>69.42</v>
      </c>
      <c r="AR7" s="24">
        <v>72.86</v>
      </c>
      <c r="AS7" s="24">
        <v>69.540000000000006</v>
      </c>
      <c r="AT7" s="24">
        <v>65.73</v>
      </c>
      <c r="AU7" s="24" t="s">
        <v>102</v>
      </c>
      <c r="AV7" s="24">
        <v>32.93</v>
      </c>
      <c r="AW7" s="24">
        <v>75.849999999999994</v>
      </c>
      <c r="AX7" s="24">
        <v>108.24</v>
      </c>
      <c r="AY7" s="24">
        <v>109.5</v>
      </c>
      <c r="AZ7" s="24" t="s">
        <v>102</v>
      </c>
      <c r="BA7" s="24">
        <v>44.24</v>
      </c>
      <c r="BB7" s="24">
        <v>43.07</v>
      </c>
      <c r="BC7" s="24">
        <v>45.42</v>
      </c>
      <c r="BD7" s="24">
        <v>50.63</v>
      </c>
      <c r="BE7" s="24">
        <v>48.91</v>
      </c>
      <c r="BF7" s="24" t="s">
        <v>102</v>
      </c>
      <c r="BG7" s="24">
        <v>7442.38</v>
      </c>
      <c r="BH7" s="24">
        <v>4484.01</v>
      </c>
      <c r="BI7" s="24">
        <v>4224.66</v>
      </c>
      <c r="BJ7" s="24">
        <v>2307.6999999999998</v>
      </c>
      <c r="BK7" s="24" t="s">
        <v>102</v>
      </c>
      <c r="BL7" s="24">
        <v>1258.43</v>
      </c>
      <c r="BM7" s="24">
        <v>1163.75</v>
      </c>
      <c r="BN7" s="24">
        <v>1195.47</v>
      </c>
      <c r="BO7" s="24">
        <v>1168.69</v>
      </c>
      <c r="BP7" s="24">
        <v>1156.82</v>
      </c>
      <c r="BQ7" s="24" t="s">
        <v>102</v>
      </c>
      <c r="BR7" s="24">
        <v>24.63</v>
      </c>
      <c r="BS7" s="24">
        <v>28.56</v>
      </c>
      <c r="BT7" s="24">
        <v>43.45</v>
      </c>
      <c r="BU7" s="24">
        <v>50.91</v>
      </c>
      <c r="BV7" s="24" t="s">
        <v>102</v>
      </c>
      <c r="BW7" s="24">
        <v>73.36</v>
      </c>
      <c r="BX7" s="24">
        <v>72.599999999999994</v>
      </c>
      <c r="BY7" s="24">
        <v>69.430000000000007</v>
      </c>
      <c r="BZ7" s="24">
        <v>70.709999999999994</v>
      </c>
      <c r="CA7" s="24">
        <v>75.33</v>
      </c>
      <c r="CB7" s="24" t="s">
        <v>102</v>
      </c>
      <c r="CC7" s="24">
        <v>498.79</v>
      </c>
      <c r="CD7" s="24">
        <v>429.23</v>
      </c>
      <c r="CE7" s="24">
        <v>282.64</v>
      </c>
      <c r="CF7" s="24">
        <v>256.88</v>
      </c>
      <c r="CG7" s="24" t="s">
        <v>102</v>
      </c>
      <c r="CH7" s="24">
        <v>224.88</v>
      </c>
      <c r="CI7" s="24">
        <v>228.64</v>
      </c>
      <c r="CJ7" s="24">
        <v>239.46</v>
      </c>
      <c r="CK7" s="24">
        <v>233.15</v>
      </c>
      <c r="CL7" s="24">
        <v>215.73</v>
      </c>
      <c r="CM7" s="24" t="s">
        <v>102</v>
      </c>
      <c r="CN7" s="24">
        <v>26.12</v>
      </c>
      <c r="CO7" s="24">
        <v>37.24</v>
      </c>
      <c r="CP7" s="24">
        <v>35.26</v>
      </c>
      <c r="CQ7" s="24">
        <v>38.450000000000003</v>
      </c>
      <c r="CR7" s="24" t="s">
        <v>102</v>
      </c>
      <c r="CS7" s="24">
        <v>42.4</v>
      </c>
      <c r="CT7" s="24">
        <v>42.28</v>
      </c>
      <c r="CU7" s="24">
        <v>41.06</v>
      </c>
      <c r="CV7" s="24">
        <v>42.09</v>
      </c>
      <c r="CW7" s="24">
        <v>43.28</v>
      </c>
      <c r="CX7" s="24" t="s">
        <v>102</v>
      </c>
      <c r="CY7" s="24">
        <v>48.77</v>
      </c>
      <c r="CZ7" s="24">
        <v>54.91</v>
      </c>
      <c r="DA7" s="24">
        <v>62.87</v>
      </c>
      <c r="DB7" s="24">
        <v>65.69</v>
      </c>
      <c r="DC7" s="24" t="s">
        <v>102</v>
      </c>
      <c r="DD7" s="24">
        <v>84.19</v>
      </c>
      <c r="DE7" s="24">
        <v>84.34</v>
      </c>
      <c r="DF7" s="24">
        <v>84.34</v>
      </c>
      <c r="DG7" s="24">
        <v>84.73</v>
      </c>
      <c r="DH7" s="24">
        <v>86.21</v>
      </c>
      <c r="DI7" s="24" t="s">
        <v>102</v>
      </c>
      <c r="DJ7" s="24">
        <v>3.53</v>
      </c>
      <c r="DK7" s="24">
        <v>7.14</v>
      </c>
      <c r="DL7" s="24">
        <v>9.8000000000000007</v>
      </c>
      <c r="DM7" s="24">
        <v>11.97</v>
      </c>
      <c r="DN7" s="24" t="s">
        <v>102</v>
      </c>
      <c r="DO7" s="24">
        <v>21.36</v>
      </c>
      <c r="DP7" s="24">
        <v>22.79</v>
      </c>
      <c r="DQ7" s="24">
        <v>24.8</v>
      </c>
      <c r="DR7" s="24">
        <v>26.77</v>
      </c>
      <c r="DS7" s="24">
        <v>29.62</v>
      </c>
      <c r="DT7" s="24" t="s">
        <v>102</v>
      </c>
      <c r="DU7" s="24">
        <v>0</v>
      </c>
      <c r="DV7" s="24">
        <v>0</v>
      </c>
      <c r="DW7" s="24">
        <v>0</v>
      </c>
      <c r="DX7" s="24">
        <v>0</v>
      </c>
      <c r="DY7" s="24" t="s">
        <v>102</v>
      </c>
      <c r="DZ7" s="24">
        <v>0.01</v>
      </c>
      <c r="EA7" s="24">
        <v>0.01</v>
      </c>
      <c r="EB7" s="24">
        <v>0.02</v>
      </c>
      <c r="EC7" s="24">
        <v>7.0000000000000007E-2</v>
      </c>
      <c r="ED7" s="24">
        <v>0.09</v>
      </c>
      <c r="EE7" s="24" t="s">
        <v>102</v>
      </c>
      <c r="EF7" s="24">
        <v>5</v>
      </c>
      <c r="EG7" s="24">
        <v>0</v>
      </c>
      <c r="EH7" s="24">
        <v>0</v>
      </c>
      <c r="EI7" s="24">
        <v>0</v>
      </c>
      <c r="EJ7" s="24" t="s">
        <v>102</v>
      </c>
      <c r="EK7" s="24">
        <v>0.39</v>
      </c>
      <c r="EL7" s="24">
        <v>0.1</v>
      </c>
      <c r="EM7" s="24">
        <v>0.08</v>
      </c>
      <c r="EN7" s="24">
        <v>0.06</v>
      </c>
      <c r="EO7" s="24">
        <v>0.11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111</v>
      </c>
      <c r="E13" t="s">
        <v>112</v>
      </c>
      <c r="F13" t="s">
        <v>110</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2025-01-24T07:14:47Z</dcterms:created>
  <dcterms:modified xsi:type="dcterms:W3CDTF">2025-02-27T05:27:45Z</dcterms:modified>
  <cp:category/>
</cp:coreProperties>
</file>