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11 曽於市○（池田）\"/>
    </mc:Choice>
  </mc:AlternateContent>
  <xr:revisionPtr revIDLastSave="0" documentId="13_ncr:1_{450C2B1A-DFCB-47D8-9708-1DA5A6AAF4A3}" xr6:coauthVersionLast="36" xr6:coauthVersionMax="36" xr10:uidLastSave="{00000000-0000-0000-0000-000000000000}"/>
  <workbookProtection workbookAlgorithmName="SHA-512" workbookHashValue="EMCNwYMKGMan2FeNSa3uuEuIwhHl7X0AYlFA26f00ojS8r9VcxeGjVG/Ow30k5VNZO69Ir9iMlaSrhuK0fCXnw==" workbookSaltValue="xHQ3FaQ+c1TvmCOTpOE3iw==" workbookSpinCount="100000" lockStructure="1"/>
  <bookViews>
    <workbookView xWindow="0" yWindow="0" windowWidth="23040" windowHeight="92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<sst xmlns="http://schemas.openxmlformats.org/spreadsheetml/2006/main" count="253" uniqueCount="114">
  <si>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</si>
  <si>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</si>
  <si>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</si>
  <si>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</si>
  <si>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</si>
  <si>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</si>
  <si>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</si>
  <si>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</si>
  <si>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</si>
  <si>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</si>
  <si>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</si>
  <si>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</si>
  <si>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</si>
  <si>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</si>
  <si>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</si>
  <si>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</si>
  <si>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</si>
  <si>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</si>
  <si>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</si>
  <si>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</si>
  <si>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</si>
  <si>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</si>
  <si>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</si>
  <si>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</si>
  <si>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</si>
  <si>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</si>
  <si>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</si>
  <si>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</si>
  <si>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</si>
  <si>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</si>
  <si>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</si>
  <si>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</si>
  <si>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</si>
  <si>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</si>
  <si>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</si>
  <si>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</si>
  <si>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</si>
  <si>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</si>
  <si>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</si>
  <si>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</si>
  <si>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</si>
  <si>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</si>
  <si>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</si>
  <si>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</si>
  <si>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</si>
  <si>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</si>
  <si>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</si>
  <si>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</si>
  <si>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</si>
  <si>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</si>
  <si>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</si>
  <si>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</si>
  <si>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</si>
  <si>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</si>
  <si>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</si>
  <si>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</si>
  <si>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</si>
  <si>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</si>
  <si>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</si>
  <si>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</si>
  <si>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</si>
  <si>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</si>
  <si>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</si>
  <si>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</si>
  <si>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</si>
  <si>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</si>
  <si>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</si>
  <si>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</si>
  <si>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</si>
  <si>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</si>
  <si>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</si>
  <si>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</si>
  <si>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</si>
  <si>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</si>
  <si>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</si>
  <si>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</si>
  <si>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</si>
  <si>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</si>
  <si>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</si>
  <si>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</si>
  <si>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</si>
  <si>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</si>
  <si>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</si>
  <si>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</si>
  <si>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</si>
  <si>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</si>
  <si>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</si>
  <si>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</si>
  <si>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</si>
  <si>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</si>
  <si>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</si>
  <si>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</si>
  <si>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</si>
  <si>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</si>
  <si>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</si>
  <si>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曽於市</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</si>
  <si>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</si>
  <si>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</si>
  <si>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</si>
  <si>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</si>
  <si>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</si>
  <si>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</si>
  <si>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</si>
  <si>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</si>
  <si>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</si>
  <si>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</si>
  <si>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</si>
  <si>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</si>
  <si>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</si>
  <si>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</si>
  <si>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</si>
  <si>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①有形固定資産原価償却率
類似団体，全国平均値を下回っている状況であるが，今後，ストックマネジメント計画により修繕や事業費の平準化を図り，計画的かつ効率的な維持修繕・改築更新に取組む必要がある。　　　　　　　　　　　　　　　　②管渠老朽化率　　　　　　　　　　　　　　　　　平成９年度より事業を開始しており，27年が経過。法定耐用年数を超えていない状況である。　　　　③管渠改善率
現状においては，特に問題はないと考えるが，今後，管渠老朽化が増加していくことが予想されるため改善投資を増やす必要性があると考える。</t>
    <rPh sb="37" eb="39">
      <t>コンゴ</t>
    </rPh>
    <rPh sb="50" eb="52">
      <t>ケイカク</t>
    </rPh>
    <rPh sb="55" eb="57">
      <t>シュウゼン</t>
    </rPh>
    <rPh sb="58" eb="61">
      <t>ジギョウヒ</t>
    </rPh>
    <rPh sb="62" eb="65">
      <t>ヘイジュンカ</t>
    </rPh>
    <rPh sb="66" eb="67">
      <t>ハカ</t>
    </rPh>
    <rPh sb="69" eb="72">
      <t>ケイカクテキ</t>
    </rPh>
    <rPh sb="74" eb="77">
      <t>コウリツテキ</t>
    </rPh>
    <rPh sb="78" eb="80">
      <t>イジ</t>
    </rPh>
    <rPh sb="80" eb="82">
      <t>シュウゼン</t>
    </rPh>
    <rPh sb="83" eb="85">
      <t>カイチク</t>
    </rPh>
    <rPh sb="85" eb="87">
      <t>コウシン</t>
    </rPh>
    <rPh sb="88" eb="89">
      <t>ト</t>
    </rPh>
    <rPh sb="89" eb="90">
      <t>ク</t>
    </rPh>
    <rPh sb="91" eb="93">
      <t>ヒツヨウ</t>
    </rPh>
    <rPh sb="114" eb="116">
      <t>カンキョ</t>
    </rPh>
    <rPh sb="116" eb="119">
      <t>ロウキュウカ</t>
    </rPh>
    <rPh sb="119" eb="120">
      <t>リツ</t>
    </rPh>
    <rPh sb="161" eb="163">
      <t>ホウテイ</t>
    </rPh>
    <rPh sb="163" eb="165">
      <t>タイヨウ</t>
    </rPh>
    <rPh sb="165" eb="167">
      <t>ネンスウ</t>
    </rPh>
    <rPh sb="168" eb="169">
      <t>コ</t>
    </rPh>
    <rPh sb="174" eb="176">
      <t>ジョウキョウ</t>
    </rPh>
    <phoneticPr fontId="14"/>
  </si>
  <si>
    <t>経費を使用料によって賄えていない状況である。
今後，施設の老朽化に伴う投資の増加を考えると，接続率を向上させるとともに，適正な使用料収入の確保を検討し，料金水準の見直しも視野に入れ更なる経営の健全化に努めなければならない。</t>
    <rPh sb="16" eb="18">
      <t>ジョウキョウ</t>
    </rPh>
    <rPh sb="72" eb="74">
      <t>ケントウ</t>
    </rPh>
    <phoneticPr fontId="14"/>
  </si>
  <si>
    <t>①経常収支比率
単年度収支が黒字であることを示す100％以上となっている。しかし，使用料収入以外の収入に依存している状況であるため，経営改善を図っていく必要があると考える。
②累積欠損金比率
累積欠損金は発生していない。今後も経営の健全性確保に努める。　　　
③流動比率
大きく100％を下回っており，他会計補助金等に依存している状態にある。使用料収入等による支払い能力を高めるための経営改善を図っていく必要があると考える。　　　　　　　　　　　　　　　　　　　　　　　　　　　④企業債残高対事業規模比率
平成26年度までは，類似団体平均値や全国団体平均値を上回っていたが，平成27年度からの数値については，現在の企業債残高の全額を一般会計が負担することとなっており，一般会計負担分を企業債から控除する取扱いを反映したため，今年度も当該数値が0である。
⑤経費回収率
類似団体平均・全国平均ともには下回る状況である。汚水処理費の削減に向けた取り組みを進めるとともに，適正な使用料収入の確保を検討する必要があると考える。
⑥汚水処理原価
類似団体平均より低く，全国平均より高い状況である。今後も汚水処理費の削減に向けた取り組みを進めるとともに，接続率の向上による有収水量を増加させる取組を行うなど，更なる経営の健全化に努めていく。
⑦施設利用率
類似団体，全国平均を上回る状況であり，比較的適正な状態であると考える。今後も状況を確認しながら適正な状態を維持していきたい。
⑧水洗化率
類似団体，全国平均値を下回っているが微増の状況である。接続の伸びが鈍化したことが要因である。今後も住民への啓発を行い，率の向上を図る。</t>
    <rPh sb="1" eb="3">
      <t>ケイジョウ</t>
    </rPh>
    <rPh sb="41" eb="44">
      <t>シヨウリョウ</t>
    </rPh>
    <rPh sb="44" eb="46">
      <t>シュウニュウ</t>
    </rPh>
    <rPh sb="46" eb="48">
      <t>イガイ</t>
    </rPh>
    <rPh sb="49" eb="51">
      <t>シュウニュウ</t>
    </rPh>
    <rPh sb="52" eb="54">
      <t>イゾン</t>
    </rPh>
    <rPh sb="58" eb="60">
      <t>ジョウキョウ</t>
    </rPh>
    <rPh sb="66" eb="68">
      <t>ケイエイ</t>
    </rPh>
    <rPh sb="68" eb="70">
      <t>カイゼン</t>
    </rPh>
    <rPh sb="71" eb="72">
      <t>ハカ</t>
    </rPh>
    <rPh sb="76" eb="78">
      <t>ヒツヨウ</t>
    </rPh>
    <rPh sb="82" eb="83">
      <t>カンガ</t>
    </rPh>
    <rPh sb="102" eb="104">
      <t>ハッセイ</t>
    </rPh>
    <rPh sb="136" eb="137">
      <t>オオ</t>
    </rPh>
    <rPh sb="144" eb="146">
      <t>シタマワ</t>
    </rPh>
    <rPh sb="151" eb="152">
      <t>タ</t>
    </rPh>
    <rPh sb="152" eb="154">
      <t>カイケイ</t>
    </rPh>
    <rPh sb="154" eb="157">
      <t>ホジョキン</t>
    </rPh>
    <rPh sb="157" eb="158">
      <t>トウ</t>
    </rPh>
    <rPh sb="159" eb="161">
      <t>イゾン</t>
    </rPh>
    <rPh sb="165" eb="167">
      <t>ジョウタイ</t>
    </rPh>
    <rPh sb="171" eb="174">
      <t>シヨウリョウ</t>
    </rPh>
    <rPh sb="174" eb="176">
      <t>シュウニュウ</t>
    </rPh>
    <rPh sb="176" eb="177">
      <t>トウ</t>
    </rPh>
    <rPh sb="180" eb="182">
      <t>シハラ</t>
    </rPh>
    <rPh sb="183" eb="185">
      <t>ノウリョク</t>
    </rPh>
    <rPh sb="186" eb="187">
      <t>タカ</t>
    </rPh>
    <rPh sb="192" eb="194">
      <t>ケイエイ</t>
    </rPh>
    <rPh sb="194" eb="196">
      <t>カイゼン</t>
    </rPh>
    <rPh sb="197" eb="198">
      <t>ハカ</t>
    </rPh>
    <rPh sb="202" eb="204">
      <t>ヒツヨウ</t>
    </rPh>
    <rPh sb="208" eb="209">
      <t>カンガ</t>
    </rPh>
    <rPh sb="362" eb="365">
      <t>コンネンド</t>
    </rPh>
    <rPh sb="388" eb="390">
      <t>ヘイキン</t>
    </rPh>
    <rPh sb="399" eb="400">
      <t>シタ</t>
    </rPh>
    <rPh sb="433" eb="435">
      <t>テキセイ</t>
    </rPh>
    <rPh sb="436" eb="439">
      <t>シヨウリョウ</t>
    </rPh>
    <rPh sb="439" eb="441">
      <t>シュウニュウ</t>
    </rPh>
    <rPh sb="442" eb="444">
      <t>カクホ</t>
    </rPh>
    <rPh sb="445" eb="447">
      <t>ケントウ</t>
    </rPh>
    <rPh sb="476" eb="477">
      <t>ヒク</t>
    </rPh>
    <rPh sb="485" eb="486">
      <t>タカ</t>
    </rPh>
    <rPh sb="493" eb="495">
      <t>コンゴ</t>
    </rPh>
    <rPh sb="530" eb="532">
      <t>ユウシュウ</t>
    </rPh>
    <rPh sb="532" eb="534">
      <t>スイリョウ</t>
    </rPh>
    <rPh sb="535" eb="537">
      <t>ゾウカ</t>
    </rPh>
    <rPh sb="540" eb="541">
      <t>ト</t>
    </rPh>
    <rPh sb="541" eb="542">
      <t>ク</t>
    </rPh>
    <rPh sb="543" eb="544">
      <t>オコナ</t>
    </rPh>
    <rPh sb="591" eb="594">
      <t>ヒカクテキ</t>
    </rPh>
    <rPh sb="594" eb="596">
      <t>テキセイ</t>
    </rPh>
    <rPh sb="597" eb="599">
      <t>ジョウタイ</t>
    </rPh>
    <rPh sb="603" eb="604">
      <t>カンガ</t>
    </rPh>
    <rPh sb="607" eb="609">
      <t>コンゴ</t>
    </rPh>
    <rPh sb="610" eb="612">
      <t>ジョウキョウ</t>
    </rPh>
    <rPh sb="613" eb="615">
      <t>カクニン</t>
    </rPh>
    <rPh sb="619" eb="621">
      <t>テキセイ</t>
    </rPh>
    <rPh sb="622" eb="624">
      <t>ジョウタイ</t>
    </rPh>
    <rPh sb="625" eb="627">
      <t>イジ</t>
    </rPh>
    <rPh sb="646" eb="648">
      <t>ゼンコク</t>
    </rPh>
    <rPh sb="652" eb="654">
      <t>シタマワ</t>
    </rPh>
    <rPh sb="659" eb="661">
      <t>ビゾウ</t>
    </rPh>
    <rPh sb="662" eb="664">
      <t>ジョウキョウ</t>
    </rPh>
    <rPh sb="668" eb="670">
      <t>セツゾク</t>
    </rPh>
    <rPh sb="671" eb="672">
      <t>ノ</t>
    </rPh>
    <rPh sb="674" eb="676">
      <t>ドンカ</t>
    </rPh>
    <rPh sb="681" eb="683">
      <t>ヨウイン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</si>
</sst>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8" fillId="0" borderId="0"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1.43</c:v>
                </c:pt>
                <c:pt idx="3">
                  <c:v>0</c:v>
                </c:pt>
                <c:pt idx="4">
                  <c:v>0</c:v>
                </c:pt>
              </c:numCache>
            </c:numRef>
          </c:val>
          <c:extLst>
            <c:ext xmlns:c16="http://schemas.microsoft.com/office/drawing/2014/chart" uri="{C3380CC4-5D6E-409C-BE32-E72D297353CC}">
              <c16:uniqueId val="{00000000-E0E7-4F22-8DB1-6C0955A5D6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E0E7-4F22-8DB1-6C0955A5D6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139.68</c:v>
                </c:pt>
                <c:pt idx="2">
                  <c:v>121.83</c:v>
                </c:pt>
                <c:pt idx="3">
                  <c:v>121.94</c:v>
                </c:pt>
                <c:pt idx="4">
                  <c:v>117.46</c:v>
                </c:pt>
              </c:numCache>
            </c:numRef>
          </c:val>
          <c:extLst>
            <c:ext xmlns:c16="http://schemas.microsoft.com/office/drawing/2014/chart" uri="{C3380CC4-5D6E-409C-BE32-E72D297353CC}">
              <c16:uniqueId val="{00000000-1DE2-4D7D-BFAE-7284136380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1DE2-4D7D-BFAE-7284136380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3.17</c:v>
                </c:pt>
                <c:pt idx="2">
                  <c:v>6.64</c:v>
                </c:pt>
                <c:pt idx="3">
                  <c:v>10.08</c:v>
                </c:pt>
                <c:pt idx="4">
                  <c:v>12.66</c:v>
                </c:pt>
              </c:numCache>
            </c:numRef>
          </c:val>
          <c:extLst>
            <c:ext xmlns:c16="http://schemas.microsoft.com/office/drawing/2014/chart" uri="{C3380CC4-5D6E-409C-BE32-E72D297353CC}">
              <c16:uniqueId val="{00000000-3AFF-46A7-A5C4-ABCDA66A6C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3AFF-46A7-A5C4-ABCDA66A6C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90B-417A-925D-F90967F68F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90B-417A-925D-F90967F68F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D31-4051-89DC-70C7B15F92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BD31-4051-89DC-70C7B15F92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43.5</c:v>
                </c:pt>
                <c:pt idx="2">
                  <c:v>51.68</c:v>
                </c:pt>
                <c:pt idx="3">
                  <c:v>48.41</c:v>
                </c:pt>
                <c:pt idx="4">
                  <c:v>63.93</c:v>
                </c:pt>
              </c:numCache>
            </c:numRef>
          </c:val>
          <c:extLst>
            <c:ext xmlns:c16="http://schemas.microsoft.com/office/drawing/2014/chart" uri="{C3380CC4-5D6E-409C-BE32-E72D297353CC}">
              <c16:uniqueId val="{00000000-2CFF-4F36-85A4-0AFA3A2A0C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2CFF-4F36-85A4-0AFA3A2A0C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CEA-460D-B33E-9A066FAA90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5CEA-460D-B33E-9A066FAA90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65.819999999999993</c:v>
                </c:pt>
                <c:pt idx="2">
                  <c:v>61.57</c:v>
                </c:pt>
                <c:pt idx="3">
                  <c:v>70.63</c:v>
                </c:pt>
                <c:pt idx="4">
                  <c:v>64.33</c:v>
                </c:pt>
              </c:numCache>
            </c:numRef>
          </c:val>
          <c:extLst>
            <c:ext xmlns:c16="http://schemas.microsoft.com/office/drawing/2014/chart" uri="{C3380CC4-5D6E-409C-BE32-E72D297353CC}">
              <c16:uniqueId val="{00000000-92CC-4D1E-9EFE-73F25E1997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92CC-4D1E-9EFE-73F25E1997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184.78</c:v>
                </c:pt>
                <c:pt idx="2">
                  <c:v>198.37</c:v>
                </c:pt>
                <c:pt idx="3">
                  <c:v>173.74</c:v>
                </c:pt>
                <c:pt idx="4">
                  <c:v>190.86</c:v>
                </c:pt>
              </c:numCache>
            </c:numRef>
          </c:val>
          <c:extLst>
            <c:ext xmlns:c16="http://schemas.microsoft.com/office/drawing/2014/chart" uri="{C3380CC4-5D6E-409C-BE32-E72D297353CC}">
              <c16:uniqueId val="{00000000-D456-4C10-A97B-141396396F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D456-4C10-A97B-141396396F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72.290000000000006</c:v>
                </c:pt>
                <c:pt idx="2">
                  <c:v>75.209999999999994</c:v>
                </c:pt>
                <c:pt idx="3">
                  <c:v>74.069999999999993</c:v>
                </c:pt>
                <c:pt idx="4">
                  <c:v>81.5</c:v>
                </c:pt>
              </c:numCache>
            </c:numRef>
          </c:val>
          <c:extLst>
            <c:ext xmlns:c16="http://schemas.microsoft.com/office/drawing/2014/chart" uri="{C3380CC4-5D6E-409C-BE32-E72D297353CC}">
              <c16:uniqueId val="{00000000-342B-4F42-AAA6-6CF0D0CA49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342B-4F42-AAA6-6CF0D0CA49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70.760000000000005</c:v>
                </c:pt>
                <c:pt idx="2">
                  <c:v>71.8</c:v>
                </c:pt>
                <c:pt idx="3">
                  <c:v>72.87</c:v>
                </c:pt>
                <c:pt idx="4">
                  <c:v>74.05</c:v>
                </c:pt>
              </c:numCache>
            </c:numRef>
          </c:val>
          <c:extLst>
            <c:ext xmlns:c16="http://schemas.microsoft.com/office/drawing/2014/chart" uri="{C3380CC4-5D6E-409C-BE32-E72D297353CC}">
              <c16:uniqueId val="{00000000-CBF8-4E26-BADE-416CC83858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CBF8-4E26-BADE-416CC83858D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鹿児島県　曽於市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Cd2</v>
      </c>
      <c r="X8" s="33"/>
      <c r="Y8" s="33"/>
      <c r="Z8" s="33"/>
      <c r="AA8" s="33"/>
      <c r="AB8" s="33"/>
      <c r="AC8" s="33"/>
      <c r="AD8" s="34" t="str">
        <f>データ!$M$6</f>
        <v>非設置</v>
      </c>
      <c r="AE8" s="34"/>
      <c r="AF8" s="34"/>
      <c r="AG8" s="34"/>
      <c r="AH8" s="34"/>
      <c r="AI8" s="34"/>
      <c r="AJ8" s="34"/>
      <c r="AK8" s="3"/>
      <c r="AL8" s="35">
        <f>データ!S6</f>
        <v>32948</v>
      </c>
      <c r="AM8" s="35"/>
      <c r="AN8" s="35"/>
      <c r="AO8" s="35"/>
      <c r="AP8" s="35"/>
      <c r="AQ8" s="35"/>
      <c r="AR8" s="35"/>
      <c r="AS8" s="35"/>
      <c r="AT8" s="36">
        <f>データ!T6</f>
        <v>390.14</v>
      </c>
      <c r="AU8" s="36"/>
      <c r="AV8" s="36"/>
      <c r="AW8" s="36"/>
      <c r="AX8" s="36"/>
      <c r="AY8" s="36"/>
      <c r="AZ8" s="36"/>
      <c r="BA8" s="36"/>
      <c r="BB8" s="36">
        <f>データ!U6</f>
        <v>84.45</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61.07</v>
      </c>
      <c r="J10" s="36"/>
      <c r="K10" s="36"/>
      <c r="L10" s="36"/>
      <c r="M10" s="36"/>
      <c r="N10" s="36"/>
      <c r="O10" s="36"/>
      <c r="P10" s="36">
        <f>データ!P6</f>
        <v>12.27</v>
      </c>
      <c r="Q10" s="36"/>
      <c r="R10" s="36"/>
      <c r="S10" s="36"/>
      <c r="T10" s="36"/>
      <c r="U10" s="36"/>
      <c r="V10" s="36"/>
      <c r="W10" s="36">
        <f>データ!Q6</f>
        <v>96.25</v>
      </c>
      <c r="X10" s="36"/>
      <c r="Y10" s="36"/>
      <c r="Z10" s="36"/>
      <c r="AA10" s="36"/>
      <c r="AB10" s="36"/>
      <c r="AC10" s="36"/>
      <c r="AD10" s="35">
        <f>データ!R6</f>
        <v>2480</v>
      </c>
      <c r="AE10" s="35"/>
      <c r="AF10" s="35"/>
      <c r="AG10" s="35"/>
      <c r="AH10" s="35"/>
      <c r="AI10" s="35"/>
      <c r="AJ10" s="35"/>
      <c r="AK10" s="2"/>
      <c r="AL10" s="35">
        <f>データ!V6</f>
        <v>4000</v>
      </c>
      <c r="AM10" s="35"/>
      <c r="AN10" s="35"/>
      <c r="AO10" s="35"/>
      <c r="AP10" s="35"/>
      <c r="AQ10" s="35"/>
      <c r="AR10" s="35"/>
      <c r="AS10" s="35"/>
      <c r="AT10" s="36">
        <f>データ!W6</f>
        <v>2</v>
      </c>
      <c r="AU10" s="36"/>
      <c r="AV10" s="36"/>
      <c r="AW10" s="36"/>
      <c r="AX10" s="36"/>
      <c r="AY10" s="36"/>
      <c r="AZ10" s="36"/>
      <c r="BA10" s="36"/>
      <c r="BB10" s="36">
        <f>データ!X6</f>
        <v>2000</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80"/>
      <c r="BN34" s="80"/>
      <c r="BO34" s="80"/>
      <c r="BP34" s="80"/>
      <c r="BQ34" s="80"/>
      <c r="BR34" s="80"/>
      <c r="BS34" s="80"/>
      <c r="BT34" s="80"/>
      <c r="BU34" s="80"/>
      <c r="BV34" s="80"/>
      <c r="BW34" s="80"/>
      <c r="BX34" s="80"/>
      <c r="BY34" s="80"/>
      <c r="BZ34" s="81"/>
    </row>
    <row r="35" spans="1:78" ht="16.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80"/>
      <c r="BN35" s="80"/>
      <c r="BO35" s="80"/>
      <c r="BP35" s="80"/>
      <c r="BQ35" s="80"/>
      <c r="BR35" s="80"/>
      <c r="BS35" s="80"/>
      <c r="BT35" s="80"/>
      <c r="BU35" s="80"/>
      <c r="BV35" s="80"/>
      <c r="BW35" s="80"/>
      <c r="BX35" s="80"/>
      <c r="BY35" s="80"/>
      <c r="BZ35" s="81"/>
    </row>
    <row r="36" spans="1:78" ht="16.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111</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6"/>
      <c r="BM60" s="67"/>
      <c r="BN60" s="67"/>
      <c r="BO60" s="67"/>
      <c r="BP60" s="67"/>
      <c r="BQ60" s="67"/>
      <c r="BR60" s="67"/>
      <c r="BS60" s="67"/>
      <c r="BT60" s="67"/>
      <c r="BU60" s="67"/>
      <c r="BV60" s="67"/>
      <c r="BW60" s="67"/>
      <c r="BX60" s="67"/>
      <c r="BY60" s="67"/>
      <c r="BZ60" s="68"/>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112</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42</v>
      </c>
      <c r="C84" s="6"/>
      <c r="D84" s="6"/>
      <c r="E84" s="6" t="s">
        <v>44</v>
      </c>
      <c r="F84" s="6" t="s">
        <v>45</v>
      </c>
      <c r="G84" s="6" t="s">
        <v>46</v>
      </c>
      <c r="H84" s="6" t="s">
        <v>39</v>
      </c>
      <c r="I84" s="6" t="s">
        <v>11</v>
      </c>
      <c r="J84" s="6" t="s">
        <v>47</v>
      </c>
      <c r="K84" s="6" t="s">
        <v>48</v>
      </c>
      <c r="L84" s="6" t="s">
        <v>4</v>
      </c>
      <c r="M84" s="6" t="s">
        <v>33</v>
      </c>
      <c r="N84" s="6" t="s">
        <v>50</v>
      </c>
      <c r="O84" s="6" t="s">
        <v>52</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km76CI2qKonWIbjrUuu272Okk4MFiL8cf7bAK58qa/mLhYmtnDzdlSUY0vNu+q8+C+8+RsFoX5kKRsmXjBWJzQ==" saltValue="bAprEmDJTSCgqHRxh33RX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56</v>
      </c>
      <c r="D3" s="16" t="s">
        <v>57</v>
      </c>
      <c r="E3" s="16" t="s">
        <v>7</v>
      </c>
      <c r="F3" s="16" t="s">
        <v>6</v>
      </c>
      <c r="G3" s="16" t="s">
        <v>25</v>
      </c>
      <c r="H3" s="74" t="s">
        <v>58</v>
      </c>
      <c r="I3" s="75"/>
      <c r="J3" s="75"/>
      <c r="K3" s="75"/>
      <c r="L3" s="75"/>
      <c r="M3" s="75"/>
      <c r="N3" s="75"/>
      <c r="O3" s="75"/>
      <c r="P3" s="75"/>
      <c r="Q3" s="75"/>
      <c r="R3" s="75"/>
      <c r="S3" s="75"/>
      <c r="T3" s="75"/>
      <c r="U3" s="75"/>
      <c r="V3" s="75"/>
      <c r="W3" s="75"/>
      <c r="X3" s="76"/>
      <c r="Y3" s="72" t="s">
        <v>51</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13</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59</v>
      </c>
      <c r="B4" s="17"/>
      <c r="C4" s="17"/>
      <c r="D4" s="17"/>
      <c r="E4" s="17"/>
      <c r="F4" s="17"/>
      <c r="G4" s="17"/>
      <c r="H4" s="77"/>
      <c r="I4" s="78"/>
      <c r="J4" s="78"/>
      <c r="K4" s="78"/>
      <c r="L4" s="78"/>
      <c r="M4" s="78"/>
      <c r="N4" s="78"/>
      <c r="O4" s="78"/>
      <c r="P4" s="78"/>
      <c r="Q4" s="78"/>
      <c r="R4" s="78"/>
      <c r="S4" s="78"/>
      <c r="T4" s="78"/>
      <c r="U4" s="78"/>
      <c r="V4" s="78"/>
      <c r="W4" s="78"/>
      <c r="X4" s="79"/>
      <c r="Y4" s="73" t="s">
        <v>49</v>
      </c>
      <c r="Z4" s="73"/>
      <c r="AA4" s="73"/>
      <c r="AB4" s="73"/>
      <c r="AC4" s="73"/>
      <c r="AD4" s="73"/>
      <c r="AE4" s="73"/>
      <c r="AF4" s="73"/>
      <c r="AG4" s="73"/>
      <c r="AH4" s="73"/>
      <c r="AI4" s="73"/>
      <c r="AJ4" s="73" t="s">
        <v>43</v>
      </c>
      <c r="AK4" s="73"/>
      <c r="AL4" s="73"/>
      <c r="AM4" s="73"/>
      <c r="AN4" s="73"/>
      <c r="AO4" s="73"/>
      <c r="AP4" s="73"/>
      <c r="AQ4" s="73"/>
      <c r="AR4" s="73"/>
      <c r="AS4" s="73"/>
      <c r="AT4" s="73"/>
      <c r="AU4" s="73" t="s">
        <v>28</v>
      </c>
      <c r="AV4" s="73"/>
      <c r="AW4" s="73"/>
      <c r="AX4" s="73"/>
      <c r="AY4" s="73"/>
      <c r="AZ4" s="73"/>
      <c r="BA4" s="73"/>
      <c r="BB4" s="73"/>
      <c r="BC4" s="73"/>
      <c r="BD4" s="73"/>
      <c r="BE4" s="73"/>
      <c r="BF4" s="73" t="s">
        <v>61</v>
      </c>
      <c r="BG4" s="73"/>
      <c r="BH4" s="73"/>
      <c r="BI4" s="73"/>
      <c r="BJ4" s="73"/>
      <c r="BK4" s="73"/>
      <c r="BL4" s="73"/>
      <c r="BM4" s="73"/>
      <c r="BN4" s="73"/>
      <c r="BO4" s="73"/>
      <c r="BP4" s="73"/>
      <c r="BQ4" s="73" t="s">
        <v>0</v>
      </c>
      <c r="BR4" s="73"/>
      <c r="BS4" s="73"/>
      <c r="BT4" s="73"/>
      <c r="BU4" s="73"/>
      <c r="BV4" s="73"/>
      <c r="BW4" s="73"/>
      <c r="BX4" s="73"/>
      <c r="BY4" s="73"/>
      <c r="BZ4" s="73"/>
      <c r="CA4" s="73"/>
      <c r="CB4" s="73" t="s">
        <v>60</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2">
      <c r="A5" s="14" t="s">
        <v>68</v>
      </c>
      <c r="B5" s="18"/>
      <c r="C5" s="18"/>
      <c r="D5" s="18"/>
      <c r="E5" s="18"/>
      <c r="F5" s="18"/>
      <c r="G5" s="18"/>
      <c r="H5" s="22" t="s">
        <v>55</v>
      </c>
      <c r="I5" s="22" t="s">
        <v>69</v>
      </c>
      <c r="J5" s="22" t="s">
        <v>70</v>
      </c>
      <c r="K5" s="22" t="s">
        <v>71</v>
      </c>
      <c r="L5" s="22" t="s">
        <v>72</v>
      </c>
      <c r="M5" s="22" t="s">
        <v>8</v>
      </c>
      <c r="N5" s="22" t="s">
        <v>73</v>
      </c>
      <c r="O5" s="22" t="s">
        <v>74</v>
      </c>
      <c r="P5" s="22" t="s">
        <v>75</v>
      </c>
      <c r="Q5" s="22" t="s">
        <v>76</v>
      </c>
      <c r="R5" s="22" t="s">
        <v>77</v>
      </c>
      <c r="S5" s="22" t="s">
        <v>78</v>
      </c>
      <c r="T5" s="22" t="s">
        <v>79</v>
      </c>
      <c r="U5" s="22" t="s">
        <v>62</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42</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2">
      <c r="A6" s="14" t="s">
        <v>94</v>
      </c>
      <c r="B6" s="19">
        <f t="shared" ref="B6:X6" si="1">B7</f>
        <v>2023</v>
      </c>
      <c r="C6" s="19">
        <f t="shared" si="1"/>
        <v>462179</v>
      </c>
      <c r="D6" s="19">
        <f t="shared" si="1"/>
        <v>46</v>
      </c>
      <c r="E6" s="19">
        <f t="shared" si="1"/>
        <v>17</v>
      </c>
      <c r="F6" s="19">
        <f t="shared" si="1"/>
        <v>1</v>
      </c>
      <c r="G6" s="19">
        <f t="shared" si="1"/>
        <v>0</v>
      </c>
      <c r="H6" s="19" t="str">
        <f t="shared" si="1"/>
        <v>鹿児島県　曽於市</v>
      </c>
      <c r="I6" s="19" t="str">
        <f t="shared" si="1"/>
        <v>法適用</v>
      </c>
      <c r="J6" s="19" t="str">
        <f t="shared" si="1"/>
        <v>下水道事業</v>
      </c>
      <c r="K6" s="19" t="str">
        <f t="shared" si="1"/>
        <v>公共下水道</v>
      </c>
      <c r="L6" s="19" t="str">
        <f t="shared" si="1"/>
        <v>Cd2</v>
      </c>
      <c r="M6" s="19" t="str">
        <f t="shared" si="1"/>
        <v>非設置</v>
      </c>
      <c r="N6" s="23" t="str">
        <f t="shared" si="1"/>
        <v>-</v>
      </c>
      <c r="O6" s="23">
        <f t="shared" si="1"/>
        <v>61.07</v>
      </c>
      <c r="P6" s="23">
        <f t="shared" si="1"/>
        <v>12.27</v>
      </c>
      <c r="Q6" s="23">
        <f t="shared" si="1"/>
        <v>96.25</v>
      </c>
      <c r="R6" s="23">
        <f t="shared" si="1"/>
        <v>2480</v>
      </c>
      <c r="S6" s="23">
        <f t="shared" si="1"/>
        <v>32948</v>
      </c>
      <c r="T6" s="23">
        <f t="shared" si="1"/>
        <v>390.14</v>
      </c>
      <c r="U6" s="23">
        <f t="shared" si="1"/>
        <v>84.45</v>
      </c>
      <c r="V6" s="23">
        <f t="shared" si="1"/>
        <v>4000</v>
      </c>
      <c r="W6" s="23">
        <f t="shared" si="1"/>
        <v>2</v>
      </c>
      <c r="X6" s="23">
        <f t="shared" si="1"/>
        <v>2000</v>
      </c>
      <c r="Y6" s="27" t="str">
        <f t="shared" ref="Y6:AH6" si="2">IF(Y7="",NA(),Y7)</f>
        <v>-</v>
      </c>
      <c r="Z6" s="27">
        <f t="shared" si="2"/>
        <v>139.68</v>
      </c>
      <c r="AA6" s="27">
        <f t="shared" si="2"/>
        <v>121.83</v>
      </c>
      <c r="AB6" s="27">
        <f t="shared" si="2"/>
        <v>121.94</v>
      </c>
      <c r="AC6" s="27">
        <f t="shared" si="2"/>
        <v>117.46</v>
      </c>
      <c r="AD6" s="27" t="str">
        <f t="shared" si="2"/>
        <v>-</v>
      </c>
      <c r="AE6" s="27">
        <f t="shared" si="2"/>
        <v>107.81</v>
      </c>
      <c r="AF6" s="27">
        <f t="shared" si="2"/>
        <v>107.54</v>
      </c>
      <c r="AG6" s="27">
        <f t="shared" si="2"/>
        <v>107.19</v>
      </c>
      <c r="AH6" s="27">
        <f t="shared" si="2"/>
        <v>107.04</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18.2</v>
      </c>
      <c r="AQ6" s="27">
        <f t="shared" si="3"/>
        <v>19.059999999999999</v>
      </c>
      <c r="AR6" s="27">
        <f t="shared" si="3"/>
        <v>31.07</v>
      </c>
      <c r="AS6" s="27">
        <f t="shared" si="3"/>
        <v>37.43</v>
      </c>
      <c r="AT6" s="23" t="str">
        <f>IF(AT7="","",IF(AT7="-","【-】","【"&amp;SUBSTITUTE(TEXT(AT7,"#,##0.00"),"-","△")&amp;"】"))</f>
        <v>【3.03】</v>
      </c>
      <c r="AU6" s="27" t="str">
        <f t="shared" ref="AU6:BD6" si="4">IF(AU7="",NA(),AU7)</f>
        <v>-</v>
      </c>
      <c r="AV6" s="27">
        <f t="shared" si="4"/>
        <v>43.5</v>
      </c>
      <c r="AW6" s="27">
        <f t="shared" si="4"/>
        <v>51.68</v>
      </c>
      <c r="AX6" s="27">
        <f t="shared" si="4"/>
        <v>48.41</v>
      </c>
      <c r="AY6" s="27">
        <f t="shared" si="4"/>
        <v>63.93</v>
      </c>
      <c r="AZ6" s="27" t="str">
        <f t="shared" si="4"/>
        <v>-</v>
      </c>
      <c r="BA6" s="27">
        <f t="shared" si="4"/>
        <v>48.56</v>
      </c>
      <c r="BB6" s="27">
        <f t="shared" si="4"/>
        <v>47.58</v>
      </c>
      <c r="BC6" s="27">
        <f t="shared" si="4"/>
        <v>51.09</v>
      </c>
      <c r="BD6" s="27">
        <f t="shared" si="4"/>
        <v>57.42</v>
      </c>
      <c r="BE6" s="23" t="str">
        <f>IF(BE7="","",IF(BE7="-","【-】","【"&amp;SUBSTITUTE(TEXT(BE7,"#,##0.00"),"-","△")&amp;"】"))</f>
        <v>【78.43】</v>
      </c>
      <c r="BF6" s="27" t="str">
        <f t="shared" ref="BF6:BO6" si="5">IF(BF7="",NA(),BF7)</f>
        <v>-</v>
      </c>
      <c r="BG6" s="23">
        <f t="shared" si="5"/>
        <v>0</v>
      </c>
      <c r="BH6" s="23">
        <f t="shared" si="5"/>
        <v>0</v>
      </c>
      <c r="BI6" s="23">
        <f t="shared" si="5"/>
        <v>0</v>
      </c>
      <c r="BJ6" s="23">
        <f t="shared" si="5"/>
        <v>0</v>
      </c>
      <c r="BK6" s="27" t="str">
        <f t="shared" si="5"/>
        <v>-</v>
      </c>
      <c r="BL6" s="27">
        <f t="shared" si="5"/>
        <v>1245.0999999999999</v>
      </c>
      <c r="BM6" s="27">
        <f t="shared" si="5"/>
        <v>1108.8</v>
      </c>
      <c r="BN6" s="27">
        <f t="shared" si="5"/>
        <v>1194.56</v>
      </c>
      <c r="BO6" s="27">
        <f t="shared" si="5"/>
        <v>1174.6099999999999</v>
      </c>
      <c r="BP6" s="23" t="str">
        <f>IF(BP7="","",IF(BP7="-","【-】","【"&amp;SUBSTITUTE(TEXT(BP7,"#,##0.00"),"-","△")&amp;"】"))</f>
        <v>【630.82】</v>
      </c>
      <c r="BQ6" s="27" t="str">
        <f t="shared" ref="BQ6:BZ6" si="6">IF(BQ7="",NA(),BQ7)</f>
        <v>-</v>
      </c>
      <c r="BR6" s="27">
        <f t="shared" si="6"/>
        <v>65.819999999999993</v>
      </c>
      <c r="BS6" s="27">
        <f t="shared" si="6"/>
        <v>61.57</v>
      </c>
      <c r="BT6" s="27">
        <f t="shared" si="6"/>
        <v>70.63</v>
      </c>
      <c r="BU6" s="27">
        <f t="shared" si="6"/>
        <v>64.33</v>
      </c>
      <c r="BV6" s="27" t="str">
        <f t="shared" si="6"/>
        <v>-</v>
      </c>
      <c r="BW6" s="27">
        <f t="shared" si="6"/>
        <v>79.77</v>
      </c>
      <c r="BX6" s="27">
        <f t="shared" si="6"/>
        <v>79.63</v>
      </c>
      <c r="BY6" s="27">
        <f t="shared" si="6"/>
        <v>76.78</v>
      </c>
      <c r="BZ6" s="27">
        <f t="shared" si="6"/>
        <v>75.41</v>
      </c>
      <c r="CA6" s="23" t="str">
        <f>IF(CA7="","",IF(CA7="-","【-】","【"&amp;SUBSTITUTE(TEXT(CA7,"#,##0.00"),"-","△")&amp;"】"))</f>
        <v>【97.81】</v>
      </c>
      <c r="CB6" s="27" t="str">
        <f t="shared" ref="CB6:CK6" si="7">IF(CB7="",NA(),CB7)</f>
        <v>-</v>
      </c>
      <c r="CC6" s="27">
        <f t="shared" si="7"/>
        <v>184.78</v>
      </c>
      <c r="CD6" s="27">
        <f t="shared" si="7"/>
        <v>198.37</v>
      </c>
      <c r="CE6" s="27">
        <f t="shared" si="7"/>
        <v>173.74</v>
      </c>
      <c r="CF6" s="27">
        <f t="shared" si="7"/>
        <v>190.86</v>
      </c>
      <c r="CG6" s="27" t="str">
        <f t="shared" si="7"/>
        <v>-</v>
      </c>
      <c r="CH6" s="27">
        <f t="shared" si="7"/>
        <v>214.56</v>
      </c>
      <c r="CI6" s="27">
        <f t="shared" si="7"/>
        <v>213.66</v>
      </c>
      <c r="CJ6" s="27">
        <f t="shared" si="7"/>
        <v>224.31</v>
      </c>
      <c r="CK6" s="27">
        <f t="shared" si="7"/>
        <v>223.48</v>
      </c>
      <c r="CL6" s="23" t="str">
        <f>IF(CL7="","",IF(CL7="-","【-】","【"&amp;SUBSTITUTE(TEXT(CL7,"#,##0.00"),"-","△")&amp;"】"))</f>
        <v>【138.75】</v>
      </c>
      <c r="CM6" s="27" t="str">
        <f t="shared" ref="CM6:CV6" si="8">IF(CM7="",NA(),CM7)</f>
        <v>-</v>
      </c>
      <c r="CN6" s="27">
        <f t="shared" si="8"/>
        <v>72.290000000000006</v>
      </c>
      <c r="CO6" s="27">
        <f t="shared" si="8"/>
        <v>75.209999999999994</v>
      </c>
      <c r="CP6" s="27">
        <f t="shared" si="8"/>
        <v>74.069999999999993</v>
      </c>
      <c r="CQ6" s="27">
        <f t="shared" si="8"/>
        <v>81.5</v>
      </c>
      <c r="CR6" s="27" t="str">
        <f t="shared" si="8"/>
        <v>-</v>
      </c>
      <c r="CS6" s="27">
        <f t="shared" si="8"/>
        <v>49.47</v>
      </c>
      <c r="CT6" s="27">
        <f t="shared" si="8"/>
        <v>48.19</v>
      </c>
      <c r="CU6" s="27">
        <f t="shared" si="8"/>
        <v>47.32</v>
      </c>
      <c r="CV6" s="27">
        <f t="shared" si="8"/>
        <v>48.03</v>
      </c>
      <c r="CW6" s="23" t="str">
        <f>IF(CW7="","",IF(CW7="-","【-】","【"&amp;SUBSTITUTE(TEXT(CW7,"#,##0.00"),"-","△")&amp;"】"))</f>
        <v>【58.94】</v>
      </c>
      <c r="CX6" s="27" t="str">
        <f t="shared" ref="CX6:DG6" si="9">IF(CX7="",NA(),CX7)</f>
        <v>-</v>
      </c>
      <c r="CY6" s="27">
        <f t="shared" si="9"/>
        <v>70.760000000000005</v>
      </c>
      <c r="CZ6" s="27">
        <f t="shared" si="9"/>
        <v>71.8</v>
      </c>
      <c r="DA6" s="27">
        <f t="shared" si="9"/>
        <v>72.87</v>
      </c>
      <c r="DB6" s="27">
        <f t="shared" si="9"/>
        <v>74.05</v>
      </c>
      <c r="DC6" s="27" t="str">
        <f t="shared" si="9"/>
        <v>-</v>
      </c>
      <c r="DD6" s="27">
        <f t="shared" si="9"/>
        <v>82.06</v>
      </c>
      <c r="DE6" s="27">
        <f t="shared" si="9"/>
        <v>82.26</v>
      </c>
      <c r="DF6" s="27">
        <f t="shared" si="9"/>
        <v>81.33</v>
      </c>
      <c r="DG6" s="27">
        <f t="shared" si="9"/>
        <v>80.95</v>
      </c>
      <c r="DH6" s="23" t="str">
        <f>IF(DH7="","",IF(DH7="-","【-】","【"&amp;SUBSTITUTE(TEXT(DH7,"#,##0.00"),"-","△")&amp;"】"))</f>
        <v>【95.91】</v>
      </c>
      <c r="DI6" s="27" t="str">
        <f t="shared" ref="DI6:DR6" si="10">IF(DI7="",NA(),DI7)</f>
        <v>-</v>
      </c>
      <c r="DJ6" s="27">
        <f t="shared" si="10"/>
        <v>3.17</v>
      </c>
      <c r="DK6" s="27">
        <f t="shared" si="10"/>
        <v>6.64</v>
      </c>
      <c r="DL6" s="27">
        <f t="shared" si="10"/>
        <v>10.08</v>
      </c>
      <c r="DM6" s="27">
        <f t="shared" si="10"/>
        <v>12.66</v>
      </c>
      <c r="DN6" s="27" t="str">
        <f t="shared" si="10"/>
        <v>-</v>
      </c>
      <c r="DO6" s="27">
        <f t="shared" si="10"/>
        <v>19.93</v>
      </c>
      <c r="DP6" s="27">
        <f t="shared" si="10"/>
        <v>21.94</v>
      </c>
      <c r="DQ6" s="27">
        <f t="shared" si="10"/>
        <v>22.89</v>
      </c>
      <c r="DR6" s="27">
        <f t="shared" si="10"/>
        <v>23.37</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3">
        <f t="shared" si="11"/>
        <v>0</v>
      </c>
      <c r="EA6" s="23">
        <f t="shared" si="11"/>
        <v>0</v>
      </c>
      <c r="EB6" s="23">
        <f t="shared" si="11"/>
        <v>0</v>
      </c>
      <c r="EC6" s="23">
        <f t="shared" si="11"/>
        <v>0</v>
      </c>
      <c r="ED6" s="23" t="str">
        <f>IF(ED7="","",IF(ED7="-","【-】","【"&amp;SUBSTITUTE(TEXT(ED7,"#,##0.00"),"-","△")&amp;"】"))</f>
        <v>【8.68】</v>
      </c>
      <c r="EE6" s="27" t="str">
        <f t="shared" ref="EE6:EN6" si="12">IF(EE7="",NA(),EE7)</f>
        <v>-</v>
      </c>
      <c r="EF6" s="23">
        <f t="shared" si="12"/>
        <v>0</v>
      </c>
      <c r="EG6" s="27">
        <f t="shared" si="12"/>
        <v>1.43</v>
      </c>
      <c r="EH6" s="23">
        <f t="shared" si="12"/>
        <v>0</v>
      </c>
      <c r="EI6" s="23">
        <f t="shared" si="12"/>
        <v>0</v>
      </c>
      <c r="EJ6" s="27" t="str">
        <f t="shared" si="12"/>
        <v>-</v>
      </c>
      <c r="EK6" s="27">
        <f t="shared" si="12"/>
        <v>0.32</v>
      </c>
      <c r="EL6" s="27">
        <f t="shared" si="12"/>
        <v>0.1</v>
      </c>
      <c r="EM6" s="27">
        <f t="shared" si="12"/>
        <v>0.09</v>
      </c>
      <c r="EN6" s="27">
        <f t="shared" si="12"/>
        <v>0.1</v>
      </c>
      <c r="EO6" s="23" t="str">
        <f>IF(EO7="","",IF(EO7="-","【-】","【"&amp;SUBSTITUTE(TEXT(EO7,"#,##0.00"),"-","△")&amp;"】"))</f>
        <v>【0.22】</v>
      </c>
    </row>
    <row r="7" spans="1:148" s="13" customFormat="1" x14ac:dyDescent="0.2">
      <c r="A7" s="14"/>
      <c r="B7" s="20">
        <v>2023</v>
      </c>
      <c r="C7" s="20">
        <v>462179</v>
      </c>
      <c r="D7" s="20">
        <v>46</v>
      </c>
      <c r="E7" s="20">
        <v>17</v>
      </c>
      <c r="F7" s="20">
        <v>1</v>
      </c>
      <c r="G7" s="20">
        <v>0</v>
      </c>
      <c r="H7" s="20" t="s">
        <v>95</v>
      </c>
      <c r="I7" s="20" t="s">
        <v>96</v>
      </c>
      <c r="J7" s="20" t="s">
        <v>97</v>
      </c>
      <c r="K7" s="20" t="s">
        <v>98</v>
      </c>
      <c r="L7" s="20" t="s">
        <v>99</v>
      </c>
      <c r="M7" s="20" t="s">
        <v>100</v>
      </c>
      <c r="N7" s="24" t="s">
        <v>101</v>
      </c>
      <c r="O7" s="24">
        <v>61.07</v>
      </c>
      <c r="P7" s="24">
        <v>12.27</v>
      </c>
      <c r="Q7" s="24">
        <v>96.25</v>
      </c>
      <c r="R7" s="24">
        <v>2480</v>
      </c>
      <c r="S7" s="24">
        <v>32948</v>
      </c>
      <c r="T7" s="24">
        <v>390.14</v>
      </c>
      <c r="U7" s="24">
        <v>84.45</v>
      </c>
      <c r="V7" s="24">
        <v>4000</v>
      </c>
      <c r="W7" s="24">
        <v>2</v>
      </c>
      <c r="X7" s="24">
        <v>2000</v>
      </c>
      <c r="Y7" s="24" t="s">
        <v>101</v>
      </c>
      <c r="Z7" s="24">
        <v>139.68</v>
      </c>
      <c r="AA7" s="24">
        <v>121.83</v>
      </c>
      <c r="AB7" s="24">
        <v>121.94</v>
      </c>
      <c r="AC7" s="24">
        <v>117.46</v>
      </c>
      <c r="AD7" s="24" t="s">
        <v>101</v>
      </c>
      <c r="AE7" s="24">
        <v>107.81</v>
      </c>
      <c r="AF7" s="24">
        <v>107.54</v>
      </c>
      <c r="AG7" s="24">
        <v>107.19</v>
      </c>
      <c r="AH7" s="24">
        <v>107.04</v>
      </c>
      <c r="AI7" s="24">
        <v>105.91</v>
      </c>
      <c r="AJ7" s="24" t="s">
        <v>101</v>
      </c>
      <c r="AK7" s="24">
        <v>0</v>
      </c>
      <c r="AL7" s="24">
        <v>0</v>
      </c>
      <c r="AM7" s="24">
        <v>0</v>
      </c>
      <c r="AN7" s="24">
        <v>0</v>
      </c>
      <c r="AO7" s="24" t="s">
        <v>101</v>
      </c>
      <c r="AP7" s="24">
        <v>18.2</v>
      </c>
      <c r="AQ7" s="24">
        <v>19.059999999999999</v>
      </c>
      <c r="AR7" s="24">
        <v>31.07</v>
      </c>
      <c r="AS7" s="24">
        <v>37.43</v>
      </c>
      <c r="AT7" s="24">
        <v>3.03</v>
      </c>
      <c r="AU7" s="24" t="s">
        <v>101</v>
      </c>
      <c r="AV7" s="24">
        <v>43.5</v>
      </c>
      <c r="AW7" s="24">
        <v>51.68</v>
      </c>
      <c r="AX7" s="24">
        <v>48.41</v>
      </c>
      <c r="AY7" s="24">
        <v>63.93</v>
      </c>
      <c r="AZ7" s="24" t="s">
        <v>101</v>
      </c>
      <c r="BA7" s="24">
        <v>48.56</v>
      </c>
      <c r="BB7" s="24">
        <v>47.58</v>
      </c>
      <c r="BC7" s="24">
        <v>51.09</v>
      </c>
      <c r="BD7" s="24">
        <v>57.42</v>
      </c>
      <c r="BE7" s="24">
        <v>78.430000000000007</v>
      </c>
      <c r="BF7" s="24" t="s">
        <v>101</v>
      </c>
      <c r="BG7" s="24">
        <v>0</v>
      </c>
      <c r="BH7" s="24">
        <v>0</v>
      </c>
      <c r="BI7" s="24">
        <v>0</v>
      </c>
      <c r="BJ7" s="24">
        <v>0</v>
      </c>
      <c r="BK7" s="24" t="s">
        <v>101</v>
      </c>
      <c r="BL7" s="24">
        <v>1245.0999999999999</v>
      </c>
      <c r="BM7" s="24">
        <v>1108.8</v>
      </c>
      <c r="BN7" s="24">
        <v>1194.56</v>
      </c>
      <c r="BO7" s="24">
        <v>1174.6099999999999</v>
      </c>
      <c r="BP7" s="24">
        <v>630.82000000000005</v>
      </c>
      <c r="BQ7" s="24" t="s">
        <v>101</v>
      </c>
      <c r="BR7" s="24">
        <v>65.819999999999993</v>
      </c>
      <c r="BS7" s="24">
        <v>61.57</v>
      </c>
      <c r="BT7" s="24">
        <v>70.63</v>
      </c>
      <c r="BU7" s="24">
        <v>64.33</v>
      </c>
      <c r="BV7" s="24" t="s">
        <v>101</v>
      </c>
      <c r="BW7" s="24">
        <v>79.77</v>
      </c>
      <c r="BX7" s="24">
        <v>79.63</v>
      </c>
      <c r="BY7" s="24">
        <v>76.78</v>
      </c>
      <c r="BZ7" s="24">
        <v>75.41</v>
      </c>
      <c r="CA7" s="24">
        <v>97.81</v>
      </c>
      <c r="CB7" s="24" t="s">
        <v>101</v>
      </c>
      <c r="CC7" s="24">
        <v>184.78</v>
      </c>
      <c r="CD7" s="24">
        <v>198.37</v>
      </c>
      <c r="CE7" s="24">
        <v>173.74</v>
      </c>
      <c r="CF7" s="24">
        <v>190.86</v>
      </c>
      <c r="CG7" s="24" t="s">
        <v>101</v>
      </c>
      <c r="CH7" s="24">
        <v>214.56</v>
      </c>
      <c r="CI7" s="24">
        <v>213.66</v>
      </c>
      <c r="CJ7" s="24">
        <v>224.31</v>
      </c>
      <c r="CK7" s="24">
        <v>223.48</v>
      </c>
      <c r="CL7" s="24">
        <v>138.75</v>
      </c>
      <c r="CM7" s="24" t="s">
        <v>101</v>
      </c>
      <c r="CN7" s="24">
        <v>72.290000000000006</v>
      </c>
      <c r="CO7" s="24">
        <v>75.209999999999994</v>
      </c>
      <c r="CP7" s="24">
        <v>74.069999999999993</v>
      </c>
      <c r="CQ7" s="24">
        <v>81.5</v>
      </c>
      <c r="CR7" s="24" t="s">
        <v>101</v>
      </c>
      <c r="CS7" s="24">
        <v>49.47</v>
      </c>
      <c r="CT7" s="24">
        <v>48.19</v>
      </c>
      <c r="CU7" s="24">
        <v>47.32</v>
      </c>
      <c r="CV7" s="24">
        <v>48.03</v>
      </c>
      <c r="CW7" s="24">
        <v>58.94</v>
      </c>
      <c r="CX7" s="24" t="s">
        <v>101</v>
      </c>
      <c r="CY7" s="24">
        <v>70.760000000000005</v>
      </c>
      <c r="CZ7" s="24">
        <v>71.8</v>
      </c>
      <c r="DA7" s="24">
        <v>72.87</v>
      </c>
      <c r="DB7" s="24">
        <v>74.05</v>
      </c>
      <c r="DC7" s="24" t="s">
        <v>101</v>
      </c>
      <c r="DD7" s="24">
        <v>82.06</v>
      </c>
      <c r="DE7" s="24">
        <v>82.26</v>
      </c>
      <c r="DF7" s="24">
        <v>81.33</v>
      </c>
      <c r="DG7" s="24">
        <v>80.95</v>
      </c>
      <c r="DH7" s="24">
        <v>95.91</v>
      </c>
      <c r="DI7" s="24" t="s">
        <v>101</v>
      </c>
      <c r="DJ7" s="24">
        <v>3.17</v>
      </c>
      <c r="DK7" s="24">
        <v>6.64</v>
      </c>
      <c r="DL7" s="24">
        <v>10.08</v>
      </c>
      <c r="DM7" s="24">
        <v>12.66</v>
      </c>
      <c r="DN7" s="24" t="s">
        <v>101</v>
      </c>
      <c r="DO7" s="24">
        <v>19.93</v>
      </c>
      <c r="DP7" s="24">
        <v>21.94</v>
      </c>
      <c r="DQ7" s="24">
        <v>22.89</v>
      </c>
      <c r="DR7" s="24">
        <v>23.37</v>
      </c>
      <c r="DS7" s="24">
        <v>41.09</v>
      </c>
      <c r="DT7" s="24" t="s">
        <v>101</v>
      </c>
      <c r="DU7" s="24">
        <v>0</v>
      </c>
      <c r="DV7" s="24">
        <v>0</v>
      </c>
      <c r="DW7" s="24">
        <v>0</v>
      </c>
      <c r="DX7" s="24">
        <v>0</v>
      </c>
      <c r="DY7" s="24" t="s">
        <v>101</v>
      </c>
      <c r="DZ7" s="24">
        <v>0</v>
      </c>
      <c r="EA7" s="24">
        <v>0</v>
      </c>
      <c r="EB7" s="24">
        <v>0</v>
      </c>
      <c r="EC7" s="24">
        <v>0</v>
      </c>
      <c r="ED7" s="24">
        <v>8.68</v>
      </c>
      <c r="EE7" s="24" t="s">
        <v>101</v>
      </c>
      <c r="EF7" s="24">
        <v>0</v>
      </c>
      <c r="EG7" s="24">
        <v>1.43</v>
      </c>
      <c r="EH7" s="24">
        <v>0</v>
      </c>
      <c r="EI7" s="24">
        <v>0</v>
      </c>
      <c r="EJ7" s="24" t="s">
        <v>101</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2025-02-18T04:16:57Z</cp:lastPrinted>
  <dcterms:created xsi:type="dcterms:W3CDTF">2025-01-24T07:07:44Z</dcterms:created>
  <dcterms:modified xsi:type="dcterms:W3CDTF">2025-02-18T04:17:18Z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2025-01-30T04:12:02Z</vt:filetime>
  </property>
</Properties>
</file>