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1"/>
  <workbookPr/>
  <mc:AlternateContent xmlns:mc="http://schemas.openxmlformats.org/markup-compatibility/2006">
    <mc:Choice Requires="x15">
      <x15ac:absPath xmlns:x15ac="http://schemas.microsoft.com/office/spreadsheetml/2010/11/ac" url="Z:\3 財務係\★★★業務データ★★★\05 公営企業\61 公営企業決算統計\R06\03_決算統計関連調査\250120_公営企業に係る経営比較分析表（令和５年度決算）の分析等について（依頼）\★完成版\10 日置市（済）○\"/>
    </mc:Choice>
  </mc:AlternateContent>
  <xr:revisionPtr revIDLastSave="0" documentId="13_ncr:1_{A0ABC753-DBF4-4338-9C54-B1CEF5591879}" xr6:coauthVersionLast="36" xr6:coauthVersionMax="47" xr10:uidLastSave="{00000000-0000-0000-0000-000000000000}"/>
  <workbookProtection workbookAlgorithmName="SHA-512" workbookHashValue="/IYODV8wcB06C0mszEeH7vZF9Kzs6ep6/Vf94LAGiotrbuMighjNcVwSi4mowYeUeQleMQLnMLY+CwRtTaOfrA==" workbookSaltValue="ZakZaq1QycJvq7avE0KG8Q==" workbookSpinCount="100000" lockStructure="1"/>
  <bookViews>
    <workbookView xWindow="0" yWindow="0" windowWidth="19200" windowHeight="750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BB10" i="4" s="1"/>
  <c r="W6" i="5"/>
  <c r="AT10" i="4" s="1"/>
  <c r="V6" i="5"/>
  <c r="U6" i="5"/>
  <c r="BB8" i="4" s="1"/>
  <c r="T6" i="5"/>
  <c r="AT8" i="4" s="1"/>
  <c r="S6" i="5"/>
  <c r="AL8" i="4" s="1"/>
  <c r="R6" i="5"/>
  <c r="AD10" i="4" s="1"/>
  <c r="Q6" i="5"/>
  <c r="W10" i="4" s="1"/>
  <c r="P6" i="5"/>
  <c r="P10" i="4" s="1"/>
  <c r="O6" i="5"/>
  <c r="I10" i="4" s="1"/>
  <c r="N6" i="5"/>
  <c r="B10" i="4" s="1"/>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G85" i="4"/>
  <c r="F85" i="4"/>
  <c r="AL10" i="4"/>
  <c r="I8" i="4"/>
</calcChain>
</file>

<file path=xl/sharedStrings.xml><?xml version="1.0" encoding="utf-8"?>
<sst xmlns="http://schemas.openxmlformats.org/spreadsheetml/2006/main" count="253" uniqueCount="116">
  <si>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</si>
  <si>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</si>
  <si>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</si>
  <si>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</si>
  <si>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</si>
  <si>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</si>
  <si>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</si>
  <si>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</si>
  <si>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</si>
  <si>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</si>
  <si>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</si>
  <si>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</si>
  <si>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</si>
  <si>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</si>
  <si>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</si>
  <si>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</si>
  <si>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</si>
  <si>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</si>
  <si>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</si>
  <si>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</si>
  <si>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</si>
  <si>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</si>
  <si>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</si>
  <si>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</si>
  <si>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</si>
  <si>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</si>
  <si>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</si>
  <si>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</si>
  <si>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</si>
  <si>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</si>
  <si>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</si>
  <si>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</si>
  <si>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</si>
  <si>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</si>
  <si>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</si>
  <si>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</si>
  <si>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</si>
  <si>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</si>
  <si>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</si>
  <si>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</si>
  <si>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</si>
  <si>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</si>
  <si>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</si>
  <si>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</si>
  <si>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</si>
  <si>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</si>
  <si>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</si>
  <si>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</si>
  <si>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</si>
  <si>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</si>
  <si>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</si>
  <si>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</si>
  <si>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</si>
  <si>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</si>
  <si>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</si>
  <si>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</si>
  <si>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</si>
  <si>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</si>
  <si>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</si>
  <si>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</si>
  <si>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</si>
  <si>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</si>
  <si>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</si>
  <si>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</si>
  <si>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</si>
  <si>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</si>
  <si>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</si>
  <si>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</si>
  <si>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</si>
  <si>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</si>
  <si>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</si>
  <si>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</si>
  <si>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</si>
  <si>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</si>
  <si>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</si>
  <si>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</si>
  <si>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</si>
  <si>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</si>
  <si>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</si>
  <si>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</si>
  <si>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</si>
  <si>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</si>
  <si>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</si>
  <si>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</si>
  <si>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</si>
  <si>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</si>
  <si>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</si>
  <si>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</si>
  <si>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</si>
  <si>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</si>
  <si>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</si>
  <si>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</si>
  <si>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</si>
  <si>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</si>
  <si>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</si>
  <si>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</si>
  <si>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鹿児島県　日置市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</si>
  <si>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</si>
  <si>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</si>
  <si>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</si>
  <si>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</si>
  <si>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</si>
  <si>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</si>
  <si>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</si>
  <si>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</si>
  <si>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</si>
  <si>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</si>
  <si>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</si>
  <si>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</si>
  <si>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</si>
  <si>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</si>
  <si>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</si>
  <si>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</si>
  <si>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※令和２年度より地方公営企業法を適用したため、令和元年度の数値は計上していない。
①経営の健全性において、経常収支比率は146.42%と全国平均値(104.44%)や類似団体平均値(106.35%)を上回っており、収支の均衡は保たれているが、総収益に占める一般会計繰入金の割合は約64%であり、料金収入以外の収入に依存している状況であるため，改善を図る必要がある。
②累積欠損金は、発生していない。
③流動比率は、526.63%と全国平均(42.02%)や類似団体平均値(44.04%)を大きく上回っており、短期的な支払能力については問題ない。
⑤経費回収率は、56.62%で前年度43.38ポイントの減となった。施設等の修繕による費用の増加によるもので今後の人口減少や機器更新投資を見据え、経費削減に努める必要がある。
⑥汚水処理原価は費用の増加に伴い413.43円であり，全国平均(271.15円)や類似団体平均値(301.86円)を上回っている。今後は経費削減に取り組む必要がある。
⑦施設利用率は、41.67%と全国平均(49.87%)や類似団体平均値(46.25%)を下回っている。今後、有収水量が減少方向になることが予想され、現状を分析し適切な施設規模を検討する必要がある。</t>
    <rPh sb="173" eb="175">
      <t>カイゼン</t>
    </rPh>
    <rPh sb="290" eb="293">
      <t>ゼンネンド</t>
    </rPh>
    <rPh sb="303" eb="304">
      <t>ゲン</t>
    </rPh>
    <rPh sb="309" eb="311">
      <t>シセツ</t>
    </rPh>
    <rPh sb="311" eb="312">
      <t>トウ</t>
    </rPh>
    <rPh sb="318" eb="320">
      <t>ヒヨウ</t>
    </rPh>
    <rPh sb="321" eb="323">
      <t>ゾウカ</t>
    </rPh>
    <rPh sb="329" eb="331">
      <t>コンゴ</t>
    </rPh>
    <rPh sb="401" eb="402">
      <t>エン</t>
    </rPh>
    <rPh sb="418" eb="419">
      <t>エン</t>
    </rPh>
    <rPh sb="421" eb="423">
      <t>ウワマワ</t>
    </rPh>
    <phoneticPr fontId="4"/>
  </si>
  <si>
    <t>　日置市の農業集落排水事業は、平成12年７月の供用開始から約23年を経過しており、汚水処理施設についても老朽化が進んでいる。今後は、処理場施設の更新のタイミングと、有収水量に応じた施設維持に取り組む必要がある。
①有形固定資産減価償却率は、法適用後４年目の決算でもあり、全国平均や類似団体平均値を下回っている。</t>
    <phoneticPr fontId="4"/>
  </si>
  <si>
    <t>　人口減少に伴う使用料、有収水量の減少に伴い、一般会計からの繰入金に依存する割合が大きくなっている。施設の老朽化も進行しており、更新費用や維持管理費が増加することも見込まれており、適切な処理施設の規模と、維持管理に必要な使用料水準を検討する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</si>
</sst>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B027-48E6-88EF-51C6D5017D35}"/>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0.25</c:v>
                </c:pt>
                <c:pt idx="2">
                  <c:v>0.05</c:v>
                </c:pt>
                <c:pt idx="3">
                  <c:v>0.03</c:v>
                </c:pt>
                <c:pt idx="4">
                  <c:v>0.03</c:v>
                </c:pt>
              </c:numCache>
            </c:numRef>
          </c:val>
          <c:smooth val="0"/>
          <c:extLst>
            <c:ext xmlns:c16="http://schemas.microsoft.com/office/drawing/2014/chart" uri="{C3380CC4-5D6E-409C-BE32-E72D297353CC}">
              <c16:uniqueId val="{00000001-B027-48E6-88EF-51C6D5017D35}"/>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53.67</c:v>
                </c:pt>
                <c:pt idx="2">
                  <c:v>46</c:v>
                </c:pt>
                <c:pt idx="3">
                  <c:v>41.67</c:v>
                </c:pt>
                <c:pt idx="4">
                  <c:v>41.67</c:v>
                </c:pt>
              </c:numCache>
            </c:numRef>
          </c:val>
          <c:extLst>
            <c:ext xmlns:c16="http://schemas.microsoft.com/office/drawing/2014/chart" uri="{C3380CC4-5D6E-409C-BE32-E72D297353CC}">
              <c16:uniqueId val="{00000000-3961-46B1-BCA8-C802F65FE7D2}"/>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54.83</c:v>
                </c:pt>
                <c:pt idx="2">
                  <c:v>66.53</c:v>
                </c:pt>
                <c:pt idx="3">
                  <c:v>52.35</c:v>
                </c:pt>
                <c:pt idx="4">
                  <c:v>46.25</c:v>
                </c:pt>
              </c:numCache>
            </c:numRef>
          </c:val>
          <c:smooth val="0"/>
          <c:extLst>
            <c:ext xmlns:c16="http://schemas.microsoft.com/office/drawing/2014/chart" uri="{C3380CC4-5D6E-409C-BE32-E72D297353CC}">
              <c16:uniqueId val="{00000001-3961-46B1-BCA8-C802F65FE7D2}"/>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98.31</c:v>
                </c:pt>
                <c:pt idx="2">
                  <c:v>98.22</c:v>
                </c:pt>
                <c:pt idx="3">
                  <c:v>98.17</c:v>
                </c:pt>
                <c:pt idx="4">
                  <c:v>98.62</c:v>
                </c:pt>
              </c:numCache>
            </c:numRef>
          </c:val>
          <c:extLst>
            <c:ext xmlns:c16="http://schemas.microsoft.com/office/drawing/2014/chart" uri="{C3380CC4-5D6E-409C-BE32-E72D297353CC}">
              <c16:uniqueId val="{00000000-B4B5-4748-9EDA-A1C8B3F63595}"/>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84.7</c:v>
                </c:pt>
                <c:pt idx="2">
                  <c:v>84.67</c:v>
                </c:pt>
                <c:pt idx="3">
                  <c:v>84.39</c:v>
                </c:pt>
                <c:pt idx="4">
                  <c:v>83.96</c:v>
                </c:pt>
              </c:numCache>
            </c:numRef>
          </c:val>
          <c:smooth val="0"/>
          <c:extLst>
            <c:ext xmlns:c16="http://schemas.microsoft.com/office/drawing/2014/chart" uri="{C3380CC4-5D6E-409C-BE32-E72D297353CC}">
              <c16:uniqueId val="{00000001-B4B5-4748-9EDA-A1C8B3F63595}"/>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168.67</c:v>
                </c:pt>
                <c:pt idx="2">
                  <c:v>197.95</c:v>
                </c:pt>
                <c:pt idx="3">
                  <c:v>187.44</c:v>
                </c:pt>
                <c:pt idx="4">
                  <c:v>146.41999999999999</c:v>
                </c:pt>
              </c:numCache>
            </c:numRef>
          </c:val>
          <c:extLst>
            <c:ext xmlns:c16="http://schemas.microsoft.com/office/drawing/2014/chart" uri="{C3380CC4-5D6E-409C-BE32-E72D297353CC}">
              <c16:uniqueId val="{00000000-A177-4284-B6C5-5EDCAD7FD806}"/>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106.37</c:v>
                </c:pt>
                <c:pt idx="2">
                  <c:v>106.07</c:v>
                </c:pt>
                <c:pt idx="3">
                  <c:v>105.5</c:v>
                </c:pt>
                <c:pt idx="4">
                  <c:v>106.35</c:v>
                </c:pt>
              </c:numCache>
            </c:numRef>
          </c:val>
          <c:smooth val="0"/>
          <c:extLst>
            <c:ext xmlns:c16="http://schemas.microsoft.com/office/drawing/2014/chart" uri="{C3380CC4-5D6E-409C-BE32-E72D297353CC}">
              <c16:uniqueId val="{00000001-A177-4284-B6C5-5EDCAD7FD806}"/>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4.28</c:v>
                </c:pt>
                <c:pt idx="2">
                  <c:v>7.37</c:v>
                </c:pt>
                <c:pt idx="3">
                  <c:v>10.46</c:v>
                </c:pt>
                <c:pt idx="4">
                  <c:v>13.54</c:v>
                </c:pt>
              </c:numCache>
            </c:numRef>
          </c:val>
          <c:extLst>
            <c:ext xmlns:c16="http://schemas.microsoft.com/office/drawing/2014/chart" uri="{C3380CC4-5D6E-409C-BE32-E72D297353CC}">
              <c16:uniqueId val="{00000000-BAD2-4FFE-99E7-3733FA844A6F}"/>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20.34</c:v>
                </c:pt>
                <c:pt idx="2">
                  <c:v>21.85</c:v>
                </c:pt>
                <c:pt idx="3">
                  <c:v>25.19</c:v>
                </c:pt>
                <c:pt idx="4">
                  <c:v>25.46</c:v>
                </c:pt>
              </c:numCache>
            </c:numRef>
          </c:val>
          <c:smooth val="0"/>
          <c:extLst>
            <c:ext xmlns:c16="http://schemas.microsoft.com/office/drawing/2014/chart" uri="{C3380CC4-5D6E-409C-BE32-E72D297353CC}">
              <c16:uniqueId val="{00000001-BAD2-4FFE-99E7-3733FA844A6F}"/>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B850-4DE4-BB47-86379139626B}"/>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c:v>
                </c:pt>
                <c:pt idx="1">
                  <c:v>0</c:v>
                </c:pt>
                <c:pt idx="2">
                  <c:v>0</c:v>
                </c:pt>
                <c:pt idx="3">
                  <c:v>0</c:v>
                </c:pt>
                <c:pt idx="4" formatCode="#,##0.00;&quot;△&quot;#,##0.00;&quot;-&quot;">
                  <c:v>0.19</c:v>
                </c:pt>
              </c:numCache>
            </c:numRef>
          </c:val>
          <c:smooth val="0"/>
          <c:extLst>
            <c:ext xmlns:c16="http://schemas.microsoft.com/office/drawing/2014/chart" uri="{C3380CC4-5D6E-409C-BE32-E72D297353CC}">
              <c16:uniqueId val="{00000001-B850-4DE4-BB47-86379139626B}"/>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495F-43A0-8EA4-44A2980D5605}"/>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139.02000000000001</c:v>
                </c:pt>
                <c:pt idx="2">
                  <c:v>132.04</c:v>
                </c:pt>
                <c:pt idx="3">
                  <c:v>145.43</c:v>
                </c:pt>
                <c:pt idx="4">
                  <c:v>129.88999999999999</c:v>
                </c:pt>
              </c:numCache>
            </c:numRef>
          </c:val>
          <c:smooth val="0"/>
          <c:extLst>
            <c:ext xmlns:c16="http://schemas.microsoft.com/office/drawing/2014/chart" uri="{C3380CC4-5D6E-409C-BE32-E72D297353CC}">
              <c16:uniqueId val="{00000001-495F-43A0-8EA4-44A2980D5605}"/>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407.43</c:v>
                </c:pt>
                <c:pt idx="2">
                  <c:v>469.26</c:v>
                </c:pt>
                <c:pt idx="3">
                  <c:v>524.6</c:v>
                </c:pt>
                <c:pt idx="4">
                  <c:v>526.63</c:v>
                </c:pt>
              </c:numCache>
            </c:numRef>
          </c:val>
          <c:extLst>
            <c:ext xmlns:c16="http://schemas.microsoft.com/office/drawing/2014/chart" uri="{C3380CC4-5D6E-409C-BE32-E72D297353CC}">
              <c16:uniqueId val="{00000000-ACA0-476D-99AB-81778B211708}"/>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29.13</c:v>
                </c:pt>
                <c:pt idx="2">
                  <c:v>35.69</c:v>
                </c:pt>
                <c:pt idx="3">
                  <c:v>38.4</c:v>
                </c:pt>
                <c:pt idx="4">
                  <c:v>44.04</c:v>
                </c:pt>
              </c:numCache>
            </c:numRef>
          </c:val>
          <c:smooth val="0"/>
          <c:extLst>
            <c:ext xmlns:c16="http://schemas.microsoft.com/office/drawing/2014/chart" uri="{C3380CC4-5D6E-409C-BE32-E72D297353CC}">
              <c16:uniqueId val="{00000001-ACA0-476D-99AB-81778B211708}"/>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347.04</c:v>
                </c:pt>
                <c:pt idx="2">
                  <c:v>257.61</c:v>
                </c:pt>
                <c:pt idx="3">
                  <c:v>101.13</c:v>
                </c:pt>
                <c:pt idx="4" formatCode="#,##0.00;&quot;△&quot;#,##0.00">
                  <c:v>0</c:v>
                </c:pt>
              </c:numCache>
            </c:numRef>
          </c:val>
          <c:extLst>
            <c:ext xmlns:c16="http://schemas.microsoft.com/office/drawing/2014/chart" uri="{C3380CC4-5D6E-409C-BE32-E72D297353CC}">
              <c16:uniqueId val="{00000000-5C0A-4D02-B087-826F0ECDE9A8}"/>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867.83</c:v>
                </c:pt>
                <c:pt idx="2">
                  <c:v>791.76</c:v>
                </c:pt>
                <c:pt idx="3">
                  <c:v>900.82</c:v>
                </c:pt>
                <c:pt idx="4">
                  <c:v>839.21</c:v>
                </c:pt>
              </c:numCache>
            </c:numRef>
          </c:val>
          <c:smooth val="0"/>
          <c:extLst>
            <c:ext xmlns:c16="http://schemas.microsoft.com/office/drawing/2014/chart" uri="{C3380CC4-5D6E-409C-BE32-E72D297353CC}">
              <c16:uniqueId val="{00000001-5C0A-4D02-B087-826F0ECDE9A8}"/>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100</c:v>
                </c:pt>
                <c:pt idx="2">
                  <c:v>100</c:v>
                </c:pt>
                <c:pt idx="3">
                  <c:v>100</c:v>
                </c:pt>
                <c:pt idx="4">
                  <c:v>56.62</c:v>
                </c:pt>
              </c:numCache>
            </c:numRef>
          </c:val>
          <c:extLst>
            <c:ext xmlns:c16="http://schemas.microsoft.com/office/drawing/2014/chart" uri="{C3380CC4-5D6E-409C-BE32-E72D297353CC}">
              <c16:uniqueId val="{00000000-E9A6-425B-B139-02304A2E0A90}"/>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57.08</c:v>
                </c:pt>
                <c:pt idx="2">
                  <c:v>56.26</c:v>
                </c:pt>
                <c:pt idx="3">
                  <c:v>52.94</c:v>
                </c:pt>
                <c:pt idx="4">
                  <c:v>52.05</c:v>
                </c:pt>
              </c:numCache>
            </c:numRef>
          </c:val>
          <c:smooth val="0"/>
          <c:extLst>
            <c:ext xmlns:c16="http://schemas.microsoft.com/office/drawing/2014/chart" uri="{C3380CC4-5D6E-409C-BE32-E72D297353CC}">
              <c16:uniqueId val="{00000001-E9A6-425B-B139-02304A2E0A90}"/>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215.16</c:v>
                </c:pt>
                <c:pt idx="2">
                  <c:v>220.81</c:v>
                </c:pt>
                <c:pt idx="3">
                  <c:v>230.47</c:v>
                </c:pt>
                <c:pt idx="4">
                  <c:v>413.43</c:v>
                </c:pt>
              </c:numCache>
            </c:numRef>
          </c:val>
          <c:extLst>
            <c:ext xmlns:c16="http://schemas.microsoft.com/office/drawing/2014/chart" uri="{C3380CC4-5D6E-409C-BE32-E72D297353CC}">
              <c16:uniqueId val="{00000000-0044-41FD-980C-4E2A67BC5BB2}"/>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274.99</c:v>
                </c:pt>
                <c:pt idx="2">
                  <c:v>282.08999999999997</c:v>
                </c:pt>
                <c:pt idx="3">
                  <c:v>303.27999999999997</c:v>
                </c:pt>
                <c:pt idx="4">
                  <c:v>301.86</c:v>
                </c:pt>
              </c:numCache>
            </c:numRef>
          </c:val>
          <c:smooth val="0"/>
          <c:extLst>
            <c:ext xmlns:c16="http://schemas.microsoft.com/office/drawing/2014/chart" uri="{C3380CC4-5D6E-409C-BE32-E72D297353CC}">
              <c16:uniqueId val="{00000001-0044-41FD-980C-4E2A67BC5BB2}"/>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【104.44】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【124.06】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【785.10】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【28.42】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52" zoomScaleNormal="52" workbookViewId="0"/>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2">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2">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29" t="str">
        <f>データ!H6</f>
        <v>鹿児島県　日置市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2">
      <c r="A8" s="2"/>
      <c r="B8" s="39" t="str">
        <f>データ!I6</f>
        <v>法適用</v>
      </c>
      <c r="C8" s="39"/>
      <c r="D8" s="39"/>
      <c r="E8" s="39"/>
      <c r="F8" s="39"/>
      <c r="G8" s="39"/>
      <c r="H8" s="39"/>
      <c r="I8" s="39" t="str">
        <f>データ!J6</f>
        <v>下水道事業</v>
      </c>
      <c r="J8" s="39"/>
      <c r="K8" s="39"/>
      <c r="L8" s="39"/>
      <c r="M8" s="39"/>
      <c r="N8" s="39"/>
      <c r="O8" s="39"/>
      <c r="P8" s="39" t="str">
        <f>データ!K6</f>
        <v>農業集落排水</v>
      </c>
      <c r="Q8" s="39"/>
      <c r="R8" s="39"/>
      <c r="S8" s="39"/>
      <c r="T8" s="39"/>
      <c r="U8" s="39"/>
      <c r="V8" s="39"/>
      <c r="W8" s="39" t="str">
        <f>データ!L6</f>
        <v>F2</v>
      </c>
      <c r="X8" s="39"/>
      <c r="Y8" s="39"/>
      <c r="Z8" s="39"/>
      <c r="AA8" s="39"/>
      <c r="AB8" s="39"/>
      <c r="AC8" s="39"/>
      <c r="AD8" s="40" t="str">
        <f>データ!$M$6</f>
        <v>非設置</v>
      </c>
      <c r="AE8" s="40"/>
      <c r="AF8" s="40"/>
      <c r="AG8" s="40"/>
      <c r="AH8" s="40"/>
      <c r="AI8" s="40"/>
      <c r="AJ8" s="40"/>
      <c r="AK8" s="3"/>
      <c r="AL8" s="41">
        <f>データ!S6</f>
        <v>46642</v>
      </c>
      <c r="AM8" s="41"/>
      <c r="AN8" s="41"/>
      <c r="AO8" s="41"/>
      <c r="AP8" s="41"/>
      <c r="AQ8" s="41"/>
      <c r="AR8" s="41"/>
      <c r="AS8" s="41"/>
      <c r="AT8" s="34">
        <f>データ!T6</f>
        <v>253.01</v>
      </c>
      <c r="AU8" s="34"/>
      <c r="AV8" s="34"/>
      <c r="AW8" s="34"/>
      <c r="AX8" s="34"/>
      <c r="AY8" s="34"/>
      <c r="AZ8" s="34"/>
      <c r="BA8" s="34"/>
      <c r="BB8" s="34">
        <f>データ!U6</f>
        <v>184.35</v>
      </c>
      <c r="BC8" s="34"/>
      <c r="BD8" s="34"/>
      <c r="BE8" s="34"/>
      <c r="BF8" s="34"/>
      <c r="BG8" s="34"/>
      <c r="BH8" s="34"/>
      <c r="BI8" s="34"/>
      <c r="BJ8" s="3"/>
      <c r="BK8" s="3"/>
      <c r="BL8" s="35" t="s">
        <v>10</v>
      </c>
      <c r="BM8" s="36"/>
      <c r="BN8" s="37" t="s">
        <v>11</v>
      </c>
      <c r="BO8" s="37"/>
      <c r="BP8" s="37"/>
      <c r="BQ8" s="37"/>
      <c r="BR8" s="37"/>
      <c r="BS8" s="37"/>
      <c r="BT8" s="37"/>
      <c r="BU8" s="37"/>
      <c r="BV8" s="37"/>
      <c r="BW8" s="37"/>
      <c r="BX8" s="37"/>
      <c r="BY8" s="38"/>
    </row>
    <row r="9" spans="1:78" ht="18.75" customHeight="1" x14ac:dyDescent="0.2">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2">
      <c r="A10" s="2"/>
      <c r="B10" s="34" t="str">
        <f>データ!N6</f>
        <v>-</v>
      </c>
      <c r="C10" s="34"/>
      <c r="D10" s="34"/>
      <c r="E10" s="34"/>
      <c r="F10" s="34"/>
      <c r="G10" s="34"/>
      <c r="H10" s="34"/>
      <c r="I10" s="34">
        <f>データ!O6</f>
        <v>84.39</v>
      </c>
      <c r="J10" s="34"/>
      <c r="K10" s="34"/>
      <c r="L10" s="34"/>
      <c r="M10" s="34"/>
      <c r="N10" s="34"/>
      <c r="O10" s="34"/>
      <c r="P10" s="34">
        <f>データ!P6</f>
        <v>0.94</v>
      </c>
      <c r="Q10" s="34"/>
      <c r="R10" s="34"/>
      <c r="S10" s="34"/>
      <c r="T10" s="34"/>
      <c r="U10" s="34"/>
      <c r="V10" s="34"/>
      <c r="W10" s="34">
        <f>データ!Q6</f>
        <v>100</v>
      </c>
      <c r="X10" s="34"/>
      <c r="Y10" s="34"/>
      <c r="Z10" s="34"/>
      <c r="AA10" s="34"/>
      <c r="AB10" s="34"/>
      <c r="AC10" s="34"/>
      <c r="AD10" s="41">
        <f>データ!R6</f>
        <v>3580</v>
      </c>
      <c r="AE10" s="41"/>
      <c r="AF10" s="41"/>
      <c r="AG10" s="41"/>
      <c r="AH10" s="41"/>
      <c r="AI10" s="41"/>
      <c r="AJ10" s="41"/>
      <c r="AK10" s="2"/>
      <c r="AL10" s="41">
        <f>データ!V6</f>
        <v>435</v>
      </c>
      <c r="AM10" s="41"/>
      <c r="AN10" s="41"/>
      <c r="AO10" s="41"/>
      <c r="AP10" s="41"/>
      <c r="AQ10" s="41"/>
      <c r="AR10" s="41"/>
      <c r="AS10" s="41"/>
      <c r="AT10" s="34">
        <f>データ!W6</f>
        <v>0.52</v>
      </c>
      <c r="AU10" s="34"/>
      <c r="AV10" s="34"/>
      <c r="AW10" s="34"/>
      <c r="AX10" s="34"/>
      <c r="AY10" s="34"/>
      <c r="AZ10" s="34"/>
      <c r="BA10" s="34"/>
      <c r="BB10" s="34">
        <f>データ!X6</f>
        <v>836.54</v>
      </c>
      <c r="BC10" s="34"/>
      <c r="BD10" s="34"/>
      <c r="BE10" s="34"/>
      <c r="BF10" s="34"/>
      <c r="BG10" s="34"/>
      <c r="BH10" s="34"/>
      <c r="BI10" s="34"/>
      <c r="BJ10" s="2"/>
      <c r="BK10" s="2"/>
      <c r="BL10" s="52" t="s">
        <v>22</v>
      </c>
      <c r="BM10" s="53"/>
      <c r="BN10" s="54" t="s">
        <v>23</v>
      </c>
      <c r="BO10" s="54"/>
      <c r="BP10" s="54"/>
      <c r="BQ10" s="54"/>
      <c r="BR10" s="54"/>
      <c r="BS10" s="54"/>
      <c r="BT10" s="54"/>
      <c r="BU10" s="54"/>
      <c r="BV10" s="54"/>
      <c r="BW10" s="54"/>
      <c r="BX10" s="54"/>
      <c r="BY10" s="5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2">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113</v>
      </c>
      <c r="BM16" s="65"/>
      <c r="BN16" s="65"/>
      <c r="BO16" s="65"/>
      <c r="BP16" s="65"/>
      <c r="BQ16" s="65"/>
      <c r="BR16" s="65"/>
      <c r="BS16" s="65"/>
      <c r="BT16" s="65"/>
      <c r="BU16" s="65"/>
      <c r="BV16" s="65"/>
      <c r="BW16" s="65"/>
      <c r="BX16" s="65"/>
      <c r="BY16" s="65"/>
      <c r="BZ16" s="66"/>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114</v>
      </c>
      <c r="BM47" s="65"/>
      <c r="BN47" s="65"/>
      <c r="BO47" s="65"/>
      <c r="BP47" s="65"/>
      <c r="BQ47" s="65"/>
      <c r="BR47" s="65"/>
      <c r="BS47" s="65"/>
      <c r="BT47" s="65"/>
      <c r="BU47" s="65"/>
      <c r="BV47" s="65"/>
      <c r="BW47" s="65"/>
      <c r="BX47" s="65"/>
      <c r="BY47" s="65"/>
      <c r="BZ47" s="66"/>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2">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2">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115</v>
      </c>
      <c r="BM66" s="65"/>
      <c r="BN66" s="65"/>
      <c r="BO66" s="65"/>
      <c r="BP66" s="65"/>
      <c r="BQ66" s="65"/>
      <c r="BR66" s="65"/>
      <c r="BS66" s="65"/>
      <c r="BT66" s="65"/>
      <c r="BU66" s="65"/>
      <c r="BV66" s="65"/>
      <c r="BW66" s="65"/>
      <c r="BX66" s="65"/>
      <c r="BY66" s="65"/>
      <c r="BZ66" s="66"/>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2">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【104.44】</v>
      </c>
      <c r="F85" s="12" t="str">
        <f>データ!AT6</f>
        <v>【124.06】</v>
      </c>
      <c r="G85" s="12" t="str">
        <f>データ!BE6</f>
        <v>【42.02】</v>
      </c>
      <c r="H85" s="12" t="str">
        <f>データ!BP6</f>
        <v>【785.10】</v>
      </c>
      <c r="I85" s="12" t="str">
        <f>データ!CA6</f>
        <v>【56.93】</v>
      </c>
      <c r="J85" s="12" t="str">
        <f>データ!CL6</f>
        <v>【271.15】</v>
      </c>
      <c r="K85" s="12" t="str">
        <f>データ!CW6</f>
        <v>【49.87】</v>
      </c>
      <c r="L85" s="12" t="str">
        <f>データ!DH6</f>
        <v>【87.54】</v>
      </c>
      <c r="M85" s="12" t="str">
        <f>データ!DS6</f>
        <v>【28.42】</v>
      </c>
      <c r="N85" s="12" t="str">
        <f>データ!ED6</f>
        <v>【0.08】</v>
      </c>
      <c r="O85" s="12" t="str">
        <f>データ!EO6</f>
        <v>【0.02】</v>
      </c>
    </row>
  </sheetData>
  <sheetProtection algorithmName="SHA-512" hashValue="/t9rmrercvBkU5ya0F9qdY4Ep7SALGCUGQCxySLyQWunvScfE5VBFn+vPLk0fz/Cw+TplH+MBKi4f75vkp99AA==" saltValue="2TbYKkyYUpH7xqS5mMX8Aw=="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 x14ac:dyDescent="0.2"/>
  <cols>
    <col min="2" max="144" width="11.9062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2">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2023</v>
      </c>
      <c r="C6" s="19">
        <f t="shared" ref="C6:X6" si="3">C7</f>
        <v>462161</v>
      </c>
      <c r="D6" s="19">
        <f t="shared" si="3"/>
        <v>46</v>
      </c>
      <c r="E6" s="19">
        <f t="shared" si="3"/>
        <v>17</v>
      </c>
      <c r="F6" s="19">
        <f t="shared" si="3"/>
        <v>5</v>
      </c>
      <c r="G6" s="19">
        <f t="shared" si="3"/>
        <v>0</v>
      </c>
      <c r="H6" s="19" t="str">
        <f t="shared" si="3"/>
        <v>鹿児島県　日置市</v>
      </c>
      <c r="I6" s="19" t="str">
        <f t="shared" si="3"/>
        <v>法適用</v>
      </c>
      <c r="J6" s="19" t="str">
        <f t="shared" si="3"/>
        <v>下水道事業</v>
      </c>
      <c r="K6" s="19" t="str">
        <f t="shared" si="3"/>
        <v>農業集落排水</v>
      </c>
      <c r="L6" s="19" t="str">
        <f t="shared" si="3"/>
        <v>F2</v>
      </c>
      <c r="M6" s="19" t="str">
        <f t="shared" si="3"/>
        <v>非設置</v>
      </c>
      <c r="N6" s="20" t="str">
        <f t="shared" si="3"/>
        <v>-</v>
      </c>
      <c r="O6" s="20">
        <f t="shared" si="3"/>
        <v>84.39</v>
      </c>
      <c r="P6" s="20">
        <f t="shared" si="3"/>
        <v>0.94</v>
      </c>
      <c r="Q6" s="20">
        <f t="shared" si="3"/>
        <v>100</v>
      </c>
      <c r="R6" s="20">
        <f t="shared" si="3"/>
        <v>3580</v>
      </c>
      <c r="S6" s="20">
        <f t="shared" si="3"/>
        <v>46642</v>
      </c>
      <c r="T6" s="20">
        <f t="shared" si="3"/>
        <v>253.01</v>
      </c>
      <c r="U6" s="20">
        <f t="shared" si="3"/>
        <v>184.35</v>
      </c>
      <c r="V6" s="20">
        <f t="shared" si="3"/>
        <v>435</v>
      </c>
      <c r="W6" s="20">
        <f t="shared" si="3"/>
        <v>0.52</v>
      </c>
      <c r="X6" s="20">
        <f t="shared" si="3"/>
        <v>836.54</v>
      </c>
      <c r="Y6" s="21" t="str">
        <f>IF(Y7="",NA(),Y7)</f>
        <v>-</v>
      </c>
      <c r="Z6" s="21">
        <f t="shared" ref="Z6:AH6" si="4">IF(Z7="",NA(),Z7)</f>
        <v>168.67</v>
      </c>
      <c r="AA6" s="21">
        <f t="shared" si="4"/>
        <v>197.95</v>
      </c>
      <c r="AB6" s="21">
        <f t="shared" si="4"/>
        <v>187.44</v>
      </c>
      <c r="AC6" s="21">
        <f t="shared" si="4"/>
        <v>146.41999999999999</v>
      </c>
      <c r="AD6" s="21" t="str">
        <f t="shared" si="4"/>
        <v>-</v>
      </c>
      <c r="AE6" s="21">
        <f t="shared" si="4"/>
        <v>106.37</v>
      </c>
      <c r="AF6" s="21">
        <f t="shared" si="4"/>
        <v>106.07</v>
      </c>
      <c r="AG6" s="21">
        <f t="shared" si="4"/>
        <v>105.5</v>
      </c>
      <c r="AH6" s="21">
        <f t="shared" si="4"/>
        <v>106.35</v>
      </c>
      <c r="AI6" s="20" t="str">
        <f>IF(AI7="","",IF(AI7="-","【-】","【"&amp;SUBSTITUTE(TEXT(AI7,"#,##0.00"),"-","△")&amp;"】"))</f>
        <v>【104.44】</v>
      </c>
      <c r="AJ6" s="21" t="str">
        <f>IF(AJ7="",NA(),AJ7)</f>
        <v>-</v>
      </c>
      <c r="AK6" s="20">
        <f t="shared" ref="AK6:AS6" si="5">IF(AK7="",NA(),AK7)</f>
        <v>0</v>
      </c>
      <c r="AL6" s="20">
        <f t="shared" si="5"/>
        <v>0</v>
      </c>
      <c r="AM6" s="20">
        <f t="shared" si="5"/>
        <v>0</v>
      </c>
      <c r="AN6" s="20">
        <f t="shared" si="5"/>
        <v>0</v>
      </c>
      <c r="AO6" s="21" t="str">
        <f t="shared" si="5"/>
        <v>-</v>
      </c>
      <c r="AP6" s="21">
        <f t="shared" si="5"/>
        <v>139.02000000000001</v>
      </c>
      <c r="AQ6" s="21">
        <f t="shared" si="5"/>
        <v>132.04</v>
      </c>
      <c r="AR6" s="21">
        <f t="shared" si="5"/>
        <v>145.43</v>
      </c>
      <c r="AS6" s="21">
        <f t="shared" si="5"/>
        <v>129.88999999999999</v>
      </c>
      <c r="AT6" s="20" t="str">
        <f>IF(AT7="","",IF(AT7="-","【-】","【"&amp;SUBSTITUTE(TEXT(AT7,"#,##0.00"),"-","△")&amp;"】"))</f>
        <v>【124.06】</v>
      </c>
      <c r="AU6" s="21" t="str">
        <f>IF(AU7="",NA(),AU7)</f>
        <v>-</v>
      </c>
      <c r="AV6" s="21">
        <f t="shared" ref="AV6:BD6" si="6">IF(AV7="",NA(),AV7)</f>
        <v>407.43</v>
      </c>
      <c r="AW6" s="21">
        <f t="shared" si="6"/>
        <v>469.26</v>
      </c>
      <c r="AX6" s="21">
        <f t="shared" si="6"/>
        <v>524.6</v>
      </c>
      <c r="AY6" s="21">
        <f t="shared" si="6"/>
        <v>526.63</v>
      </c>
      <c r="AZ6" s="21" t="str">
        <f t="shared" si="6"/>
        <v>-</v>
      </c>
      <c r="BA6" s="21">
        <f t="shared" si="6"/>
        <v>29.13</v>
      </c>
      <c r="BB6" s="21">
        <f t="shared" si="6"/>
        <v>35.69</v>
      </c>
      <c r="BC6" s="21">
        <f t="shared" si="6"/>
        <v>38.4</v>
      </c>
      <c r="BD6" s="21">
        <f t="shared" si="6"/>
        <v>44.04</v>
      </c>
      <c r="BE6" s="20" t="str">
        <f>IF(BE7="","",IF(BE7="-","【-】","【"&amp;SUBSTITUTE(TEXT(BE7,"#,##0.00"),"-","△")&amp;"】"))</f>
        <v>【42.02】</v>
      </c>
      <c r="BF6" s="21" t="str">
        <f>IF(BF7="",NA(),BF7)</f>
        <v>-</v>
      </c>
      <c r="BG6" s="21">
        <f t="shared" ref="BG6:BO6" si="7">IF(BG7="",NA(),BG7)</f>
        <v>347.04</v>
      </c>
      <c r="BH6" s="21">
        <f t="shared" si="7"/>
        <v>257.61</v>
      </c>
      <c r="BI6" s="21">
        <f t="shared" si="7"/>
        <v>101.13</v>
      </c>
      <c r="BJ6" s="20">
        <f t="shared" si="7"/>
        <v>0</v>
      </c>
      <c r="BK6" s="21" t="str">
        <f t="shared" si="7"/>
        <v>-</v>
      </c>
      <c r="BL6" s="21">
        <f t="shared" si="7"/>
        <v>867.83</v>
      </c>
      <c r="BM6" s="21">
        <f t="shared" si="7"/>
        <v>791.76</v>
      </c>
      <c r="BN6" s="21">
        <f t="shared" si="7"/>
        <v>900.82</v>
      </c>
      <c r="BO6" s="21">
        <f t="shared" si="7"/>
        <v>839.21</v>
      </c>
      <c r="BP6" s="20" t="str">
        <f>IF(BP7="","",IF(BP7="-","【-】","【"&amp;SUBSTITUTE(TEXT(BP7,"#,##0.00"),"-","△")&amp;"】"))</f>
        <v>【785.10】</v>
      </c>
      <c r="BQ6" s="21" t="str">
        <f>IF(BQ7="",NA(),BQ7)</f>
        <v>-</v>
      </c>
      <c r="BR6" s="21">
        <f t="shared" ref="BR6:BZ6" si="8">IF(BR7="",NA(),BR7)</f>
        <v>100</v>
      </c>
      <c r="BS6" s="21">
        <f t="shared" si="8"/>
        <v>100</v>
      </c>
      <c r="BT6" s="21">
        <f t="shared" si="8"/>
        <v>100</v>
      </c>
      <c r="BU6" s="21">
        <f t="shared" si="8"/>
        <v>56.62</v>
      </c>
      <c r="BV6" s="21" t="str">
        <f t="shared" si="8"/>
        <v>-</v>
      </c>
      <c r="BW6" s="21">
        <f t="shared" si="8"/>
        <v>57.08</v>
      </c>
      <c r="BX6" s="21">
        <f t="shared" si="8"/>
        <v>56.26</v>
      </c>
      <c r="BY6" s="21">
        <f t="shared" si="8"/>
        <v>52.94</v>
      </c>
      <c r="BZ6" s="21">
        <f t="shared" si="8"/>
        <v>52.05</v>
      </c>
      <c r="CA6" s="20" t="str">
        <f>IF(CA7="","",IF(CA7="-","【-】","【"&amp;SUBSTITUTE(TEXT(CA7,"#,##0.00"),"-","△")&amp;"】"))</f>
        <v>【56.93】</v>
      </c>
      <c r="CB6" s="21" t="str">
        <f>IF(CB7="",NA(),CB7)</f>
        <v>-</v>
      </c>
      <c r="CC6" s="21">
        <f t="shared" ref="CC6:CK6" si="9">IF(CC7="",NA(),CC7)</f>
        <v>215.16</v>
      </c>
      <c r="CD6" s="21">
        <f t="shared" si="9"/>
        <v>220.81</v>
      </c>
      <c r="CE6" s="21">
        <f t="shared" si="9"/>
        <v>230.47</v>
      </c>
      <c r="CF6" s="21">
        <f t="shared" si="9"/>
        <v>413.43</v>
      </c>
      <c r="CG6" s="21" t="str">
        <f t="shared" si="9"/>
        <v>-</v>
      </c>
      <c r="CH6" s="21">
        <f t="shared" si="9"/>
        <v>274.99</v>
      </c>
      <c r="CI6" s="21">
        <f t="shared" si="9"/>
        <v>282.08999999999997</v>
      </c>
      <c r="CJ6" s="21">
        <f t="shared" si="9"/>
        <v>303.27999999999997</v>
      </c>
      <c r="CK6" s="21">
        <f t="shared" si="9"/>
        <v>301.86</v>
      </c>
      <c r="CL6" s="20" t="str">
        <f>IF(CL7="","",IF(CL7="-","【-】","【"&amp;SUBSTITUTE(TEXT(CL7,"#,##0.00"),"-","△")&amp;"】"))</f>
        <v>【271.15】</v>
      </c>
      <c r="CM6" s="21" t="str">
        <f>IF(CM7="",NA(),CM7)</f>
        <v>-</v>
      </c>
      <c r="CN6" s="21">
        <f t="shared" ref="CN6:CV6" si="10">IF(CN7="",NA(),CN7)</f>
        <v>53.67</v>
      </c>
      <c r="CO6" s="21">
        <f t="shared" si="10"/>
        <v>46</v>
      </c>
      <c r="CP6" s="21">
        <f t="shared" si="10"/>
        <v>41.67</v>
      </c>
      <c r="CQ6" s="21">
        <f t="shared" si="10"/>
        <v>41.67</v>
      </c>
      <c r="CR6" s="21" t="str">
        <f t="shared" si="10"/>
        <v>-</v>
      </c>
      <c r="CS6" s="21">
        <f t="shared" si="10"/>
        <v>54.83</v>
      </c>
      <c r="CT6" s="21">
        <f t="shared" si="10"/>
        <v>66.53</v>
      </c>
      <c r="CU6" s="21">
        <f t="shared" si="10"/>
        <v>52.35</v>
      </c>
      <c r="CV6" s="21">
        <f t="shared" si="10"/>
        <v>46.25</v>
      </c>
      <c r="CW6" s="20" t="str">
        <f>IF(CW7="","",IF(CW7="-","【-】","【"&amp;SUBSTITUTE(TEXT(CW7,"#,##0.00"),"-","△")&amp;"】"))</f>
        <v>【49.87】</v>
      </c>
      <c r="CX6" s="21" t="str">
        <f>IF(CX7="",NA(),CX7)</f>
        <v>-</v>
      </c>
      <c r="CY6" s="21">
        <f t="shared" ref="CY6:DG6" si="11">IF(CY7="",NA(),CY7)</f>
        <v>98.31</v>
      </c>
      <c r="CZ6" s="21">
        <f t="shared" si="11"/>
        <v>98.22</v>
      </c>
      <c r="DA6" s="21">
        <f t="shared" si="11"/>
        <v>98.17</v>
      </c>
      <c r="DB6" s="21">
        <f t="shared" si="11"/>
        <v>98.62</v>
      </c>
      <c r="DC6" s="21" t="str">
        <f t="shared" si="11"/>
        <v>-</v>
      </c>
      <c r="DD6" s="21">
        <f t="shared" si="11"/>
        <v>84.7</v>
      </c>
      <c r="DE6" s="21">
        <f t="shared" si="11"/>
        <v>84.67</v>
      </c>
      <c r="DF6" s="21">
        <f t="shared" si="11"/>
        <v>84.39</v>
      </c>
      <c r="DG6" s="21">
        <f t="shared" si="11"/>
        <v>83.96</v>
      </c>
      <c r="DH6" s="20" t="str">
        <f>IF(DH7="","",IF(DH7="-","【-】","【"&amp;SUBSTITUTE(TEXT(DH7,"#,##0.00"),"-","△")&amp;"】"))</f>
        <v>【87.54】</v>
      </c>
      <c r="DI6" s="21" t="str">
        <f>IF(DI7="",NA(),DI7)</f>
        <v>-</v>
      </c>
      <c r="DJ6" s="21">
        <f t="shared" ref="DJ6:DR6" si="12">IF(DJ7="",NA(),DJ7)</f>
        <v>4.28</v>
      </c>
      <c r="DK6" s="21">
        <f t="shared" si="12"/>
        <v>7.37</v>
      </c>
      <c r="DL6" s="21">
        <f t="shared" si="12"/>
        <v>10.46</v>
      </c>
      <c r="DM6" s="21">
        <f t="shared" si="12"/>
        <v>13.54</v>
      </c>
      <c r="DN6" s="21" t="str">
        <f t="shared" si="12"/>
        <v>-</v>
      </c>
      <c r="DO6" s="21">
        <f t="shared" si="12"/>
        <v>20.34</v>
      </c>
      <c r="DP6" s="21">
        <f t="shared" si="12"/>
        <v>21.85</v>
      </c>
      <c r="DQ6" s="21">
        <f t="shared" si="12"/>
        <v>25.19</v>
      </c>
      <c r="DR6" s="21">
        <f t="shared" si="12"/>
        <v>25.46</v>
      </c>
      <c r="DS6" s="20" t="str">
        <f>IF(DS7="","",IF(DS7="-","【-】","【"&amp;SUBSTITUTE(TEXT(DS7,"#,##0.00"),"-","△")&amp;"】"))</f>
        <v>【28.42】</v>
      </c>
      <c r="DT6" s="21" t="str">
        <f>IF(DT7="",NA(),DT7)</f>
        <v>-</v>
      </c>
      <c r="DU6" s="20">
        <f t="shared" ref="DU6:EC6" si="13">IF(DU7="",NA(),DU7)</f>
        <v>0</v>
      </c>
      <c r="DV6" s="20">
        <f t="shared" si="13"/>
        <v>0</v>
      </c>
      <c r="DW6" s="20">
        <f t="shared" si="13"/>
        <v>0</v>
      </c>
      <c r="DX6" s="20">
        <f t="shared" si="13"/>
        <v>0</v>
      </c>
      <c r="DY6" s="21" t="str">
        <f t="shared" si="13"/>
        <v>-</v>
      </c>
      <c r="DZ6" s="20">
        <f t="shared" si="13"/>
        <v>0</v>
      </c>
      <c r="EA6" s="20">
        <f t="shared" si="13"/>
        <v>0</v>
      </c>
      <c r="EB6" s="20">
        <f t="shared" si="13"/>
        <v>0</v>
      </c>
      <c r="EC6" s="21">
        <f t="shared" si="13"/>
        <v>0.19</v>
      </c>
      <c r="ED6" s="20" t="str">
        <f>IF(ED7="","",IF(ED7="-","【-】","【"&amp;SUBSTITUTE(TEXT(ED7,"#,##0.00"),"-","△")&amp;"】"))</f>
        <v>【0.08】</v>
      </c>
      <c r="EE6" s="21" t="str">
        <f>IF(EE7="",NA(),EE7)</f>
        <v>-</v>
      </c>
      <c r="EF6" s="20">
        <f t="shared" ref="EF6:EN6" si="14">IF(EF7="",NA(),EF7)</f>
        <v>0</v>
      </c>
      <c r="EG6" s="20">
        <f t="shared" si="14"/>
        <v>0</v>
      </c>
      <c r="EH6" s="20">
        <f t="shared" si="14"/>
        <v>0</v>
      </c>
      <c r="EI6" s="20">
        <f t="shared" si="14"/>
        <v>0</v>
      </c>
      <c r="EJ6" s="21" t="str">
        <f t="shared" si="14"/>
        <v>-</v>
      </c>
      <c r="EK6" s="21">
        <f t="shared" si="14"/>
        <v>0.25</v>
      </c>
      <c r="EL6" s="21">
        <f t="shared" si="14"/>
        <v>0.05</v>
      </c>
      <c r="EM6" s="21">
        <f t="shared" si="14"/>
        <v>0.03</v>
      </c>
      <c r="EN6" s="21">
        <f t="shared" si="14"/>
        <v>0.03</v>
      </c>
      <c r="EO6" s="20" t="str">
        <f>IF(EO7="","",IF(EO7="-","【-】","【"&amp;SUBSTITUTE(TEXT(EO7,"#,##0.00"),"-","△")&amp;"】"))</f>
        <v>【0.02】</v>
      </c>
    </row>
    <row r="7" spans="1:148" s="22" customFormat="1" x14ac:dyDescent="0.2">
      <c r="A7" s="14"/>
      <c r="B7" s="23">
        <v>2023</v>
      </c>
      <c r="C7" s="23">
        <v>462161</v>
      </c>
      <c r="D7" s="23">
        <v>46</v>
      </c>
      <c r="E7" s="23">
        <v>17</v>
      </c>
      <c r="F7" s="23">
        <v>5</v>
      </c>
      <c r="G7" s="23">
        <v>0</v>
      </c>
      <c r="H7" s="23" t="s">
        <v>96</v>
      </c>
      <c r="I7" s="23" t="s">
        <v>97</v>
      </c>
      <c r="J7" s="23" t="s">
        <v>98</v>
      </c>
      <c r="K7" s="23" t="s">
        <v>99</v>
      </c>
      <c r="L7" s="23" t="s">
        <v>100</v>
      </c>
      <c r="M7" s="23" t="s">
        <v>101</v>
      </c>
      <c r="N7" s="24" t="s">
        <v>102</v>
      </c>
      <c r="O7" s="24">
        <v>84.39</v>
      </c>
      <c r="P7" s="24">
        <v>0.94</v>
      </c>
      <c r="Q7" s="24">
        <v>100</v>
      </c>
      <c r="R7" s="24">
        <v>3580</v>
      </c>
      <c r="S7" s="24">
        <v>46642</v>
      </c>
      <c r="T7" s="24">
        <v>253.01</v>
      </c>
      <c r="U7" s="24">
        <v>184.35</v>
      </c>
      <c r="V7" s="24">
        <v>435</v>
      </c>
      <c r="W7" s="24">
        <v>0.52</v>
      </c>
      <c r="X7" s="24">
        <v>836.54</v>
      </c>
      <c r="Y7" s="24" t="s">
        <v>102</v>
      </c>
      <c r="Z7" s="24">
        <v>168.67</v>
      </c>
      <c r="AA7" s="24">
        <v>197.95</v>
      </c>
      <c r="AB7" s="24">
        <v>187.44</v>
      </c>
      <c r="AC7" s="24">
        <v>146.41999999999999</v>
      </c>
      <c r="AD7" s="24" t="s">
        <v>102</v>
      </c>
      <c r="AE7" s="24">
        <v>106.37</v>
      </c>
      <c r="AF7" s="24">
        <v>106.07</v>
      </c>
      <c r="AG7" s="24">
        <v>105.5</v>
      </c>
      <c r="AH7" s="24">
        <v>106.35</v>
      </c>
      <c r="AI7" s="24">
        <v>104.44</v>
      </c>
      <c r="AJ7" s="24" t="s">
        <v>102</v>
      </c>
      <c r="AK7" s="24">
        <v>0</v>
      </c>
      <c r="AL7" s="24">
        <v>0</v>
      </c>
      <c r="AM7" s="24">
        <v>0</v>
      </c>
      <c r="AN7" s="24">
        <v>0</v>
      </c>
      <c r="AO7" s="24" t="s">
        <v>102</v>
      </c>
      <c r="AP7" s="24">
        <v>139.02000000000001</v>
      </c>
      <c r="AQ7" s="24">
        <v>132.04</v>
      </c>
      <c r="AR7" s="24">
        <v>145.43</v>
      </c>
      <c r="AS7" s="24">
        <v>129.88999999999999</v>
      </c>
      <c r="AT7" s="24">
        <v>124.06</v>
      </c>
      <c r="AU7" s="24" t="s">
        <v>102</v>
      </c>
      <c r="AV7" s="24">
        <v>407.43</v>
      </c>
      <c r="AW7" s="24">
        <v>469.26</v>
      </c>
      <c r="AX7" s="24">
        <v>524.6</v>
      </c>
      <c r="AY7" s="24">
        <v>526.63</v>
      </c>
      <c r="AZ7" s="24" t="s">
        <v>102</v>
      </c>
      <c r="BA7" s="24">
        <v>29.13</v>
      </c>
      <c r="BB7" s="24">
        <v>35.69</v>
      </c>
      <c r="BC7" s="24">
        <v>38.4</v>
      </c>
      <c r="BD7" s="24">
        <v>44.04</v>
      </c>
      <c r="BE7" s="24">
        <v>42.02</v>
      </c>
      <c r="BF7" s="24" t="s">
        <v>102</v>
      </c>
      <c r="BG7" s="24">
        <v>347.04</v>
      </c>
      <c r="BH7" s="24">
        <v>257.61</v>
      </c>
      <c r="BI7" s="24">
        <v>101.13</v>
      </c>
      <c r="BJ7" s="24">
        <v>0</v>
      </c>
      <c r="BK7" s="24" t="s">
        <v>102</v>
      </c>
      <c r="BL7" s="24">
        <v>867.83</v>
      </c>
      <c r="BM7" s="24">
        <v>791.76</v>
      </c>
      <c r="BN7" s="24">
        <v>900.82</v>
      </c>
      <c r="BO7" s="24">
        <v>839.21</v>
      </c>
      <c r="BP7" s="24">
        <v>785.1</v>
      </c>
      <c r="BQ7" s="24" t="s">
        <v>102</v>
      </c>
      <c r="BR7" s="24">
        <v>100</v>
      </c>
      <c r="BS7" s="24">
        <v>100</v>
      </c>
      <c r="BT7" s="24">
        <v>100</v>
      </c>
      <c r="BU7" s="24">
        <v>56.62</v>
      </c>
      <c r="BV7" s="24" t="s">
        <v>102</v>
      </c>
      <c r="BW7" s="24">
        <v>57.08</v>
      </c>
      <c r="BX7" s="24">
        <v>56.26</v>
      </c>
      <c r="BY7" s="24">
        <v>52.94</v>
      </c>
      <c r="BZ7" s="24">
        <v>52.05</v>
      </c>
      <c r="CA7" s="24">
        <v>56.93</v>
      </c>
      <c r="CB7" s="24" t="s">
        <v>102</v>
      </c>
      <c r="CC7" s="24">
        <v>215.16</v>
      </c>
      <c r="CD7" s="24">
        <v>220.81</v>
      </c>
      <c r="CE7" s="24">
        <v>230.47</v>
      </c>
      <c r="CF7" s="24">
        <v>413.43</v>
      </c>
      <c r="CG7" s="24" t="s">
        <v>102</v>
      </c>
      <c r="CH7" s="24">
        <v>274.99</v>
      </c>
      <c r="CI7" s="24">
        <v>282.08999999999997</v>
      </c>
      <c r="CJ7" s="24">
        <v>303.27999999999997</v>
      </c>
      <c r="CK7" s="24">
        <v>301.86</v>
      </c>
      <c r="CL7" s="24">
        <v>271.14999999999998</v>
      </c>
      <c r="CM7" s="24" t="s">
        <v>102</v>
      </c>
      <c r="CN7" s="24">
        <v>53.67</v>
      </c>
      <c r="CO7" s="24">
        <v>46</v>
      </c>
      <c r="CP7" s="24">
        <v>41.67</v>
      </c>
      <c r="CQ7" s="24">
        <v>41.67</v>
      </c>
      <c r="CR7" s="24" t="s">
        <v>102</v>
      </c>
      <c r="CS7" s="24">
        <v>54.83</v>
      </c>
      <c r="CT7" s="24">
        <v>66.53</v>
      </c>
      <c r="CU7" s="24">
        <v>52.35</v>
      </c>
      <c r="CV7" s="24">
        <v>46.25</v>
      </c>
      <c r="CW7" s="24">
        <v>49.87</v>
      </c>
      <c r="CX7" s="24" t="s">
        <v>102</v>
      </c>
      <c r="CY7" s="24">
        <v>98.31</v>
      </c>
      <c r="CZ7" s="24">
        <v>98.22</v>
      </c>
      <c r="DA7" s="24">
        <v>98.17</v>
      </c>
      <c r="DB7" s="24">
        <v>98.62</v>
      </c>
      <c r="DC7" s="24" t="s">
        <v>102</v>
      </c>
      <c r="DD7" s="24">
        <v>84.7</v>
      </c>
      <c r="DE7" s="24">
        <v>84.67</v>
      </c>
      <c r="DF7" s="24">
        <v>84.39</v>
      </c>
      <c r="DG7" s="24">
        <v>83.96</v>
      </c>
      <c r="DH7" s="24">
        <v>87.54</v>
      </c>
      <c r="DI7" s="24" t="s">
        <v>102</v>
      </c>
      <c r="DJ7" s="24">
        <v>4.28</v>
      </c>
      <c r="DK7" s="24">
        <v>7.37</v>
      </c>
      <c r="DL7" s="24">
        <v>10.46</v>
      </c>
      <c r="DM7" s="24">
        <v>13.54</v>
      </c>
      <c r="DN7" s="24" t="s">
        <v>102</v>
      </c>
      <c r="DO7" s="24">
        <v>20.34</v>
      </c>
      <c r="DP7" s="24">
        <v>21.85</v>
      </c>
      <c r="DQ7" s="24">
        <v>25.19</v>
      </c>
      <c r="DR7" s="24">
        <v>25.46</v>
      </c>
      <c r="DS7" s="24">
        <v>28.42</v>
      </c>
      <c r="DT7" s="24" t="s">
        <v>102</v>
      </c>
      <c r="DU7" s="24">
        <v>0</v>
      </c>
      <c r="DV7" s="24">
        <v>0</v>
      </c>
      <c r="DW7" s="24">
        <v>0</v>
      </c>
      <c r="DX7" s="24">
        <v>0</v>
      </c>
      <c r="DY7" s="24" t="s">
        <v>102</v>
      </c>
      <c r="DZ7" s="24">
        <v>0</v>
      </c>
      <c r="EA7" s="24">
        <v>0</v>
      </c>
      <c r="EB7" s="24">
        <v>0</v>
      </c>
      <c r="EC7" s="24">
        <v>0.19</v>
      </c>
      <c r="ED7" s="24">
        <v>0.08</v>
      </c>
      <c r="EE7" s="24" t="s">
        <v>102</v>
      </c>
      <c r="EF7" s="24">
        <v>0</v>
      </c>
      <c r="EG7" s="24">
        <v>0</v>
      </c>
      <c r="EH7" s="24">
        <v>0</v>
      </c>
      <c r="EI7" s="24">
        <v>0</v>
      </c>
      <c r="EJ7" s="24" t="s">
        <v>102</v>
      </c>
      <c r="EK7" s="24">
        <v>0.25</v>
      </c>
      <c r="EL7" s="24">
        <v>0.05</v>
      </c>
      <c r="EM7" s="24">
        <v>0.03</v>
      </c>
      <c r="EN7" s="24">
        <v>0.03</v>
      </c>
      <c r="EO7" s="24">
        <v>0.02</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
      <c r="B11">
        <v>22</v>
      </c>
      <c r="C11">
        <v>21</v>
      </c>
      <c r="D11">
        <v>20</v>
      </c>
      <c r="E11">
        <v>19</v>
      </c>
      <c r="F11">
        <v>18</v>
      </c>
      <c r="G11" t="s">
        <v>108</v>
      </c>
    </row>
    <row r="12" spans="1:148" x14ac:dyDescent="0.2">
      <c r="B12">
        <v>1</v>
      </c>
      <c r="C12">
        <v>1</v>
      </c>
      <c r="D12">
        <v>2</v>
      </c>
      <c r="E12">
        <v>3</v>
      </c>
      <c r="F12">
        <v>4</v>
      </c>
      <c r="G12" t="s">
        <v>109</v>
      </c>
    </row>
    <row r="13" spans="1:148" x14ac:dyDescent="0.2">
      <c r="B13" t="s">
        <v>110</v>
      </c>
      <c r="C13" t="s">
        <v>110</v>
      </c>
      <c r="D13" t="s">
        <v>111</v>
      </c>
      <c r="E13" t="s">
        <v>110</v>
      </c>
      <c r="F13" t="s">
        <v>110</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2025-02-18T23:39:56Z</cp:lastPrinted>
  <dcterms:created xsi:type="dcterms:W3CDTF">2025-01-24T07:21:11Z</dcterms:created>
  <dcterms:modified xsi:type="dcterms:W3CDTF">2025-02-27T05:18:00Z</dcterms:modified>
  <cp:category/>
</cp:coreProperties>
</file>