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1 公営企業決算統計\R06\03_決算統計関連調査\250120_公営企業に係る経営比較分析表（令和５年度決算）の分析等について（依頼）\★完成版\10 日置市（済）○\"/>
    </mc:Choice>
  </mc:AlternateContent>
  <xr:revisionPtr revIDLastSave="0" documentId="13_ncr:1_{B33FACDB-9FF9-4650-8CF4-E125BE773786}" xr6:coauthVersionLast="36" xr6:coauthVersionMax="47" xr10:uidLastSave="{00000000-0000-0000-0000-000000000000}"/>
  <workbookProtection workbookAlgorithmName="SHA-512" workbookHashValue="6ZvVUROOcW3p8o2MlHq9CxVH8K22pYQV3YzRrE1VZzwT+vFenIGFX4grffhpZrCrv6EbSMy8saBfI8ClrjLOzA==" workbookSaltValue="QjYmsj/WKIa8v7ukeGf6fg==" workbookSpinCount="100000" lockStructure="1"/>
  <bookViews>
    <workbookView xWindow="0" yWindow="0" windowWidth="19200" windowHeight="750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J85" i="4"/>
  <c r="I85" i="4"/>
  <c r="H85" i="4"/>
  <c r="F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<sst xmlns="http://schemas.openxmlformats.org/spreadsheetml/2006/main" count="228" uniqueCount="114">
  <si>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</si>
  <si>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</si>
  <si>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</si>
  <si>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</si>
  <si>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</si>
  <si>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</si>
  <si>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</si>
  <si>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</si>
  <si>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</si>
  <si>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</si>
  <si>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</si>
  <si>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</si>
  <si>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</si>
  <si>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</si>
  <si>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</si>
  <si>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</si>
  <si>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</si>
  <si>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</si>
  <si>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</si>
  <si>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</si>
  <si>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</si>
  <si>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</si>
  <si>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</si>
  <si>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</si>
  <si>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</si>
  <si>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</si>
  <si>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</si>
  <si>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</si>
  <si>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</si>
  <si>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</si>
  <si>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</si>
  <si>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</si>
  <si>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</si>
  <si>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</si>
  <si>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</si>
  <si>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</si>
  <si>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</si>
  <si>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</si>
  <si>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</si>
  <si>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</si>
  <si>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</si>
  <si>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</si>
  <si>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</si>
  <si>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</si>
  <si>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</si>
  <si>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</si>
  <si>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</si>
  <si>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</si>
  <si>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</si>
  <si>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</si>
  <si>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</si>
  <si>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</si>
  <si>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</si>
  <si>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</si>
  <si>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</si>
  <si>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</si>
  <si>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</si>
  <si>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</si>
  <si>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</si>
  <si>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</si>
  <si>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</si>
  <si>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</si>
  <si>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</si>
  <si>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</si>
  <si>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</si>
  <si>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</si>
  <si>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</si>
  <si>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</si>
  <si>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</si>
  <si>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</si>
  <si>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</si>
  <si>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</si>
  <si>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</si>
  <si>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</si>
  <si>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</si>
  <si>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</si>
  <si>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</si>
  <si>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</si>
  <si>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</si>
  <si>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</si>
  <si>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</si>
  <si>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</si>
  <si>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</si>
  <si>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</si>
  <si>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</si>
  <si>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</si>
  <si>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</si>
  <si>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</si>
  <si>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</si>
  <si>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</si>
  <si>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</si>
  <si>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</si>
  <si>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</si>
  <si>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日置市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</si>
  <si>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</si>
  <si>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</si>
  <si>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</si>
  <si>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</si>
  <si>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</si>
  <si>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</si>
  <si>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</si>
  <si>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</si>
  <si>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</si>
  <si>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</si>
  <si>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</si>
  <si>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</si>
  <si>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</si>
  <si>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</si>
  <si>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</si>
  <si>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</si>
  <si>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</si>
  <si>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①の経常収支比率は昨年からプラス10.16ポイントとなり、令和５年４月使用分から水道基本料金改定、令和５年４月使用分からの従量料金改定の影響もあり、単年度収支は黒字となっている。
②の累積欠損金比率については該当無し。
③の流動比率は短期的な債務に対する支払能力を示す指標であり、類似団体や全国平均より高い数値となっており、短期的な債務に対する支払能力を確保している。
④の企業債残高対給水収益比率はマイナス41.35ポイントとなっている。これは令和４年８月から令和５年１月まで水道基本料金の免除期間が終了したことにより、通常徴収体制に戻ったことが要因と思われる。
⑤の料金回収率は118.19％で、昨年からプラス31.09ポイントになっているが、通常の徴収体制に戻ったことと従量料金の改定が要因と思われる。
⑥の給水原価については、138.61円と昨年よりマイナス4.31円と減少し、類似団体や全国平均より低く抑えられている状況である。
⑦の施設利用率については、類似団体や全国平均よりも高い数値となっており、施設が効率的に利用され、適正規模であると考える。
⑧の有収率については、74.92％と0.85ポイント上昇したが、類似団体や全国平均よりも低い数値となっている。要因は、主に漏水であると考えており、計画的に不表現漏水箇所の調査を実施し漏水修繕をしている。</t>
    <rPh sb="29" eb="31">
      <t>レイワ</t>
    </rPh>
    <rPh sb="32" eb="33">
      <t>ネン</t>
    </rPh>
    <rPh sb="34" eb="35">
      <t>ガツ</t>
    </rPh>
    <rPh sb="35" eb="37">
      <t>シヨウ</t>
    </rPh>
    <rPh sb="37" eb="38">
      <t>ブン</t>
    </rPh>
    <rPh sb="40" eb="42">
      <t>スイドウ</t>
    </rPh>
    <rPh sb="42" eb="44">
      <t>キホン</t>
    </rPh>
    <rPh sb="44" eb="46">
      <t>リョウキン</t>
    </rPh>
    <rPh sb="46" eb="48">
      <t>カイテイ</t>
    </rPh>
    <rPh sb="49" eb="51">
      <t>レイワ</t>
    </rPh>
    <rPh sb="52" eb="53">
      <t>ネン</t>
    </rPh>
    <rPh sb="54" eb="55">
      <t>ガツ</t>
    </rPh>
    <rPh sb="55" eb="58">
      <t>シヨウブン</t>
    </rPh>
    <rPh sb="61" eb="65">
      <t>ジュウリョウリョウキン</t>
    </rPh>
    <rPh sb="65" eb="67">
      <t>カイテイ</t>
    </rPh>
    <rPh sb="68" eb="70">
      <t>エイキョウ</t>
    </rPh>
    <rPh sb="74" eb="77">
      <t>タンネンド</t>
    </rPh>
    <rPh sb="77" eb="79">
      <t>シュウシ</t>
    </rPh>
    <rPh sb="80" eb="82">
      <t>クロジ</t>
    </rPh>
    <rPh sb="104" eb="106">
      <t>ガイトウ</t>
    </rPh>
    <rPh sb="106" eb="107">
      <t>ナ</t>
    </rPh>
    <rPh sb="132" eb="133">
      <t>シメ</t>
    </rPh>
    <rPh sb="162" eb="165">
      <t>タンキテキ</t>
    </rPh>
    <rPh sb="166" eb="168">
      <t>サイム</t>
    </rPh>
    <rPh sb="169" eb="170">
      <t>タイ</t>
    </rPh>
    <rPh sb="172" eb="174">
      <t>シハラ</t>
    </rPh>
    <rPh sb="174" eb="176">
      <t>ノウリョク</t>
    </rPh>
    <rPh sb="177" eb="179">
      <t>カクホ</t>
    </rPh>
    <rPh sb="228" eb="229">
      <t>ガツ</t>
    </rPh>
    <rPh sb="231" eb="233">
      <t>レイワ</t>
    </rPh>
    <rPh sb="234" eb="235">
      <t>ネン</t>
    </rPh>
    <rPh sb="236" eb="237">
      <t>ガツ</t>
    </rPh>
    <rPh sb="248" eb="250">
      <t>キカン</t>
    </rPh>
    <rPh sb="251" eb="253">
      <t>シュウリョウ</t>
    </rPh>
    <rPh sb="261" eb="263">
      <t>ツウジョウ</t>
    </rPh>
    <rPh sb="263" eb="265">
      <t>チョウシュウ</t>
    </rPh>
    <rPh sb="265" eb="267">
      <t>タイセイ</t>
    </rPh>
    <rPh sb="268" eb="269">
      <t>モド</t>
    </rPh>
    <rPh sb="274" eb="276">
      <t>ヨウイン</t>
    </rPh>
    <rPh sb="277" eb="278">
      <t>オモ</t>
    </rPh>
    <rPh sb="324" eb="326">
      <t>ツウジョウ</t>
    </rPh>
    <rPh sb="327" eb="331">
      <t>チョウシュウタイセイ</t>
    </rPh>
    <rPh sb="332" eb="333">
      <t>モド</t>
    </rPh>
    <rPh sb="338" eb="342">
      <t>ジュウリョウリョウキン</t>
    </rPh>
    <rPh sb="343" eb="345">
      <t>カイテイ</t>
    </rPh>
    <rPh sb="346" eb="348">
      <t>ヨウイン</t>
    </rPh>
    <rPh sb="349" eb="350">
      <t>オモ</t>
    </rPh>
    <rPh sb="373" eb="374">
      <t>エン</t>
    </rPh>
    <rPh sb="375" eb="377">
      <t>サクネン</t>
    </rPh>
    <rPh sb="387" eb="388">
      <t>エン</t>
    </rPh>
    <rPh sb="389" eb="391">
      <t>ゲンショウ</t>
    </rPh>
    <rPh sb="507" eb="509">
      <t>ジョウショウ</t>
    </rPh>
    <rPh sb="572" eb="574">
      <t>ロウスイ</t>
    </rPh>
    <phoneticPr fontId="4"/>
  </si>
  <si>
    <t xml:space="preserve"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①の有形固定資産減価償却率については、類似団体や全国平均とほぼ同じ数値となっている。わずかではあるが右肩上がりとなっており、資産の老朽化が進んでいると考える。
②の管路経年化率については、類似団体を下回っており、今後も引き続き計画的な老朽管の更新が必要である。
③の管路更新率については、昨年よりプラス0.48ポイントとなっている。今後も計画的に管路更新を実施していきたいと考える。
</t>
    <rPh sb="143" eb="144">
      <t>オナ</t>
    </rPh>
    <rPh sb="211" eb="213">
      <t>シタマワ</t>
    </rPh>
    <rPh sb="218" eb="220">
      <t>コンゴ</t>
    </rPh>
    <rPh sb="221" eb="222">
      <t>ヒ</t>
    </rPh>
    <rPh sb="223" eb="224">
      <t>ツヅ</t>
    </rPh>
    <rPh sb="225" eb="228">
      <t>ケイカクテキ</t>
    </rPh>
    <rPh sb="229" eb="231">
      <t>ロウキュウ</t>
    </rPh>
    <rPh sb="231" eb="232">
      <t>カン</t>
    </rPh>
    <rPh sb="233" eb="235">
      <t>コウシン</t>
    </rPh>
    <rPh sb="236" eb="238">
      <t>ヒツヨウ</t>
    </rPh>
    <rPh sb="256" eb="258">
      <t>サクネン</t>
    </rPh>
    <rPh sb="278" eb="280">
      <t>コンゴ</t>
    </rPh>
    <rPh sb="299" eb="300">
      <t>カンガ</t>
    </rPh>
    <phoneticPr fontId="4"/>
  </si>
  <si>
    <t>　日置市水道事業は、令和４年度から段階的に実施した水道料金改定により、経営の健全化に向けて取り組んでおり、経営状況についても、類似団体平均と比較しても全体的に良い数値となっており、健全な状況であると考えている。
 しかし、給水人口、有収水量は減少している状況の中で、老朽化した施設の更新費用は増大していく事などから、水道事業を取り巻く環境は依然として厳しい状況である。
　事業運営にあたっては、「日置市水道ビジョン」に掲げた施策を計画的かつ確実に推進するとともに、将来的な官民連携業務運営を検討も視野に入れながら、安心・安全な水の持続的な供給を図る。</t>
    <rPh sb="1" eb="4">
      <t>ヒオキシ</t>
    </rPh>
    <rPh sb="4" eb="6">
      <t>スイドウ</t>
    </rPh>
    <rPh sb="6" eb="8">
      <t>ジギョウ</t>
    </rPh>
    <rPh sb="10" eb="12">
      <t>レイワ</t>
    </rPh>
    <rPh sb="13" eb="15">
      <t>ネンド</t>
    </rPh>
    <rPh sb="17" eb="20">
      <t>ダンカイテキ</t>
    </rPh>
    <rPh sb="21" eb="23">
      <t>ジッシ</t>
    </rPh>
    <rPh sb="25" eb="27">
      <t>スイドウ</t>
    </rPh>
    <rPh sb="27" eb="29">
      <t>リョウキン</t>
    </rPh>
    <rPh sb="29" eb="31">
      <t>カイテイ</t>
    </rPh>
    <rPh sb="35" eb="37">
      <t>ケイエイ</t>
    </rPh>
    <rPh sb="38" eb="41">
      <t>ケンゼンカ</t>
    </rPh>
    <rPh sb="42" eb="43">
      <t>ム</t>
    </rPh>
    <rPh sb="45" eb="46">
      <t>ト</t>
    </rPh>
    <rPh sb="47" eb="48">
      <t>ク</t>
    </rPh>
    <rPh sb="53" eb="55">
      <t>ケイエイ</t>
    </rPh>
    <rPh sb="55" eb="57">
      <t>ジョウキョウ</t>
    </rPh>
    <rPh sb="63" eb="65">
      <t>ルイジ</t>
    </rPh>
    <rPh sb="65" eb="67">
      <t>ダンタイ</t>
    </rPh>
    <rPh sb="67" eb="69">
      <t>ヘイキン</t>
    </rPh>
    <rPh sb="70" eb="72">
      <t>ヒカク</t>
    </rPh>
    <rPh sb="75" eb="78">
      <t>ゼンタイテキ</t>
    </rPh>
    <rPh sb="79" eb="80">
      <t>ヨ</t>
    </rPh>
    <rPh sb="81" eb="83">
      <t>スウチ</t>
    </rPh>
    <rPh sb="90" eb="92">
      <t>ケンゼン</t>
    </rPh>
    <rPh sb="93" eb="95">
      <t>ジョウキョウ</t>
    </rPh>
    <rPh sb="99" eb="100">
      <t>カンガ</t>
    </rPh>
    <rPh sb="111" eb="113">
      <t>キュウスイ</t>
    </rPh>
    <rPh sb="113" eb="115">
      <t>ジンコウ</t>
    </rPh>
    <rPh sb="116" eb="117">
      <t>ユウ</t>
    </rPh>
    <rPh sb="117" eb="118">
      <t>シュウ</t>
    </rPh>
    <rPh sb="118" eb="120">
      <t>スイリョウ</t>
    </rPh>
    <rPh sb="121" eb="123">
      <t>ゲンショウ</t>
    </rPh>
    <rPh sb="127" eb="129">
      <t>ジョウキョウ</t>
    </rPh>
    <rPh sb="130" eb="131">
      <t>ナカ</t>
    </rPh>
    <rPh sb="133" eb="136">
      <t>ロウキュウカ</t>
    </rPh>
    <rPh sb="138" eb="140">
      <t>シセツ</t>
    </rPh>
    <rPh sb="141" eb="143">
      <t>コウシン</t>
    </rPh>
    <rPh sb="143" eb="145">
      <t>ヒヨウ</t>
    </rPh>
    <rPh sb="146" eb="148">
      <t>ゾウダイ</t>
    </rPh>
    <rPh sb="152" eb="153">
      <t>コト</t>
    </rPh>
    <rPh sb="158" eb="160">
      <t>スイドウ</t>
    </rPh>
    <rPh sb="160" eb="162">
      <t>ジギョウ</t>
    </rPh>
    <rPh sb="163" eb="164">
      <t>ト</t>
    </rPh>
    <rPh sb="165" eb="166">
      <t>マ</t>
    </rPh>
    <rPh sb="167" eb="169">
      <t>カンキョウ</t>
    </rPh>
    <rPh sb="170" eb="172">
      <t>イゼン</t>
    </rPh>
    <rPh sb="175" eb="176">
      <t>キビ</t>
    </rPh>
    <rPh sb="178" eb="180">
      <t>ジョウキョウ</t>
    </rPh>
    <rPh sb="186" eb="188">
      <t>ジギョウ</t>
    </rPh>
    <rPh sb="188" eb="190">
      <t>ウンエイ</t>
    </rPh>
    <rPh sb="198" eb="201">
      <t>ヒオキシ</t>
    </rPh>
    <rPh sb="201" eb="203">
      <t>スイドウ</t>
    </rPh>
    <rPh sb="209" eb="210">
      <t>カカ</t>
    </rPh>
    <rPh sb="212" eb="214">
      <t>シサク</t>
    </rPh>
    <rPh sb="215" eb="218">
      <t>ケイカクテキ</t>
    </rPh>
    <rPh sb="220" eb="222">
      <t>カクジツ</t>
    </rPh>
    <rPh sb="223" eb="225">
      <t>スイシン</t>
    </rPh>
    <rPh sb="232" eb="235">
      <t>ショウライテキ</t>
    </rPh>
    <rPh sb="236" eb="240">
      <t>カンミンレンケイ</t>
    </rPh>
    <rPh sb="240" eb="244">
      <t>ギョウムウンエイ</t>
    </rPh>
    <rPh sb="245" eb="247">
      <t>ケントウ</t>
    </rPh>
    <rPh sb="248" eb="250">
      <t>シヤ</t>
    </rPh>
    <rPh sb="251" eb="252">
      <t>イ</t>
    </rPh>
    <rPh sb="257" eb="259">
      <t>アンシン</t>
    </rPh>
    <rPh sb="260" eb="262">
      <t>アンゼン</t>
    </rPh>
    <rPh sb="263" eb="264">
      <t>ミズ</t>
    </rPh>
    <rPh sb="265" eb="267">
      <t>ジゾク</t>
    </rPh>
    <rPh sb="267" eb="268">
      <t>テキ</t>
    </rPh>
    <rPh sb="269" eb="271">
      <t>キョウキュウ</t>
    </rPh>
    <rPh sb="272" eb="273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</si>
</sst>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6" fillId="0" borderId="11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0.46</c:v>
                </c:pt>
                <c:pt idx="1">
                  <c:v>0.84</c:v>
                </c:pt>
                <c:pt idx="2">
                  <c:v>1.01</c:v>
                </c:pt>
                <c:pt idx="3">
                  <c:v>0.53</c:v>
                </c:pt>
                <c:pt idx="4">
                  <c:v>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58-4AF2-834B-DA4DDCF5F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0.56999999999999995</c:v>
                </c:pt>
                <c:pt idx="2">
                  <c:v>0.52</c:v>
                </c:pt>
                <c:pt idx="3">
                  <c:v>0.48</c:v>
                </c:pt>
                <c:pt idx="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58-4AF2-834B-DA4DDCF5F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66.44</c:v>
                </c:pt>
                <c:pt idx="1">
                  <c:v>68.52</c:v>
                </c:pt>
                <c:pt idx="2">
                  <c:v>71.319999999999993</c:v>
                </c:pt>
                <c:pt idx="3">
                  <c:v>71.14</c:v>
                </c:pt>
                <c:pt idx="4">
                  <c:v>68.900000000000006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FC-4AB3-918A-7E27C0428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59.67</c:v>
                </c:pt>
                <c:pt idx="1">
                  <c:v>60.12</c:v>
                </c:pt>
                <c:pt idx="2">
                  <c:v>60.34</c:v>
                </c:pt>
                <c:pt idx="3">
                  <c:v>59.54</c:v>
                </c:pt>
                <c:pt idx="4">
                  <c:v>59.26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C-4AB3-918A-7E27C0428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79.819999999999993</c:v>
                </c:pt>
                <c:pt idx="1">
                  <c:v>78.489999999999995</c:v>
                </c:pt>
                <c:pt idx="2">
                  <c:v>74.19</c:v>
                </c:pt>
                <c:pt idx="3">
                  <c:v>74.069999999999993</c:v>
                </c:pt>
                <c:pt idx="4">
                  <c:v>74.92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4-476E-AECA-704C3CF76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84.6</c:v>
                </c:pt>
                <c:pt idx="1">
                  <c:v>84.24</c:v>
                </c:pt>
                <c:pt idx="2">
                  <c:v>84.19</c:v>
                </c:pt>
                <c:pt idx="3">
                  <c:v>83.93</c:v>
                </c:pt>
                <c:pt idx="4">
                  <c:v>83.84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64-476E-AECA-704C3CF76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106.23</c:v>
                </c:pt>
                <c:pt idx="1">
                  <c:v>110.14</c:v>
                </c:pt>
                <c:pt idx="2">
                  <c:v>112.72</c:v>
                </c:pt>
                <c:pt idx="3">
                  <c:v>113.99</c:v>
                </c:pt>
                <c:pt idx="4">
                  <c:v>124.15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49-4ABE-BEE5-E2C474BA4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109.01</c:v>
                </c:pt>
                <c:pt idx="1">
                  <c:v>108.83</c:v>
                </c:pt>
                <c:pt idx="2">
                  <c:v>109.23</c:v>
                </c:pt>
                <c:pt idx="3">
                  <c:v>108.04</c:v>
                </c:pt>
                <c:pt idx="4">
                  <c:v>107.49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49-4ABE-BEE5-E2C474BA4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49.73</c:v>
                </c:pt>
                <c:pt idx="1">
                  <c:v>50.39</c:v>
                </c:pt>
                <c:pt idx="2">
                  <c:v>50.83</c:v>
                </c:pt>
                <c:pt idx="3">
                  <c:v>51.74</c:v>
                </c:pt>
                <c:pt idx="4">
                  <c:v>51.61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D-49D9-BE42-A32D218C3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48.17</c:v>
                </c:pt>
                <c:pt idx="1">
                  <c:v>48.83</c:v>
                </c:pt>
                <c:pt idx="2">
                  <c:v>49.96</c:v>
                </c:pt>
                <c:pt idx="3">
                  <c:v>50.82</c:v>
                </c:pt>
                <c:pt idx="4">
                  <c:v>51.82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ED-49D9-BE42-A32D218C3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20.49</c:v>
                </c:pt>
                <c:pt idx="1">
                  <c:v>20.56</c:v>
                </c:pt>
                <c:pt idx="2">
                  <c:v>20.260000000000002</c:v>
                </c:pt>
                <c:pt idx="3">
                  <c:v>20.02</c:v>
                </c:pt>
                <c:pt idx="4">
                  <c:v>19.690000000000001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1-49AD-BC51-0645C24B1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17.12</c:v>
                </c:pt>
                <c:pt idx="1">
                  <c:v>18.18</c:v>
                </c:pt>
                <c:pt idx="2">
                  <c:v>19.32</c:v>
                </c:pt>
                <c:pt idx="3">
                  <c:v>21.16</c:v>
                </c:pt>
                <c:pt idx="4">
                  <c:v>22.72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51-49AD-BC51-0645C24B1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3-4DDD-A945-13E58F881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3.7</c:v>
                </c:pt>
                <c:pt idx="1">
                  <c:v>4.34</c:v>
                </c:pt>
                <c:pt idx="2">
                  <c:v>4.6900000000000004</c:v>
                </c:pt>
                <c:pt idx="3">
                  <c:v>4.72</c:v>
                </c:pt>
                <c:pt idx="4">
                  <c:v>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E3-4DDD-A945-13E58F881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1099.57</c:v>
                </c:pt>
                <c:pt idx="1">
                  <c:v>1185.5</c:v>
                </c:pt>
                <c:pt idx="2">
                  <c:v>1232.56</c:v>
                </c:pt>
                <c:pt idx="3">
                  <c:v>1292.43</c:v>
                </c:pt>
                <c:pt idx="4">
                  <c:v>1477.79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CB-43A2-88B8-23C473DCF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365.18</c:v>
                </c:pt>
                <c:pt idx="1">
                  <c:v>327.77</c:v>
                </c:pt>
                <c:pt idx="2">
                  <c:v>338.02</c:v>
                </c:pt>
                <c:pt idx="3">
                  <c:v>345.94</c:v>
                </c:pt>
                <c:pt idx="4">
                  <c:v>329.7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CB-43A2-88B8-23C473DCF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160.11000000000001</c:v>
                </c:pt>
                <c:pt idx="1">
                  <c:v>167.85</c:v>
                </c:pt>
                <c:pt idx="2">
                  <c:v>149.61000000000001</c:v>
                </c:pt>
                <c:pt idx="3">
                  <c:v>172.76</c:v>
                </c:pt>
                <c:pt idx="4">
                  <c:v>131.41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B-447A-A7F2-0711A8320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371.65</c:v>
                </c:pt>
                <c:pt idx="1">
                  <c:v>397.1</c:v>
                </c:pt>
                <c:pt idx="2">
                  <c:v>379.91</c:v>
                </c:pt>
                <c:pt idx="3">
                  <c:v>386.61</c:v>
                </c:pt>
                <c:pt idx="4">
                  <c:v>381.56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DB-447A-A7F2-0711A8320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103.95</c:v>
                </c:pt>
                <c:pt idx="1">
                  <c:v>98.33</c:v>
                </c:pt>
                <c:pt idx="2">
                  <c:v>103.49</c:v>
                </c:pt>
                <c:pt idx="3">
                  <c:v>87.1</c:v>
                </c:pt>
                <c:pt idx="4">
                  <c:v>118.19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F-4BB3-B104-9D4FC8854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98.77</c:v>
                </c:pt>
                <c:pt idx="1">
                  <c:v>95.79</c:v>
                </c:pt>
                <c:pt idx="2">
                  <c:v>98.3</c:v>
                </c:pt>
                <c:pt idx="3">
                  <c:v>93.82</c:v>
                </c:pt>
                <c:pt idx="4">
                  <c:v>95.04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FF-4BB3-B104-9D4FC8854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133.87</c:v>
                </c:pt>
                <c:pt idx="1">
                  <c:v>129.19</c:v>
                </c:pt>
                <c:pt idx="2">
                  <c:v>134.28</c:v>
                </c:pt>
                <c:pt idx="3">
                  <c:v>142.91999999999999</c:v>
                </c:pt>
                <c:pt idx="4">
                  <c:v>138.61000000000001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4-40B5-A755-E2F4C339A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173.67</c:v>
                </c:pt>
                <c:pt idx="1">
                  <c:v>171.13</c:v>
                </c:pt>
                <c:pt idx="2">
                  <c:v>173.7</c:v>
                </c:pt>
                <c:pt idx="3">
                  <c:v>178.94</c:v>
                </c:pt>
                <c:pt idx="4">
                  <c:v>180.19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04-40B5-A755-E2F4C339A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52" zoomScaleNormal="52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2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2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1" t="str">
        <f>データ!H6</f>
        <v>鹿児島県　日置市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  <c r="AE6" s="32"/>
      <c r="AF6" s="32"/>
      <c r="AG6" s="3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3" t="s">
        <v>1</v>
      </c>
      <c r="C7" s="34"/>
      <c r="D7" s="34"/>
      <c r="E7" s="34"/>
      <c r="F7" s="34"/>
      <c r="G7" s="34"/>
      <c r="H7" s="34"/>
      <c r="I7" s="33" t="s">
        <v>2</v>
      </c>
      <c r="J7" s="34"/>
      <c r="K7" s="34"/>
      <c r="L7" s="34"/>
      <c r="M7" s="34"/>
      <c r="N7" s="34"/>
      <c r="O7" s="35"/>
      <c r="P7" s="36" t="s">
        <v>3</v>
      </c>
      <c r="Q7" s="36"/>
      <c r="R7" s="36"/>
      <c r="S7" s="36"/>
      <c r="T7" s="36"/>
      <c r="U7" s="36"/>
      <c r="V7" s="36"/>
      <c r="W7" s="36" t="s">
        <v>4</v>
      </c>
      <c r="X7" s="36"/>
      <c r="Y7" s="36"/>
      <c r="Z7" s="36"/>
      <c r="AA7" s="36"/>
      <c r="AB7" s="36"/>
      <c r="AC7" s="36"/>
      <c r="AD7" s="36" t="s">
        <v>5</v>
      </c>
      <c r="AE7" s="36"/>
      <c r="AF7" s="36"/>
      <c r="AG7" s="36"/>
      <c r="AH7" s="36"/>
      <c r="AI7" s="36"/>
      <c r="AJ7" s="36"/>
      <c r="AK7" s="2"/>
      <c r="AL7" s="36" t="s">
        <v>6</v>
      </c>
      <c r="AM7" s="36"/>
      <c r="AN7" s="36"/>
      <c r="AO7" s="36"/>
      <c r="AP7" s="36"/>
      <c r="AQ7" s="36"/>
      <c r="AR7" s="36"/>
      <c r="AS7" s="36"/>
      <c r="AT7" s="33" t="s">
        <v>7</v>
      </c>
      <c r="AU7" s="34"/>
      <c r="AV7" s="34"/>
      <c r="AW7" s="34"/>
      <c r="AX7" s="34"/>
      <c r="AY7" s="34"/>
      <c r="AZ7" s="34"/>
      <c r="BA7" s="34"/>
      <c r="BB7" s="36" t="s">
        <v>8</v>
      </c>
      <c r="BC7" s="36"/>
      <c r="BD7" s="36"/>
      <c r="BE7" s="36"/>
      <c r="BF7" s="36"/>
      <c r="BG7" s="36"/>
      <c r="BH7" s="36"/>
      <c r="BI7" s="36"/>
      <c r="BJ7" s="3"/>
      <c r="BK7" s="3"/>
      <c r="BL7" s="37" t="s">
        <v>9</v>
      </c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9"/>
    </row>
    <row r="8" spans="1:78" ht="18.75" customHeight="1" x14ac:dyDescent="0.2">
      <c r="A8" s="2"/>
      <c r="B8" s="40" t="str">
        <f>データ!$I$6</f>
        <v>法適用</v>
      </c>
      <c r="C8" s="41"/>
      <c r="D8" s="41"/>
      <c r="E8" s="41"/>
      <c r="F8" s="41"/>
      <c r="G8" s="41"/>
      <c r="H8" s="41"/>
      <c r="I8" s="40" t="str">
        <f>データ!$J$6</f>
        <v>水道事業</v>
      </c>
      <c r="J8" s="41"/>
      <c r="K8" s="41"/>
      <c r="L8" s="41"/>
      <c r="M8" s="41"/>
      <c r="N8" s="41"/>
      <c r="O8" s="42"/>
      <c r="P8" s="43" t="str">
        <f>データ!$K$6</f>
        <v>末端給水事業</v>
      </c>
      <c r="Q8" s="43"/>
      <c r="R8" s="43"/>
      <c r="S8" s="43"/>
      <c r="T8" s="43"/>
      <c r="U8" s="43"/>
      <c r="V8" s="43"/>
      <c r="W8" s="43" t="str">
        <f>データ!$L$6</f>
        <v>A5</v>
      </c>
      <c r="X8" s="43"/>
      <c r="Y8" s="43"/>
      <c r="Z8" s="43"/>
      <c r="AA8" s="43"/>
      <c r="AB8" s="43"/>
      <c r="AC8" s="43"/>
      <c r="AD8" s="43" t="str">
        <f>データ!$M$6</f>
        <v>非設置</v>
      </c>
      <c r="AE8" s="43"/>
      <c r="AF8" s="43"/>
      <c r="AG8" s="43"/>
      <c r="AH8" s="43"/>
      <c r="AI8" s="43"/>
      <c r="AJ8" s="43"/>
      <c r="AK8" s="2"/>
      <c r="AL8" s="44">
        <f>データ!$R$6</f>
        <v>46642</v>
      </c>
      <c r="AM8" s="44"/>
      <c r="AN8" s="44"/>
      <c r="AO8" s="44"/>
      <c r="AP8" s="44"/>
      <c r="AQ8" s="44"/>
      <c r="AR8" s="44"/>
      <c r="AS8" s="44"/>
      <c r="AT8" s="45">
        <f>データ!$S$6</f>
        <v>253.01</v>
      </c>
      <c r="AU8" s="46"/>
      <c r="AV8" s="46"/>
      <c r="AW8" s="46"/>
      <c r="AX8" s="46"/>
      <c r="AY8" s="46"/>
      <c r="AZ8" s="46"/>
      <c r="BA8" s="46"/>
      <c r="BB8" s="47">
        <f>データ!$T$6</f>
        <v>184.35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50" t="s">
        <v>11</v>
      </c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1"/>
    </row>
    <row r="9" spans="1:78" ht="18.75" customHeight="1" x14ac:dyDescent="0.2">
      <c r="A9" s="2"/>
      <c r="B9" s="33" t="s">
        <v>12</v>
      </c>
      <c r="C9" s="34"/>
      <c r="D9" s="34"/>
      <c r="E9" s="34"/>
      <c r="F9" s="34"/>
      <c r="G9" s="34"/>
      <c r="H9" s="34"/>
      <c r="I9" s="33" t="s">
        <v>13</v>
      </c>
      <c r="J9" s="34"/>
      <c r="K9" s="34"/>
      <c r="L9" s="34"/>
      <c r="M9" s="34"/>
      <c r="N9" s="34"/>
      <c r="O9" s="35"/>
      <c r="P9" s="36" t="s">
        <v>14</v>
      </c>
      <c r="Q9" s="36"/>
      <c r="R9" s="36"/>
      <c r="S9" s="36"/>
      <c r="T9" s="36"/>
      <c r="U9" s="36"/>
      <c r="V9" s="36"/>
      <c r="W9" s="36" t="s">
        <v>15</v>
      </c>
      <c r="X9" s="36"/>
      <c r="Y9" s="36"/>
      <c r="Z9" s="36"/>
      <c r="AA9" s="36"/>
      <c r="AB9" s="36"/>
      <c r="AC9" s="36"/>
      <c r="AD9" s="2"/>
      <c r="AE9" s="2"/>
      <c r="AF9" s="2"/>
      <c r="AG9" s="2"/>
      <c r="AH9" s="2"/>
      <c r="AI9" s="2"/>
      <c r="AJ9" s="2"/>
      <c r="AK9" s="2"/>
      <c r="AL9" s="36" t="s">
        <v>16</v>
      </c>
      <c r="AM9" s="36"/>
      <c r="AN9" s="36"/>
      <c r="AO9" s="36"/>
      <c r="AP9" s="36"/>
      <c r="AQ9" s="36"/>
      <c r="AR9" s="36"/>
      <c r="AS9" s="36"/>
      <c r="AT9" s="33" t="s">
        <v>17</v>
      </c>
      <c r="AU9" s="34"/>
      <c r="AV9" s="34"/>
      <c r="AW9" s="34"/>
      <c r="AX9" s="34"/>
      <c r="AY9" s="34"/>
      <c r="AZ9" s="34"/>
      <c r="BA9" s="34"/>
      <c r="BB9" s="36" t="s">
        <v>18</v>
      </c>
      <c r="BC9" s="36"/>
      <c r="BD9" s="36"/>
      <c r="BE9" s="36"/>
      <c r="BF9" s="36"/>
      <c r="BG9" s="36"/>
      <c r="BH9" s="36"/>
      <c r="BI9" s="36"/>
      <c r="BJ9" s="3"/>
      <c r="BK9" s="3"/>
      <c r="BL9" s="52" t="s">
        <v>19</v>
      </c>
      <c r="BM9" s="53"/>
      <c r="BN9" s="54" t="s">
        <v>20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2">
      <c r="A10" s="2"/>
      <c r="B10" s="45" t="str">
        <f>データ!$N$6</f>
        <v>-</v>
      </c>
      <c r="C10" s="46"/>
      <c r="D10" s="46"/>
      <c r="E10" s="46"/>
      <c r="F10" s="46"/>
      <c r="G10" s="46"/>
      <c r="H10" s="46"/>
      <c r="I10" s="45">
        <f>データ!$O$6</f>
        <v>89.82</v>
      </c>
      <c r="J10" s="46"/>
      <c r="K10" s="46"/>
      <c r="L10" s="46"/>
      <c r="M10" s="46"/>
      <c r="N10" s="46"/>
      <c r="O10" s="80"/>
      <c r="P10" s="47">
        <f>データ!$P$6</f>
        <v>96.45</v>
      </c>
      <c r="Q10" s="47"/>
      <c r="R10" s="47"/>
      <c r="S10" s="47"/>
      <c r="T10" s="47"/>
      <c r="U10" s="47"/>
      <c r="V10" s="47"/>
      <c r="W10" s="44">
        <f>データ!$Q$6</f>
        <v>3020</v>
      </c>
      <c r="X10" s="44"/>
      <c r="Y10" s="44"/>
      <c r="Z10" s="44"/>
      <c r="AA10" s="44"/>
      <c r="AB10" s="44"/>
      <c r="AC10" s="44"/>
      <c r="AD10" s="2"/>
      <c r="AE10" s="2"/>
      <c r="AF10" s="2"/>
      <c r="AG10" s="2"/>
      <c r="AH10" s="2"/>
      <c r="AI10" s="2"/>
      <c r="AJ10" s="2"/>
      <c r="AK10" s="2"/>
      <c r="AL10" s="44">
        <f>データ!$U$6</f>
        <v>44531</v>
      </c>
      <c r="AM10" s="44"/>
      <c r="AN10" s="44"/>
      <c r="AO10" s="44"/>
      <c r="AP10" s="44"/>
      <c r="AQ10" s="44"/>
      <c r="AR10" s="44"/>
      <c r="AS10" s="44"/>
      <c r="AT10" s="45">
        <f>データ!$V$6</f>
        <v>117.01</v>
      </c>
      <c r="AU10" s="46"/>
      <c r="AV10" s="46"/>
      <c r="AW10" s="46"/>
      <c r="AX10" s="46"/>
      <c r="AY10" s="46"/>
      <c r="AZ10" s="46"/>
      <c r="BA10" s="46"/>
      <c r="BB10" s="47">
        <f>データ!$W$6</f>
        <v>380.57</v>
      </c>
      <c r="BC10" s="47"/>
      <c r="BD10" s="47"/>
      <c r="BE10" s="47"/>
      <c r="BF10" s="47"/>
      <c r="BG10" s="47"/>
      <c r="BH10" s="47"/>
      <c r="BI10" s="47"/>
      <c r="BJ10" s="2"/>
      <c r="BK10" s="2"/>
      <c r="BL10" s="62" t="s">
        <v>21</v>
      </c>
      <c r="BM10" s="63"/>
      <c r="BN10" s="64" t="s">
        <v>22</v>
      </c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23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 x14ac:dyDescent="0.2">
      <c r="A14" s="2"/>
      <c r="B14" s="68" t="s">
        <v>24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25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 x14ac:dyDescent="0.2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81" t="s">
        <v>111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4" t="s">
        <v>26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6" t="s">
        <v>112</v>
      </c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8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6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8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6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8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6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8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6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8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6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8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6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8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6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8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6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8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6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8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6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8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6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8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6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8"/>
    </row>
    <row r="60" spans="1:78" ht="13.5" customHeight="1" x14ac:dyDescent="0.2">
      <c r="A60" s="2"/>
      <c r="B60" s="71" t="s">
        <v>27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6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8"/>
    </row>
    <row r="61" spans="1:78" ht="13.5" customHeight="1" x14ac:dyDescent="0.2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6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8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6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8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4" t="s">
        <v>28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6" t="s">
        <v>113</v>
      </c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8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6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8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6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8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6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8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6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8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6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8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6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8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6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8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6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8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6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8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6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8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6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8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6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8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6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8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6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8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6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8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9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1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kDo20am7FpJJ6HbNhvy4zhAgunZBHuWISjOIj6l4phhG/Xyc3mHBgLEoWWp8xCCMiMjHDQlR4XAYJZdSAyQd8A==" saltValue="wohmKG01+X1WiBgx3KYj+g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" x14ac:dyDescent="0.2"/>
  <cols>
    <col min="2" max="144" width="11.9062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5" t="s">
        <v>50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7"/>
      <c r="X3" s="91" t="s">
        <v>51</v>
      </c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 t="s">
        <v>52</v>
      </c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8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90"/>
      <c r="X4" s="84" t="s">
        <v>54</v>
      </c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 t="s">
        <v>55</v>
      </c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 t="s">
        <v>56</v>
      </c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 t="s">
        <v>57</v>
      </c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 t="s">
        <v>58</v>
      </c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 t="s">
        <v>59</v>
      </c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 t="s">
        <v>60</v>
      </c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 t="s">
        <v>61</v>
      </c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 t="s">
        <v>62</v>
      </c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 t="s">
        <v>63</v>
      </c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 t="s">
        <v>64</v>
      </c>
      <c r="EE4" s="84"/>
      <c r="EF4" s="84"/>
      <c r="EG4" s="84"/>
      <c r="EH4" s="84"/>
      <c r="EI4" s="84"/>
      <c r="EJ4" s="84"/>
      <c r="EK4" s="84"/>
      <c r="EL4" s="84"/>
      <c r="EM4" s="84"/>
      <c r="EN4" s="84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2023</v>
      </c>
      <c r="C6" s="20">
        <f t="shared" ref="C6:W6" si="3">C7</f>
        <v>462161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鹿児島県　日置市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A5</v>
      </c>
      <c r="M6" s="20" t="str">
        <f t="shared" si="3"/>
        <v>非設置</v>
      </c>
      <c r="N6" s="21" t="str">
        <f t="shared" si="3"/>
        <v>-</v>
      </c>
      <c r="O6" s="21">
        <f t="shared" si="3"/>
        <v>89.82</v>
      </c>
      <c r="P6" s="21">
        <f t="shared" si="3"/>
        <v>96.45</v>
      </c>
      <c r="Q6" s="21">
        <f t="shared" si="3"/>
        <v>3020</v>
      </c>
      <c r="R6" s="21">
        <f t="shared" si="3"/>
        <v>46642</v>
      </c>
      <c r="S6" s="21">
        <f t="shared" si="3"/>
        <v>253.01</v>
      </c>
      <c r="T6" s="21">
        <f t="shared" si="3"/>
        <v>184.35</v>
      </c>
      <c r="U6" s="21">
        <f t="shared" si="3"/>
        <v>44531</v>
      </c>
      <c r="V6" s="21">
        <f t="shared" si="3"/>
        <v>117.01</v>
      </c>
      <c r="W6" s="21">
        <f t="shared" si="3"/>
        <v>380.57</v>
      </c>
      <c r="X6" s="22">
        <f>IF(X7="",NA(),X7)</f>
        <v>106.23</v>
      </c>
      <c r="Y6" s="22">
        <f t="shared" ref="Y6:AG6" si="4">IF(Y7="",NA(),Y7)</f>
        <v>110.14</v>
      </c>
      <c r="Z6" s="22">
        <f t="shared" si="4"/>
        <v>112.72</v>
      </c>
      <c r="AA6" s="22">
        <f t="shared" si="4"/>
        <v>113.99</v>
      </c>
      <c r="AB6" s="22">
        <f t="shared" si="4"/>
        <v>124.15</v>
      </c>
      <c r="AC6" s="22">
        <f t="shared" si="4"/>
        <v>109.01</v>
      </c>
      <c r="AD6" s="22">
        <f t="shared" si="4"/>
        <v>108.83</v>
      </c>
      <c r="AE6" s="22">
        <f t="shared" si="4"/>
        <v>109.23</v>
      </c>
      <c r="AF6" s="22">
        <f t="shared" si="4"/>
        <v>108.04</v>
      </c>
      <c r="AG6" s="22">
        <f t="shared" si="4"/>
        <v>107.49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3.7</v>
      </c>
      <c r="AO6" s="22">
        <f t="shared" si="5"/>
        <v>4.34</v>
      </c>
      <c r="AP6" s="22">
        <f t="shared" si="5"/>
        <v>4.6900000000000004</v>
      </c>
      <c r="AQ6" s="22">
        <f t="shared" si="5"/>
        <v>4.72</v>
      </c>
      <c r="AR6" s="22">
        <f t="shared" si="5"/>
        <v>5.76</v>
      </c>
      <c r="AS6" s="21" t="str">
        <f>IF(AS7="","",IF(AS7="-","【-】","【"&amp;SUBSTITUTE(TEXT(AS7,"#,##0.00"),"-","△")&amp;"】"))</f>
        <v>【1.50】</v>
      </c>
      <c r="AT6" s="22">
        <f>IF(AT7="",NA(),AT7)</f>
        <v>1099.57</v>
      </c>
      <c r="AU6" s="22">
        <f t="shared" ref="AU6:BC6" si="6">IF(AU7="",NA(),AU7)</f>
        <v>1185.5</v>
      </c>
      <c r="AV6" s="22">
        <f t="shared" si="6"/>
        <v>1232.56</v>
      </c>
      <c r="AW6" s="22">
        <f t="shared" si="6"/>
        <v>1292.43</v>
      </c>
      <c r="AX6" s="22">
        <f t="shared" si="6"/>
        <v>1477.79</v>
      </c>
      <c r="AY6" s="22">
        <f t="shared" si="6"/>
        <v>365.18</v>
      </c>
      <c r="AZ6" s="22">
        <f t="shared" si="6"/>
        <v>327.77</v>
      </c>
      <c r="BA6" s="22">
        <f t="shared" si="6"/>
        <v>338.02</v>
      </c>
      <c r="BB6" s="22">
        <f t="shared" si="6"/>
        <v>345.94</v>
      </c>
      <c r="BC6" s="22">
        <f t="shared" si="6"/>
        <v>329.7</v>
      </c>
      <c r="BD6" s="21" t="str">
        <f>IF(BD7="","",IF(BD7="-","【-】","【"&amp;SUBSTITUTE(TEXT(BD7,"#,##0.00"),"-","△")&amp;"】"))</f>
        <v>【243.36】</v>
      </c>
      <c r="BE6" s="22">
        <f>IF(BE7="",NA(),BE7)</f>
        <v>160.11000000000001</v>
      </c>
      <c r="BF6" s="22">
        <f t="shared" ref="BF6:BN6" si="7">IF(BF7="",NA(),BF7)</f>
        <v>167.85</v>
      </c>
      <c r="BG6" s="22">
        <f t="shared" si="7"/>
        <v>149.61000000000001</v>
      </c>
      <c r="BH6" s="22">
        <f t="shared" si="7"/>
        <v>172.76</v>
      </c>
      <c r="BI6" s="22">
        <f t="shared" si="7"/>
        <v>131.41</v>
      </c>
      <c r="BJ6" s="22">
        <f t="shared" si="7"/>
        <v>371.65</v>
      </c>
      <c r="BK6" s="22">
        <f t="shared" si="7"/>
        <v>397.1</v>
      </c>
      <c r="BL6" s="22">
        <f t="shared" si="7"/>
        <v>379.91</v>
      </c>
      <c r="BM6" s="22">
        <f t="shared" si="7"/>
        <v>386.61</v>
      </c>
      <c r="BN6" s="22">
        <f t="shared" si="7"/>
        <v>381.56</v>
      </c>
      <c r="BO6" s="21" t="str">
        <f>IF(BO7="","",IF(BO7="-","【-】","【"&amp;SUBSTITUTE(TEXT(BO7,"#,##0.00"),"-","△")&amp;"】"))</f>
        <v>【265.93】</v>
      </c>
      <c r="BP6" s="22">
        <f>IF(BP7="",NA(),BP7)</f>
        <v>103.95</v>
      </c>
      <c r="BQ6" s="22">
        <f t="shared" ref="BQ6:BY6" si="8">IF(BQ7="",NA(),BQ7)</f>
        <v>98.33</v>
      </c>
      <c r="BR6" s="22">
        <f t="shared" si="8"/>
        <v>103.49</v>
      </c>
      <c r="BS6" s="22">
        <f t="shared" si="8"/>
        <v>87.1</v>
      </c>
      <c r="BT6" s="22">
        <f t="shared" si="8"/>
        <v>118.19</v>
      </c>
      <c r="BU6" s="22">
        <f t="shared" si="8"/>
        <v>98.77</v>
      </c>
      <c r="BV6" s="22">
        <f t="shared" si="8"/>
        <v>95.79</v>
      </c>
      <c r="BW6" s="22">
        <f t="shared" si="8"/>
        <v>98.3</v>
      </c>
      <c r="BX6" s="22">
        <f t="shared" si="8"/>
        <v>93.82</v>
      </c>
      <c r="BY6" s="22">
        <f t="shared" si="8"/>
        <v>95.04</v>
      </c>
      <c r="BZ6" s="21" t="str">
        <f>IF(BZ7="","",IF(BZ7="-","【-】","【"&amp;SUBSTITUTE(TEXT(BZ7,"#,##0.00"),"-","△")&amp;"】"))</f>
        <v>【97.82】</v>
      </c>
      <c r="CA6" s="22">
        <f>IF(CA7="",NA(),CA7)</f>
        <v>133.87</v>
      </c>
      <c r="CB6" s="22">
        <f t="shared" ref="CB6:CJ6" si="9">IF(CB7="",NA(),CB7)</f>
        <v>129.19</v>
      </c>
      <c r="CC6" s="22">
        <f t="shared" si="9"/>
        <v>134.28</v>
      </c>
      <c r="CD6" s="22">
        <f t="shared" si="9"/>
        <v>142.91999999999999</v>
      </c>
      <c r="CE6" s="22">
        <f t="shared" si="9"/>
        <v>138.61000000000001</v>
      </c>
      <c r="CF6" s="22">
        <f t="shared" si="9"/>
        <v>173.67</v>
      </c>
      <c r="CG6" s="22">
        <f t="shared" si="9"/>
        <v>171.13</v>
      </c>
      <c r="CH6" s="22">
        <f t="shared" si="9"/>
        <v>173.7</v>
      </c>
      <c r="CI6" s="22">
        <f t="shared" si="9"/>
        <v>178.94</v>
      </c>
      <c r="CJ6" s="22">
        <f t="shared" si="9"/>
        <v>180.19</v>
      </c>
      <c r="CK6" s="21" t="str">
        <f>IF(CK7="","",IF(CK7="-","【-】","【"&amp;SUBSTITUTE(TEXT(CK7,"#,##0.00"),"-","△")&amp;"】"))</f>
        <v>【177.56】</v>
      </c>
      <c r="CL6" s="22">
        <f>IF(CL7="",NA(),CL7)</f>
        <v>66.44</v>
      </c>
      <c r="CM6" s="22">
        <f t="shared" ref="CM6:CU6" si="10">IF(CM7="",NA(),CM7)</f>
        <v>68.52</v>
      </c>
      <c r="CN6" s="22">
        <f t="shared" si="10"/>
        <v>71.319999999999993</v>
      </c>
      <c r="CO6" s="22">
        <f t="shared" si="10"/>
        <v>71.14</v>
      </c>
      <c r="CP6" s="22">
        <f t="shared" si="10"/>
        <v>68.900000000000006</v>
      </c>
      <c r="CQ6" s="22">
        <f t="shared" si="10"/>
        <v>59.67</v>
      </c>
      <c r="CR6" s="22">
        <f t="shared" si="10"/>
        <v>60.12</v>
      </c>
      <c r="CS6" s="22">
        <f t="shared" si="10"/>
        <v>60.34</v>
      </c>
      <c r="CT6" s="22">
        <f t="shared" si="10"/>
        <v>59.54</v>
      </c>
      <c r="CU6" s="22">
        <f t="shared" si="10"/>
        <v>59.26</v>
      </c>
      <c r="CV6" s="21" t="str">
        <f>IF(CV7="","",IF(CV7="-","【-】","【"&amp;SUBSTITUTE(TEXT(CV7,"#,##0.00"),"-","△")&amp;"】"))</f>
        <v>【59.81】</v>
      </c>
      <c r="CW6" s="22">
        <f>IF(CW7="",NA(),CW7)</f>
        <v>79.819999999999993</v>
      </c>
      <c r="CX6" s="22">
        <f t="shared" ref="CX6:DF6" si="11">IF(CX7="",NA(),CX7)</f>
        <v>78.489999999999995</v>
      </c>
      <c r="CY6" s="22">
        <f t="shared" si="11"/>
        <v>74.19</v>
      </c>
      <c r="CZ6" s="22">
        <f t="shared" si="11"/>
        <v>74.069999999999993</v>
      </c>
      <c r="DA6" s="22">
        <f t="shared" si="11"/>
        <v>74.92</v>
      </c>
      <c r="DB6" s="22">
        <f t="shared" si="11"/>
        <v>84.6</v>
      </c>
      <c r="DC6" s="22">
        <f t="shared" si="11"/>
        <v>84.24</v>
      </c>
      <c r="DD6" s="22">
        <f t="shared" si="11"/>
        <v>84.19</v>
      </c>
      <c r="DE6" s="22">
        <f t="shared" si="11"/>
        <v>83.93</v>
      </c>
      <c r="DF6" s="22">
        <f t="shared" si="11"/>
        <v>83.84</v>
      </c>
      <c r="DG6" s="21" t="str">
        <f>IF(DG7="","",IF(DG7="-","【-】","【"&amp;SUBSTITUTE(TEXT(DG7,"#,##0.00"),"-","△")&amp;"】"))</f>
        <v>【89.42】</v>
      </c>
      <c r="DH6" s="22">
        <f>IF(DH7="",NA(),DH7)</f>
        <v>49.73</v>
      </c>
      <c r="DI6" s="22">
        <f t="shared" ref="DI6:DQ6" si="12">IF(DI7="",NA(),DI7)</f>
        <v>50.39</v>
      </c>
      <c r="DJ6" s="22">
        <f t="shared" si="12"/>
        <v>50.83</v>
      </c>
      <c r="DK6" s="22">
        <f t="shared" si="12"/>
        <v>51.74</v>
      </c>
      <c r="DL6" s="22">
        <f t="shared" si="12"/>
        <v>51.61</v>
      </c>
      <c r="DM6" s="22">
        <f t="shared" si="12"/>
        <v>48.17</v>
      </c>
      <c r="DN6" s="22">
        <f t="shared" si="12"/>
        <v>48.83</v>
      </c>
      <c r="DO6" s="22">
        <f t="shared" si="12"/>
        <v>49.96</v>
      </c>
      <c r="DP6" s="22">
        <f t="shared" si="12"/>
        <v>50.82</v>
      </c>
      <c r="DQ6" s="22">
        <f t="shared" si="12"/>
        <v>51.82</v>
      </c>
      <c r="DR6" s="21" t="str">
        <f>IF(DR7="","",IF(DR7="-","【-】","【"&amp;SUBSTITUTE(TEXT(DR7,"#,##0.00"),"-","△")&amp;"】"))</f>
        <v>【52.02】</v>
      </c>
      <c r="DS6" s="22">
        <f>IF(DS7="",NA(),DS7)</f>
        <v>20.49</v>
      </c>
      <c r="DT6" s="22">
        <f t="shared" ref="DT6:EB6" si="13">IF(DT7="",NA(),DT7)</f>
        <v>20.56</v>
      </c>
      <c r="DU6" s="22">
        <f t="shared" si="13"/>
        <v>20.260000000000002</v>
      </c>
      <c r="DV6" s="22">
        <f t="shared" si="13"/>
        <v>20.02</v>
      </c>
      <c r="DW6" s="22">
        <f t="shared" si="13"/>
        <v>19.690000000000001</v>
      </c>
      <c r="DX6" s="22">
        <f t="shared" si="13"/>
        <v>17.12</v>
      </c>
      <c r="DY6" s="22">
        <f t="shared" si="13"/>
        <v>18.18</v>
      </c>
      <c r="DZ6" s="22">
        <f t="shared" si="13"/>
        <v>19.32</v>
      </c>
      <c r="EA6" s="22">
        <f t="shared" si="13"/>
        <v>21.16</v>
      </c>
      <c r="EB6" s="22">
        <f t="shared" si="13"/>
        <v>22.72</v>
      </c>
      <c r="EC6" s="21" t="str">
        <f>IF(EC7="","",IF(EC7="-","【-】","【"&amp;SUBSTITUTE(TEXT(EC7,"#,##0.00"),"-","△")&amp;"】"))</f>
        <v>【25.37】</v>
      </c>
      <c r="ED6" s="22">
        <f>IF(ED7="",NA(),ED7)</f>
        <v>0.46</v>
      </c>
      <c r="EE6" s="22">
        <f t="shared" ref="EE6:EM6" si="14">IF(EE7="",NA(),EE7)</f>
        <v>0.84</v>
      </c>
      <c r="EF6" s="22">
        <f t="shared" si="14"/>
        <v>1.01</v>
      </c>
      <c r="EG6" s="22">
        <f t="shared" si="14"/>
        <v>0.53</v>
      </c>
      <c r="EH6" s="22">
        <f t="shared" si="14"/>
        <v>1.01</v>
      </c>
      <c r="EI6" s="22">
        <f t="shared" si="14"/>
        <v>0.54</v>
      </c>
      <c r="EJ6" s="22">
        <f t="shared" si="14"/>
        <v>0.56999999999999995</v>
      </c>
      <c r="EK6" s="22">
        <f t="shared" si="14"/>
        <v>0.52</v>
      </c>
      <c r="EL6" s="22">
        <f t="shared" si="14"/>
        <v>0.48</v>
      </c>
      <c r="EM6" s="22">
        <f t="shared" si="14"/>
        <v>0.48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2">
      <c r="A7" s="15"/>
      <c r="B7" s="24">
        <v>2023</v>
      </c>
      <c r="C7" s="24">
        <v>462161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89.82</v>
      </c>
      <c r="P7" s="25">
        <v>96.45</v>
      </c>
      <c r="Q7" s="25">
        <v>3020</v>
      </c>
      <c r="R7" s="25">
        <v>46642</v>
      </c>
      <c r="S7" s="25">
        <v>253.01</v>
      </c>
      <c r="T7" s="25">
        <v>184.35</v>
      </c>
      <c r="U7" s="25">
        <v>44531</v>
      </c>
      <c r="V7" s="25">
        <v>117.01</v>
      </c>
      <c r="W7" s="25">
        <v>380.57</v>
      </c>
      <c r="X7" s="25">
        <v>106.23</v>
      </c>
      <c r="Y7" s="25">
        <v>110.14</v>
      </c>
      <c r="Z7" s="25">
        <v>112.72</v>
      </c>
      <c r="AA7" s="25">
        <v>113.99</v>
      </c>
      <c r="AB7" s="25">
        <v>124.15</v>
      </c>
      <c r="AC7" s="25">
        <v>109.01</v>
      </c>
      <c r="AD7" s="25">
        <v>108.83</v>
      </c>
      <c r="AE7" s="25">
        <v>109.23</v>
      </c>
      <c r="AF7" s="25">
        <v>108.04</v>
      </c>
      <c r="AG7" s="25">
        <v>107.49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3.7</v>
      </c>
      <c r="AO7" s="25">
        <v>4.34</v>
      </c>
      <c r="AP7" s="25">
        <v>4.6900000000000004</v>
      </c>
      <c r="AQ7" s="25">
        <v>4.72</v>
      </c>
      <c r="AR7" s="25">
        <v>5.76</v>
      </c>
      <c r="AS7" s="25">
        <v>1.5</v>
      </c>
      <c r="AT7" s="25">
        <v>1099.57</v>
      </c>
      <c r="AU7" s="25">
        <v>1185.5</v>
      </c>
      <c r="AV7" s="25">
        <v>1232.56</v>
      </c>
      <c r="AW7" s="25">
        <v>1292.43</v>
      </c>
      <c r="AX7" s="25">
        <v>1477.79</v>
      </c>
      <c r="AY7" s="25">
        <v>365.18</v>
      </c>
      <c r="AZ7" s="25">
        <v>327.77</v>
      </c>
      <c r="BA7" s="25">
        <v>338.02</v>
      </c>
      <c r="BB7" s="25">
        <v>345.94</v>
      </c>
      <c r="BC7" s="25">
        <v>329.7</v>
      </c>
      <c r="BD7" s="25">
        <v>243.36</v>
      </c>
      <c r="BE7" s="25">
        <v>160.11000000000001</v>
      </c>
      <c r="BF7" s="25">
        <v>167.85</v>
      </c>
      <c r="BG7" s="25">
        <v>149.61000000000001</v>
      </c>
      <c r="BH7" s="25">
        <v>172.76</v>
      </c>
      <c r="BI7" s="25">
        <v>131.41</v>
      </c>
      <c r="BJ7" s="25">
        <v>371.65</v>
      </c>
      <c r="BK7" s="25">
        <v>397.1</v>
      </c>
      <c r="BL7" s="25">
        <v>379.91</v>
      </c>
      <c r="BM7" s="25">
        <v>386.61</v>
      </c>
      <c r="BN7" s="25">
        <v>381.56</v>
      </c>
      <c r="BO7" s="25">
        <v>265.93</v>
      </c>
      <c r="BP7" s="25">
        <v>103.95</v>
      </c>
      <c r="BQ7" s="25">
        <v>98.33</v>
      </c>
      <c r="BR7" s="25">
        <v>103.49</v>
      </c>
      <c r="BS7" s="25">
        <v>87.1</v>
      </c>
      <c r="BT7" s="25">
        <v>118.19</v>
      </c>
      <c r="BU7" s="25">
        <v>98.77</v>
      </c>
      <c r="BV7" s="25">
        <v>95.79</v>
      </c>
      <c r="BW7" s="25">
        <v>98.3</v>
      </c>
      <c r="BX7" s="25">
        <v>93.82</v>
      </c>
      <c r="BY7" s="25">
        <v>95.04</v>
      </c>
      <c r="BZ7" s="25">
        <v>97.82</v>
      </c>
      <c r="CA7" s="25">
        <v>133.87</v>
      </c>
      <c r="CB7" s="25">
        <v>129.19</v>
      </c>
      <c r="CC7" s="25">
        <v>134.28</v>
      </c>
      <c r="CD7" s="25">
        <v>142.91999999999999</v>
      </c>
      <c r="CE7" s="25">
        <v>138.61000000000001</v>
      </c>
      <c r="CF7" s="25">
        <v>173.67</v>
      </c>
      <c r="CG7" s="25">
        <v>171.13</v>
      </c>
      <c r="CH7" s="25">
        <v>173.7</v>
      </c>
      <c r="CI7" s="25">
        <v>178.94</v>
      </c>
      <c r="CJ7" s="25">
        <v>180.19</v>
      </c>
      <c r="CK7" s="25">
        <v>177.56</v>
      </c>
      <c r="CL7" s="25">
        <v>66.44</v>
      </c>
      <c r="CM7" s="25">
        <v>68.52</v>
      </c>
      <c r="CN7" s="25">
        <v>71.319999999999993</v>
      </c>
      <c r="CO7" s="25">
        <v>71.14</v>
      </c>
      <c r="CP7" s="25">
        <v>68.900000000000006</v>
      </c>
      <c r="CQ7" s="25">
        <v>59.67</v>
      </c>
      <c r="CR7" s="25">
        <v>60.12</v>
      </c>
      <c r="CS7" s="25">
        <v>60.34</v>
      </c>
      <c r="CT7" s="25">
        <v>59.54</v>
      </c>
      <c r="CU7" s="25">
        <v>59.26</v>
      </c>
      <c r="CV7" s="25">
        <v>59.81</v>
      </c>
      <c r="CW7" s="25">
        <v>79.819999999999993</v>
      </c>
      <c r="CX7" s="25">
        <v>78.489999999999995</v>
      </c>
      <c r="CY7" s="25">
        <v>74.19</v>
      </c>
      <c r="CZ7" s="25">
        <v>74.069999999999993</v>
      </c>
      <c r="DA7" s="25">
        <v>74.92</v>
      </c>
      <c r="DB7" s="25">
        <v>84.6</v>
      </c>
      <c r="DC7" s="25">
        <v>84.24</v>
      </c>
      <c r="DD7" s="25">
        <v>84.19</v>
      </c>
      <c r="DE7" s="25">
        <v>83.93</v>
      </c>
      <c r="DF7" s="25">
        <v>83.84</v>
      </c>
      <c r="DG7" s="25">
        <v>89.42</v>
      </c>
      <c r="DH7" s="25">
        <v>49.73</v>
      </c>
      <c r="DI7" s="25">
        <v>50.39</v>
      </c>
      <c r="DJ7" s="25">
        <v>50.83</v>
      </c>
      <c r="DK7" s="25">
        <v>51.74</v>
      </c>
      <c r="DL7" s="25">
        <v>51.61</v>
      </c>
      <c r="DM7" s="25">
        <v>48.17</v>
      </c>
      <c r="DN7" s="25">
        <v>48.83</v>
      </c>
      <c r="DO7" s="25">
        <v>49.96</v>
      </c>
      <c r="DP7" s="25">
        <v>50.82</v>
      </c>
      <c r="DQ7" s="25">
        <v>51.82</v>
      </c>
      <c r="DR7" s="25">
        <v>52.02</v>
      </c>
      <c r="DS7" s="25">
        <v>20.49</v>
      </c>
      <c r="DT7" s="25">
        <v>20.56</v>
      </c>
      <c r="DU7" s="25">
        <v>20.260000000000002</v>
      </c>
      <c r="DV7" s="25">
        <v>20.02</v>
      </c>
      <c r="DW7" s="25">
        <v>19.690000000000001</v>
      </c>
      <c r="DX7" s="25">
        <v>17.12</v>
      </c>
      <c r="DY7" s="25">
        <v>18.18</v>
      </c>
      <c r="DZ7" s="25">
        <v>19.32</v>
      </c>
      <c r="EA7" s="25">
        <v>21.16</v>
      </c>
      <c r="EB7" s="25">
        <v>22.72</v>
      </c>
      <c r="EC7" s="25">
        <v>25.37</v>
      </c>
      <c r="ED7" s="25">
        <v>0.46</v>
      </c>
      <c r="EE7" s="25">
        <v>0.84</v>
      </c>
      <c r="EF7" s="25">
        <v>1.01</v>
      </c>
      <c r="EG7" s="25">
        <v>0.53</v>
      </c>
      <c r="EH7" s="25">
        <v>1.01</v>
      </c>
      <c r="EI7" s="25">
        <v>0.54</v>
      </c>
      <c r="EJ7" s="25">
        <v>0.56999999999999995</v>
      </c>
      <c r="EK7" s="25">
        <v>0.52</v>
      </c>
      <c r="EL7" s="25">
        <v>0.48</v>
      </c>
      <c r="EM7" s="25">
        <v>0.48</v>
      </c>
      <c r="EN7" s="25">
        <v>0.62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2">
      <c r="B13" t="s">
        <v>107</v>
      </c>
      <c r="C13" t="s">
        <v>108</v>
      </c>
      <c r="D13" t="s">
        <v>108</v>
      </c>
      <c r="E13" t="s">
        <v>108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2025-02-18T05:09:44Z</cp:lastPrinted>
  <dcterms:created xsi:type="dcterms:W3CDTF">2025-01-24T06:56:22Z</dcterms:created>
  <dcterms:modified xsi:type="dcterms:W3CDTF">2025-02-27T05:19:00Z</dcterms:modified>
  <cp:category/>
</cp:coreProperties>
</file>