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5 出水市（済）○\"/>
    </mc:Choice>
  </mc:AlternateContent>
  <xr:revisionPtr revIDLastSave="0" documentId="13_ncr:1_{149BF3EB-7E2C-4CF5-B3FE-9517AA573026}" xr6:coauthVersionLast="36" xr6:coauthVersionMax="36" xr10:uidLastSave="{00000000-0000-0000-0000-000000000000}"/>
  <workbookProtection workbookAlgorithmName="SHA-512" workbookHashValue="29tig4jnGTg3m13yT1fGCrdgLx199G07PcH0moLlPBRSE4lyePmDPXcVCWRI0V4NMqJr58GQcAig+vXyHorDQA==" workbookSaltValue="+f5XqnV2c4h7Bnz7KaTbtA=="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AL10"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<sst xmlns="http://schemas.openxmlformats.org/spreadsheetml/2006/main" count="253" uniqueCount="117">
  <si>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</si>
  <si>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</si>
  <si>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</si>
  <si>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</si>
  <si>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</si>
  <si>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</si>
  <si>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</si>
  <si>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</si>
  <si>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</si>
  <si>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</si>
  <si>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</si>
  <si>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</si>
  <si>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</si>
  <si>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</si>
  <si>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</si>
  <si>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</si>
  <si>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</si>
  <si>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</si>
  <si>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</si>
  <si>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</si>
  <si>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</si>
  <si>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</si>
  <si>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</si>
  <si>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</si>
  <si>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</si>
  <si>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</si>
  <si>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</si>
  <si>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</si>
  <si>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</si>
  <si>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</si>
  <si>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</si>
  <si>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</si>
  <si>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</si>
  <si>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</si>
  <si>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</si>
  <si>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</si>
  <si>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</si>
  <si>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</si>
  <si>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</si>
  <si>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</si>
  <si>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</si>
  <si>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</si>
  <si>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</si>
  <si>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</si>
  <si>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</si>
  <si>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</si>
  <si>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</si>
  <si>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</si>
  <si>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</si>
  <si>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</si>
  <si>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</si>
  <si>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</si>
  <si>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</si>
  <si>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</si>
  <si>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</si>
  <si>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</si>
  <si>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</si>
  <si>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</si>
  <si>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</si>
  <si>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</si>
  <si>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</si>
  <si>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</si>
  <si>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</si>
  <si>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</si>
  <si>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</si>
  <si>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</si>
  <si>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</si>
  <si>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</si>
  <si>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</si>
  <si>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</si>
  <si>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</si>
  <si>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</si>
  <si>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</si>
  <si>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</si>
  <si>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</si>
  <si>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</si>
  <si>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</si>
  <si>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</si>
  <si>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</si>
  <si>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</si>
  <si>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</si>
  <si>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</si>
  <si>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</si>
  <si>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</si>
  <si>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</si>
  <si>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</si>
  <si>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</si>
  <si>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</si>
  <si>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</si>
  <si>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</si>
  <si>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</si>
  <si>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</si>
  <si>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</si>
  <si>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</si>
  <si>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</si>
  <si>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</si>
  <si>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</si>
  <si>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</si>
  <si>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</si>
  <si>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</si>
  <si>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</si>
  <si>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</si>
  <si>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</si>
  <si>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</si>
  <si>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</si>
  <si>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</si>
  <si>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</si>
  <si>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</si>
  <si>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</si>
  <si>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</si>
  <si>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</si>
  <si>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</si>
  <si>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</si>
  <si>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</si>
  <si>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人口減少による使用料収入減少が危惧される中で、老朽化対策については計画的に実施しなければならない。
　更新費用の財源は、起債と一般会計からの繰入金頼みであることから、財源確保と施設の長寿命化に関する検討を行う必要がある。
　今後は、将来にわたり持続的に事業を運営できるよう、財源確保の見通しを立て、業務の効率化等による経費削減に努め、経営と施設の健全化を図っていきたい。
</t>
    <rPh sb="117" eb="119">
      <t>ショウライ</t>
    </rPh>
    <rPh sb="123" eb="125">
      <t>ジゾク</t>
    </rPh>
    <rPh sb="125" eb="126">
      <t>テキ</t>
    </rPh>
    <rPh sb="127" eb="129">
      <t>ジギョウ</t>
    </rPh>
    <rPh sb="130" eb="132">
      <t>ウンエイ</t>
    </rPh>
    <rPh sb="138" eb="140">
      <t>ザイゲン</t>
    </rPh>
    <rPh sb="140" eb="142">
      <t>カクホ</t>
    </rPh>
    <rPh sb="143" eb="145">
      <t>ミトオ</t>
    </rPh>
    <rPh sb="147" eb="148">
      <t>タ</t>
    </rPh>
    <rPh sb="156" eb="157">
      <t>ナド</t>
    </rPh>
    <rPh sb="160" eb="162">
      <t>ケイヒ</t>
    </rPh>
    <rPh sb="162" eb="164">
      <t>サクゲン</t>
    </rPh>
    <rPh sb="165" eb="166">
      <t>ツト</t>
    </rPh>
    <phoneticPr fontId="4"/>
  </si>
  <si>
    <t>　①有形固定資産減価償却率は、法適用４年目で低いポイントとなっているが、実際には電気・機械等の施設が耐用年数を迎えている。
　管渠の標準的耐用年数は50年であり、供用開始から30年とまだ猶予があるが、老朽化を示す指標や改善率については、調査検討すべき課題であると捉えている。
　将来に渡り持続的に施設を維持していくためには、最適整備構想等による施設更新が必要であり、その財源には企業債を活用することになる。企業債の活用については、将来の負担とバランスを取りながら行う必要がある。</t>
    <rPh sb="2" eb="4">
      <t>ユウケイ</t>
    </rPh>
    <rPh sb="4" eb="6">
      <t>コテイ</t>
    </rPh>
    <rPh sb="6" eb="8">
      <t>シサン</t>
    </rPh>
    <rPh sb="8" eb="10">
      <t>ゲンカ</t>
    </rPh>
    <rPh sb="10" eb="12">
      <t>ショウキャク</t>
    </rPh>
    <rPh sb="12" eb="13">
      <t>リツ</t>
    </rPh>
    <rPh sb="15" eb="16">
      <t>ホウ</t>
    </rPh>
    <rPh sb="16" eb="18">
      <t>テキヨウ</t>
    </rPh>
    <rPh sb="22" eb="23">
      <t>ヒク</t>
    </rPh>
    <rPh sb="36" eb="38">
      <t>ジッサイ</t>
    </rPh>
    <rPh sb="45" eb="46">
      <t>ナド</t>
    </rPh>
    <rPh sb="50" eb="52">
      <t>タイヨウ</t>
    </rPh>
    <rPh sb="52" eb="54">
      <t>ネンスウ</t>
    </rPh>
    <rPh sb="55" eb="56">
      <t>ムカ</t>
    </rPh>
    <rPh sb="89" eb="90">
      <t>ネン</t>
    </rPh>
    <rPh sb="93" eb="95">
      <t>ユウヨ</t>
    </rPh>
    <rPh sb="139" eb="141">
      <t>ショウライ</t>
    </rPh>
    <rPh sb="142" eb="143">
      <t>ワタ</t>
    </rPh>
    <rPh sb="144" eb="147">
      <t>ジゾクテキ</t>
    </rPh>
    <rPh sb="148" eb="150">
      <t>シセツ</t>
    </rPh>
    <rPh sb="151" eb="153">
      <t>イジ</t>
    </rPh>
    <rPh sb="162" eb="164">
      <t>サイテキ</t>
    </rPh>
    <rPh sb="164" eb="166">
      <t>セイビ</t>
    </rPh>
    <rPh sb="166" eb="168">
      <t>コウソウ</t>
    </rPh>
    <rPh sb="168" eb="169">
      <t>ナド</t>
    </rPh>
    <rPh sb="172" eb="174">
      <t>シセツ</t>
    </rPh>
    <rPh sb="174" eb="176">
      <t>コウシン</t>
    </rPh>
    <rPh sb="177" eb="179">
      <t>ヒツヨウ</t>
    </rPh>
    <rPh sb="185" eb="187">
      <t>ザイゲン</t>
    </rPh>
    <rPh sb="189" eb="191">
      <t>キギョウ</t>
    </rPh>
    <rPh sb="191" eb="192">
      <t>サイ</t>
    </rPh>
    <rPh sb="193" eb="195">
      <t>カツヨウ</t>
    </rPh>
    <rPh sb="203" eb="205">
      <t>キギョウ</t>
    </rPh>
    <rPh sb="205" eb="206">
      <t>サイ</t>
    </rPh>
    <rPh sb="207" eb="209">
      <t>カツヨウ</t>
    </rPh>
    <rPh sb="215" eb="217">
      <t>ショウライ</t>
    </rPh>
    <rPh sb="218" eb="220">
      <t>フタン</t>
    </rPh>
    <rPh sb="226" eb="227">
      <t>ト</t>
    </rPh>
    <rPh sb="231" eb="232">
      <t>オコナ</t>
    </rPh>
    <phoneticPr fontId="4"/>
  </si>
  <si>
    <t>　①経常収支比率は、類似団体平均及び全国平均を下回っているものの、令和５年度は再び100％以上となった。
　②令和４年度に引き続き欠損金が生じており、早急に対策を講じる必要がある。
　③流動比率が類似団体平均値を下回っており、資金が少なく、繰入金に依存していることを示している。今後は、資金留保の手立てが必要である。
　④企業債残高対事業規模比率は、類似団体平均値を下回っているものの、今後、ストックマネジメント計画による施設更新が始まると、悪化していくことが推測される。
　⑤経費回収率は、類似団体平均値を上回っているが、100％未満で適切な使用料水準が確保されていないことを示している。今後、料金の適正化に向けた検討が必要である。
　⑥汚水処理原価は、類似団体平均値を下回っているが、施設更新に伴う資本費の増により今後増加が見込まれるため、注意が必要である。
　⑦施設利用率は、類似団体平均値を上回っているが、今後は節水型機器の普及や人口減少により徐々に低下するものと推測される。　
　⑧水洗化率は、水洗化率の向上は使用料収入の増加につながることから、経営改善の施策として取り組む必要がある。</t>
    <rPh sb="55" eb="57">
      <t>レイワ</t>
    </rPh>
    <rPh sb="58" eb="59">
      <t>ネン</t>
    </rPh>
    <rPh sb="59" eb="60">
      <t>ド</t>
    </rPh>
    <rPh sb="61" eb="62">
      <t>ヒ</t>
    </rPh>
    <rPh sb="63" eb="64">
      <t>ツヅ</t>
    </rPh>
    <rPh sb="65" eb="68">
      <t>ケッソンキン</t>
    </rPh>
    <rPh sb="69" eb="70">
      <t>ショウ</t>
    </rPh>
    <rPh sb="75" eb="77">
      <t>ソウキュウ</t>
    </rPh>
    <rPh sb="78" eb="80">
      <t>タイサク</t>
    </rPh>
    <rPh sb="81" eb="82">
      <t>コウ</t>
    </rPh>
    <rPh sb="84" eb="86">
      <t>ヒツヨウ</t>
    </rPh>
    <rPh sb="254" eb="255">
      <t>ウエ</t>
    </rPh>
    <rPh sb="311" eb="313">
      <t>ヒツヨウ</t>
    </rPh>
    <rPh sb="336" eb="337">
      <t>シタ</t>
    </rPh>
    <rPh sb="344" eb="346">
      <t>シセツ</t>
    </rPh>
    <rPh sb="346" eb="348">
      <t>コウシン</t>
    </rPh>
    <rPh sb="349" eb="350">
      <t>トモナ</t>
    </rPh>
    <rPh sb="351" eb="353">
      <t>シホン</t>
    </rPh>
    <rPh sb="353" eb="354">
      <t>ヒ</t>
    </rPh>
    <rPh sb="355" eb="356">
      <t>ゾウ</t>
    </rPh>
    <rPh sb="359" eb="361">
      <t>コンゴ</t>
    </rPh>
    <rPh sb="361" eb="363">
      <t>ゾウカ</t>
    </rPh>
    <rPh sb="364" eb="366">
      <t>ミコ</t>
    </rPh>
    <rPh sb="372" eb="374">
      <t>チュウイ</t>
    </rPh>
    <rPh sb="375" eb="377">
      <t>ヒツヨウ</t>
    </rPh>
    <rPh sb="399" eb="400">
      <t>ウエ</t>
    </rPh>
    <rPh sb="407" eb="40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</si>
</sst>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A9-468A-8B6F-A4EE9D3F87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0.02</c:v>
                </c:pt>
              </c:numCache>
            </c:numRef>
          </c:val>
          <c:smooth val="0"/>
          <c:extLst>
            <c:ext xmlns:c16="http://schemas.microsoft.com/office/drawing/2014/chart" uri="{C3380CC4-5D6E-409C-BE32-E72D297353CC}">
              <c16:uniqueId val="{00000001-BBA9-468A-8B6F-A4EE9D3F87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59.69</c:v>
                </c:pt>
                <c:pt idx="2">
                  <c:v>58.46</c:v>
                </c:pt>
                <c:pt idx="3">
                  <c:v>55.06</c:v>
                </c:pt>
                <c:pt idx="4">
                  <c:v>54.04</c:v>
                </c:pt>
              </c:numCache>
            </c:numRef>
          </c:val>
          <c:extLst>
            <c:ext xmlns:c16="http://schemas.microsoft.com/office/drawing/2014/chart" uri="{C3380CC4-5D6E-409C-BE32-E72D297353CC}">
              <c16:uniqueId val="{00000000-6E4B-4B2C-94CE-BCDD5287C0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52.63</c:v>
                </c:pt>
              </c:numCache>
            </c:numRef>
          </c:val>
          <c:smooth val="0"/>
          <c:extLst>
            <c:ext xmlns:c16="http://schemas.microsoft.com/office/drawing/2014/chart" uri="{C3380CC4-5D6E-409C-BE32-E72D297353CC}">
              <c16:uniqueId val="{00000001-6E4B-4B2C-94CE-BCDD5287C0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87.15</c:v>
                </c:pt>
                <c:pt idx="2">
                  <c:v>85.89</c:v>
                </c:pt>
                <c:pt idx="3">
                  <c:v>85.38</c:v>
                </c:pt>
                <c:pt idx="4">
                  <c:v>84.63</c:v>
                </c:pt>
              </c:numCache>
            </c:numRef>
          </c:val>
          <c:extLst>
            <c:ext xmlns:c16="http://schemas.microsoft.com/office/drawing/2014/chart" uri="{C3380CC4-5D6E-409C-BE32-E72D297353CC}">
              <c16:uniqueId val="{00000000-4539-4144-B0A6-FB5B9440EC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90.32</c:v>
                </c:pt>
              </c:numCache>
            </c:numRef>
          </c:val>
          <c:smooth val="0"/>
          <c:extLst>
            <c:ext xmlns:c16="http://schemas.microsoft.com/office/drawing/2014/chart" uri="{C3380CC4-5D6E-409C-BE32-E72D297353CC}">
              <c16:uniqueId val="{00000001-4539-4144-B0A6-FB5B9440EC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101.76</c:v>
                </c:pt>
                <c:pt idx="2">
                  <c:v>102.25</c:v>
                </c:pt>
                <c:pt idx="3">
                  <c:v>89.73</c:v>
                </c:pt>
                <c:pt idx="4">
                  <c:v>101.45</c:v>
                </c:pt>
              </c:numCache>
            </c:numRef>
          </c:val>
          <c:extLst>
            <c:ext xmlns:c16="http://schemas.microsoft.com/office/drawing/2014/chart" uri="{C3380CC4-5D6E-409C-BE32-E72D297353CC}">
              <c16:uniqueId val="{00000000-1D71-4C1D-8ECC-C046398B7A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103.07</c:v>
                </c:pt>
              </c:numCache>
            </c:numRef>
          </c:val>
          <c:smooth val="0"/>
          <c:extLst>
            <c:ext xmlns:c16="http://schemas.microsoft.com/office/drawing/2014/chart" uri="{C3380CC4-5D6E-409C-BE32-E72D297353CC}">
              <c16:uniqueId val="{00000001-1D71-4C1D-8ECC-C046398B7A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5.08</c:v>
                </c:pt>
                <c:pt idx="2">
                  <c:v>10.14</c:v>
                </c:pt>
                <c:pt idx="3">
                  <c:v>13.87</c:v>
                </c:pt>
                <c:pt idx="4">
                  <c:v>17.309999999999999</c:v>
                </c:pt>
              </c:numCache>
            </c:numRef>
          </c:val>
          <c:extLst>
            <c:ext xmlns:c16="http://schemas.microsoft.com/office/drawing/2014/chart" uri="{C3380CC4-5D6E-409C-BE32-E72D297353CC}">
              <c16:uniqueId val="{00000000-3763-4596-9BD6-9B7AAB127B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30.5</c:v>
                </c:pt>
              </c:numCache>
            </c:numRef>
          </c:val>
          <c:smooth val="0"/>
          <c:extLst>
            <c:ext xmlns:c16="http://schemas.microsoft.com/office/drawing/2014/chart" uri="{C3380CC4-5D6E-409C-BE32-E72D297353CC}">
              <c16:uniqueId val="{00000001-3763-4596-9BD6-9B7AAB127B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B5-4C38-A561-5938C3C8FB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9B5-4C38-A561-5938C3C8FB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formatCode="#,##0.00;&quot;△&quot;#,##0.00;&quot;-&quot;">
                  <c:v>22.61</c:v>
                </c:pt>
                <c:pt idx="4" formatCode="#,##0.00;&quot;△&quot;#,##0.00;&quot;-&quot;">
                  <c:v>17.84</c:v>
                </c:pt>
              </c:numCache>
            </c:numRef>
          </c:val>
          <c:extLst>
            <c:ext xmlns:c16="http://schemas.microsoft.com/office/drawing/2014/chart" uri="{C3380CC4-5D6E-409C-BE32-E72D297353CC}">
              <c16:uniqueId val="{00000000-1AE4-4D7E-8D37-122DE29257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120.64</c:v>
                </c:pt>
              </c:numCache>
            </c:numRef>
          </c:val>
          <c:smooth val="0"/>
          <c:extLst>
            <c:ext xmlns:c16="http://schemas.microsoft.com/office/drawing/2014/chart" uri="{C3380CC4-5D6E-409C-BE32-E72D297353CC}">
              <c16:uniqueId val="{00000001-1AE4-4D7E-8D37-122DE29257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31.45</c:v>
                </c:pt>
                <c:pt idx="2">
                  <c:v>21.37</c:v>
                </c:pt>
                <c:pt idx="3">
                  <c:v>18.7</c:v>
                </c:pt>
                <c:pt idx="4">
                  <c:v>29.21</c:v>
                </c:pt>
              </c:numCache>
            </c:numRef>
          </c:val>
          <c:extLst>
            <c:ext xmlns:c16="http://schemas.microsoft.com/office/drawing/2014/chart" uri="{C3380CC4-5D6E-409C-BE32-E72D297353CC}">
              <c16:uniqueId val="{00000000-D721-4E94-A7A3-3437B41586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39.82</c:v>
                </c:pt>
              </c:numCache>
            </c:numRef>
          </c:val>
          <c:smooth val="0"/>
          <c:extLst>
            <c:ext xmlns:c16="http://schemas.microsoft.com/office/drawing/2014/chart" uri="{C3380CC4-5D6E-409C-BE32-E72D297353CC}">
              <c16:uniqueId val="{00000001-D721-4E94-A7A3-3437B41586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4.8499999999999996</c:v>
                </c:pt>
                <c:pt idx="3" formatCode="#,##0.00;&quot;△&quot;#,##0.00;&quot;-&quot;">
                  <c:v>130.83000000000001</c:v>
                </c:pt>
                <c:pt idx="4">
                  <c:v>0</c:v>
                </c:pt>
              </c:numCache>
            </c:numRef>
          </c:val>
          <c:extLst>
            <c:ext xmlns:c16="http://schemas.microsoft.com/office/drawing/2014/chart" uri="{C3380CC4-5D6E-409C-BE32-E72D297353CC}">
              <c16:uniqueId val="{00000000-0877-4EAA-A969-D4ADE8D0D05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743.31</c:v>
                </c:pt>
              </c:numCache>
            </c:numRef>
          </c:val>
          <c:smooth val="0"/>
          <c:extLst>
            <c:ext xmlns:c16="http://schemas.microsoft.com/office/drawing/2014/chart" uri="{C3380CC4-5D6E-409C-BE32-E72D297353CC}">
              <c16:uniqueId val="{00000001-0877-4EAA-A969-D4ADE8D0D05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75.7</c:v>
                </c:pt>
                <c:pt idx="2">
                  <c:v>78.13</c:v>
                </c:pt>
                <c:pt idx="3">
                  <c:v>69.069999999999993</c:v>
                </c:pt>
                <c:pt idx="4">
                  <c:v>77.2</c:v>
                </c:pt>
              </c:numCache>
            </c:numRef>
          </c:val>
          <c:extLst>
            <c:ext xmlns:c16="http://schemas.microsoft.com/office/drawing/2014/chart" uri="{C3380CC4-5D6E-409C-BE32-E72D297353CC}">
              <c16:uniqueId val="{00000000-AA2E-40FA-A571-28BA58FC43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61.15</c:v>
                </c:pt>
              </c:numCache>
            </c:numRef>
          </c:val>
          <c:smooth val="0"/>
          <c:extLst>
            <c:ext xmlns:c16="http://schemas.microsoft.com/office/drawing/2014/chart" uri="{C3380CC4-5D6E-409C-BE32-E72D297353CC}">
              <c16:uniqueId val="{00000001-AA2E-40FA-A571-28BA58FC43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161.63999999999999</c:v>
                </c:pt>
                <c:pt idx="2">
                  <c:v>157.37</c:v>
                </c:pt>
                <c:pt idx="3">
                  <c:v>178.65</c:v>
                </c:pt>
                <c:pt idx="4">
                  <c:v>159.61000000000001</c:v>
                </c:pt>
              </c:numCache>
            </c:numRef>
          </c:val>
          <c:extLst>
            <c:ext xmlns:c16="http://schemas.microsoft.com/office/drawing/2014/chart" uri="{C3380CC4-5D6E-409C-BE32-E72D297353CC}">
              <c16:uniqueId val="{00000000-F506-4BA1-85ED-8017E5E3D3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F506-4BA1-85ED-8017E5E3D3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52" zoomScaleNormal="100" zoomScaleSheetLayoutView="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出水市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51783</v>
      </c>
      <c r="AM8" s="41"/>
      <c r="AN8" s="41"/>
      <c r="AO8" s="41"/>
      <c r="AP8" s="41"/>
      <c r="AQ8" s="41"/>
      <c r="AR8" s="41"/>
      <c r="AS8" s="41"/>
      <c r="AT8" s="34">
        <f>データ!T6</f>
        <v>329.98</v>
      </c>
      <c r="AU8" s="34"/>
      <c r="AV8" s="34"/>
      <c r="AW8" s="34"/>
      <c r="AX8" s="34"/>
      <c r="AY8" s="34"/>
      <c r="AZ8" s="34"/>
      <c r="BA8" s="34"/>
      <c r="BB8" s="34">
        <f>データ!U6</f>
        <v>156.93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62.32</v>
      </c>
      <c r="J10" s="34"/>
      <c r="K10" s="34"/>
      <c r="L10" s="34"/>
      <c r="M10" s="34"/>
      <c r="N10" s="34"/>
      <c r="O10" s="34"/>
      <c r="P10" s="34">
        <f>データ!P6</f>
        <v>7.5</v>
      </c>
      <c r="Q10" s="34"/>
      <c r="R10" s="34"/>
      <c r="S10" s="34"/>
      <c r="T10" s="34"/>
      <c r="U10" s="34"/>
      <c r="V10" s="34"/>
      <c r="W10" s="34">
        <f>データ!Q6</f>
        <v>96.11</v>
      </c>
      <c r="X10" s="34"/>
      <c r="Y10" s="34"/>
      <c r="Z10" s="34"/>
      <c r="AA10" s="34"/>
      <c r="AB10" s="34"/>
      <c r="AC10" s="34"/>
      <c r="AD10" s="41">
        <f>データ!R6</f>
        <v>2310</v>
      </c>
      <c r="AE10" s="41"/>
      <c r="AF10" s="41"/>
      <c r="AG10" s="41"/>
      <c r="AH10" s="41"/>
      <c r="AI10" s="41"/>
      <c r="AJ10" s="41"/>
      <c r="AK10" s="2"/>
      <c r="AL10" s="41">
        <f>データ!V6</f>
        <v>3851</v>
      </c>
      <c r="AM10" s="41"/>
      <c r="AN10" s="41"/>
      <c r="AO10" s="41"/>
      <c r="AP10" s="41"/>
      <c r="AQ10" s="41"/>
      <c r="AR10" s="41"/>
      <c r="AS10" s="41"/>
      <c r="AT10" s="34">
        <f>データ!W6</f>
        <v>4.04</v>
      </c>
      <c r="AU10" s="34"/>
      <c r="AV10" s="34"/>
      <c r="AW10" s="34"/>
      <c r="AX10" s="34"/>
      <c r="AY10" s="34"/>
      <c r="AZ10" s="34"/>
      <c r="BA10" s="34"/>
      <c r="BB10" s="34">
        <f>データ!X6</f>
        <v>953.22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fYpour2q1LcWxX+k+2xFA3koeEfWHdCow34Om0X2OKe2PsSu8zXtE3nxLMVvclcZGg3o+Tey6sfhpSbbIC+ONQ==" saltValue="C0CAUKxgD8351Fcli+og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462080</v>
      </c>
      <c r="D6" s="19">
        <f t="shared" si="3"/>
        <v>46</v>
      </c>
      <c r="E6" s="19">
        <f t="shared" si="3"/>
        <v>17</v>
      </c>
      <c r="F6" s="19">
        <f t="shared" si="3"/>
        <v>5</v>
      </c>
      <c r="G6" s="19">
        <f t="shared" si="3"/>
        <v>0</v>
      </c>
      <c r="H6" s="19" t="str">
        <f t="shared" si="3"/>
        <v>鹿児島県　出水市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62.32</v>
      </c>
      <c r="P6" s="20">
        <f t="shared" si="3"/>
        <v>7.5</v>
      </c>
      <c r="Q6" s="20">
        <f t="shared" si="3"/>
        <v>96.11</v>
      </c>
      <c r="R6" s="20">
        <f t="shared" si="3"/>
        <v>2310</v>
      </c>
      <c r="S6" s="20">
        <f t="shared" si="3"/>
        <v>51783</v>
      </c>
      <c r="T6" s="20">
        <f t="shared" si="3"/>
        <v>329.98</v>
      </c>
      <c r="U6" s="20">
        <f t="shared" si="3"/>
        <v>156.93</v>
      </c>
      <c r="V6" s="20">
        <f t="shared" si="3"/>
        <v>3851</v>
      </c>
      <c r="W6" s="20">
        <f t="shared" si="3"/>
        <v>4.04</v>
      </c>
      <c r="X6" s="20">
        <f t="shared" si="3"/>
        <v>953.22</v>
      </c>
      <c r="Y6" s="21" t="str">
        <f>IF(Y7="",NA(),Y7)</f>
        <v>-</v>
      </c>
      <c r="Z6" s="21">
        <f t="shared" ref="Z6:AH6" si="4">IF(Z7="",NA(),Z7)</f>
        <v>101.76</v>
      </c>
      <c r="AA6" s="21">
        <f t="shared" si="4"/>
        <v>102.25</v>
      </c>
      <c r="AB6" s="21">
        <f t="shared" si="4"/>
        <v>89.73</v>
      </c>
      <c r="AC6" s="21">
        <f t="shared" si="4"/>
        <v>101.45</v>
      </c>
      <c r="AD6" s="21" t="str">
        <f t="shared" si="4"/>
        <v>-</v>
      </c>
      <c r="AE6" s="21">
        <f t="shared" si="4"/>
        <v>106.37</v>
      </c>
      <c r="AF6" s="21">
        <f t="shared" si="4"/>
        <v>106.07</v>
      </c>
      <c r="AG6" s="21">
        <f t="shared" si="4"/>
        <v>105.5</v>
      </c>
      <c r="AH6" s="21">
        <f t="shared" si="4"/>
        <v>103.07</v>
      </c>
      <c r="AI6" s="20" t="str">
        <f>IF(AI7="","",IF(AI7="-","【-】","【"&amp;SUBSTITUTE(TEXT(AI7,"#,##0.00"),"-","△")&amp;"】"))</f>
        <v>【104.44】</v>
      </c>
      <c r="AJ6" s="21" t="str">
        <f>IF(AJ7="",NA(),AJ7)</f>
        <v>-</v>
      </c>
      <c r="AK6" s="20">
        <f t="shared" ref="AK6:AS6" si="5">IF(AK7="",NA(),AK7)</f>
        <v>0</v>
      </c>
      <c r="AL6" s="20">
        <f t="shared" si="5"/>
        <v>0</v>
      </c>
      <c r="AM6" s="21">
        <f t="shared" si="5"/>
        <v>22.61</v>
      </c>
      <c r="AN6" s="21">
        <f t="shared" si="5"/>
        <v>17.84</v>
      </c>
      <c r="AO6" s="21" t="str">
        <f t="shared" si="5"/>
        <v>-</v>
      </c>
      <c r="AP6" s="21">
        <f t="shared" si="5"/>
        <v>139.02000000000001</v>
      </c>
      <c r="AQ6" s="21">
        <f t="shared" si="5"/>
        <v>132.04</v>
      </c>
      <c r="AR6" s="21">
        <f t="shared" si="5"/>
        <v>145.43</v>
      </c>
      <c r="AS6" s="21">
        <f t="shared" si="5"/>
        <v>120.64</v>
      </c>
      <c r="AT6" s="20" t="str">
        <f>IF(AT7="","",IF(AT7="-","【-】","【"&amp;SUBSTITUTE(TEXT(AT7,"#,##0.00"),"-","△")&amp;"】"))</f>
        <v>【124.06】</v>
      </c>
      <c r="AU6" s="21" t="str">
        <f>IF(AU7="",NA(),AU7)</f>
        <v>-</v>
      </c>
      <c r="AV6" s="21">
        <f t="shared" ref="AV6:BD6" si="6">IF(AV7="",NA(),AV7)</f>
        <v>31.45</v>
      </c>
      <c r="AW6" s="21">
        <f t="shared" si="6"/>
        <v>21.37</v>
      </c>
      <c r="AX6" s="21">
        <f t="shared" si="6"/>
        <v>18.7</v>
      </c>
      <c r="AY6" s="21">
        <f t="shared" si="6"/>
        <v>29.21</v>
      </c>
      <c r="AZ6" s="21" t="str">
        <f t="shared" si="6"/>
        <v>-</v>
      </c>
      <c r="BA6" s="21">
        <f t="shared" si="6"/>
        <v>29.13</v>
      </c>
      <c r="BB6" s="21">
        <f t="shared" si="6"/>
        <v>35.69</v>
      </c>
      <c r="BC6" s="21">
        <f t="shared" si="6"/>
        <v>38.4</v>
      </c>
      <c r="BD6" s="21">
        <f t="shared" si="6"/>
        <v>39.82</v>
      </c>
      <c r="BE6" s="20" t="str">
        <f>IF(BE7="","",IF(BE7="-","【-】","【"&amp;SUBSTITUTE(TEXT(BE7,"#,##0.00"),"-","△")&amp;"】"))</f>
        <v>【42.02】</v>
      </c>
      <c r="BF6" s="21" t="str">
        <f>IF(BF7="",NA(),BF7)</f>
        <v>-</v>
      </c>
      <c r="BG6" s="20">
        <f t="shared" ref="BG6:BO6" si="7">IF(BG7="",NA(),BG7)</f>
        <v>0</v>
      </c>
      <c r="BH6" s="21">
        <f t="shared" si="7"/>
        <v>4.8499999999999996</v>
      </c>
      <c r="BI6" s="21">
        <f t="shared" si="7"/>
        <v>130.83000000000001</v>
      </c>
      <c r="BJ6" s="20">
        <f t="shared" si="7"/>
        <v>0</v>
      </c>
      <c r="BK6" s="21" t="str">
        <f t="shared" si="7"/>
        <v>-</v>
      </c>
      <c r="BL6" s="21">
        <f t="shared" si="7"/>
        <v>867.83</v>
      </c>
      <c r="BM6" s="21">
        <f t="shared" si="7"/>
        <v>791.76</v>
      </c>
      <c r="BN6" s="21">
        <f t="shared" si="7"/>
        <v>900.82</v>
      </c>
      <c r="BO6" s="21">
        <f t="shared" si="7"/>
        <v>743.31</v>
      </c>
      <c r="BP6" s="20" t="str">
        <f>IF(BP7="","",IF(BP7="-","【-】","【"&amp;SUBSTITUTE(TEXT(BP7,"#,##0.00"),"-","△")&amp;"】"))</f>
        <v>【785.10】</v>
      </c>
      <c r="BQ6" s="21" t="str">
        <f>IF(BQ7="",NA(),BQ7)</f>
        <v>-</v>
      </c>
      <c r="BR6" s="21">
        <f t="shared" ref="BR6:BZ6" si="8">IF(BR7="",NA(),BR7)</f>
        <v>75.7</v>
      </c>
      <c r="BS6" s="21">
        <f t="shared" si="8"/>
        <v>78.13</v>
      </c>
      <c r="BT6" s="21">
        <f t="shared" si="8"/>
        <v>69.069999999999993</v>
      </c>
      <c r="BU6" s="21">
        <f t="shared" si="8"/>
        <v>77.2</v>
      </c>
      <c r="BV6" s="21" t="str">
        <f t="shared" si="8"/>
        <v>-</v>
      </c>
      <c r="BW6" s="21">
        <f t="shared" si="8"/>
        <v>57.08</v>
      </c>
      <c r="BX6" s="21">
        <f t="shared" si="8"/>
        <v>56.26</v>
      </c>
      <c r="BY6" s="21">
        <f t="shared" si="8"/>
        <v>52.94</v>
      </c>
      <c r="BZ6" s="21">
        <f t="shared" si="8"/>
        <v>61.15</v>
      </c>
      <c r="CA6" s="20" t="str">
        <f>IF(CA7="","",IF(CA7="-","【-】","【"&amp;SUBSTITUTE(TEXT(CA7,"#,##0.00"),"-","△")&amp;"】"))</f>
        <v>【56.93】</v>
      </c>
      <c r="CB6" s="21" t="str">
        <f>IF(CB7="",NA(),CB7)</f>
        <v>-</v>
      </c>
      <c r="CC6" s="21">
        <f t="shared" ref="CC6:CK6" si="9">IF(CC7="",NA(),CC7)</f>
        <v>161.63999999999999</v>
      </c>
      <c r="CD6" s="21">
        <f t="shared" si="9"/>
        <v>157.37</v>
      </c>
      <c r="CE6" s="21">
        <f t="shared" si="9"/>
        <v>178.65</v>
      </c>
      <c r="CF6" s="21">
        <f t="shared" si="9"/>
        <v>159.61000000000001</v>
      </c>
      <c r="CG6" s="21" t="str">
        <f t="shared" si="9"/>
        <v>-</v>
      </c>
      <c r="CH6" s="21">
        <f t="shared" si="9"/>
        <v>274.99</v>
      </c>
      <c r="CI6" s="21">
        <f t="shared" si="9"/>
        <v>282.08999999999997</v>
      </c>
      <c r="CJ6" s="21">
        <f t="shared" si="9"/>
        <v>303.27999999999997</v>
      </c>
      <c r="CK6" s="21">
        <f t="shared" si="9"/>
        <v>250.43</v>
      </c>
      <c r="CL6" s="20" t="str">
        <f>IF(CL7="","",IF(CL7="-","【-】","【"&amp;SUBSTITUTE(TEXT(CL7,"#,##0.00"),"-","△")&amp;"】"))</f>
        <v>【271.15】</v>
      </c>
      <c r="CM6" s="21" t="str">
        <f>IF(CM7="",NA(),CM7)</f>
        <v>-</v>
      </c>
      <c r="CN6" s="21">
        <f t="shared" ref="CN6:CV6" si="10">IF(CN7="",NA(),CN7)</f>
        <v>59.69</v>
      </c>
      <c r="CO6" s="21">
        <f t="shared" si="10"/>
        <v>58.46</v>
      </c>
      <c r="CP6" s="21">
        <f t="shared" si="10"/>
        <v>55.06</v>
      </c>
      <c r="CQ6" s="21">
        <f t="shared" si="10"/>
        <v>54.04</v>
      </c>
      <c r="CR6" s="21" t="str">
        <f t="shared" si="10"/>
        <v>-</v>
      </c>
      <c r="CS6" s="21">
        <f t="shared" si="10"/>
        <v>54.83</v>
      </c>
      <c r="CT6" s="21">
        <f t="shared" si="10"/>
        <v>66.53</v>
      </c>
      <c r="CU6" s="21">
        <f t="shared" si="10"/>
        <v>52.35</v>
      </c>
      <c r="CV6" s="21">
        <f t="shared" si="10"/>
        <v>52.63</v>
      </c>
      <c r="CW6" s="20" t="str">
        <f>IF(CW7="","",IF(CW7="-","【-】","【"&amp;SUBSTITUTE(TEXT(CW7,"#,##0.00"),"-","△")&amp;"】"))</f>
        <v>【49.87】</v>
      </c>
      <c r="CX6" s="21" t="str">
        <f>IF(CX7="",NA(),CX7)</f>
        <v>-</v>
      </c>
      <c r="CY6" s="21">
        <f t="shared" ref="CY6:DG6" si="11">IF(CY7="",NA(),CY7)</f>
        <v>87.15</v>
      </c>
      <c r="CZ6" s="21">
        <f t="shared" si="11"/>
        <v>85.89</v>
      </c>
      <c r="DA6" s="21">
        <f t="shared" si="11"/>
        <v>85.38</v>
      </c>
      <c r="DB6" s="21">
        <f t="shared" si="11"/>
        <v>84.63</v>
      </c>
      <c r="DC6" s="21" t="str">
        <f t="shared" si="11"/>
        <v>-</v>
      </c>
      <c r="DD6" s="21">
        <f t="shared" si="11"/>
        <v>84.7</v>
      </c>
      <c r="DE6" s="21">
        <f t="shared" si="11"/>
        <v>84.67</v>
      </c>
      <c r="DF6" s="21">
        <f t="shared" si="11"/>
        <v>84.39</v>
      </c>
      <c r="DG6" s="21">
        <f t="shared" si="11"/>
        <v>90.32</v>
      </c>
      <c r="DH6" s="20" t="str">
        <f>IF(DH7="","",IF(DH7="-","【-】","【"&amp;SUBSTITUTE(TEXT(DH7,"#,##0.00"),"-","△")&amp;"】"))</f>
        <v>【87.54】</v>
      </c>
      <c r="DI6" s="21" t="str">
        <f>IF(DI7="",NA(),DI7)</f>
        <v>-</v>
      </c>
      <c r="DJ6" s="21">
        <f t="shared" ref="DJ6:DR6" si="12">IF(DJ7="",NA(),DJ7)</f>
        <v>5.08</v>
      </c>
      <c r="DK6" s="21">
        <f t="shared" si="12"/>
        <v>10.14</v>
      </c>
      <c r="DL6" s="21">
        <f t="shared" si="12"/>
        <v>13.87</v>
      </c>
      <c r="DM6" s="21">
        <f t="shared" si="12"/>
        <v>17.309999999999999</v>
      </c>
      <c r="DN6" s="21" t="str">
        <f t="shared" si="12"/>
        <v>-</v>
      </c>
      <c r="DO6" s="21">
        <f t="shared" si="12"/>
        <v>20.34</v>
      </c>
      <c r="DP6" s="21">
        <f t="shared" si="12"/>
        <v>21.85</v>
      </c>
      <c r="DQ6" s="21">
        <f t="shared" si="12"/>
        <v>25.19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0.02</v>
      </c>
      <c r="EO6" s="20" t="str">
        <f>IF(EO7="","",IF(EO7="-","【-】","【"&amp;SUBSTITUTE(TEXT(EO7,"#,##0.00"),"-","△")&amp;"】"))</f>
        <v>【0.02】</v>
      </c>
    </row>
    <row r="7" spans="1:148" s="22" customFormat="1" x14ac:dyDescent="0.2">
      <c r="A7" s="14"/>
      <c r="B7" s="23">
        <v>2023</v>
      </c>
      <c r="C7" s="23">
        <v>462080</v>
      </c>
      <c r="D7" s="23">
        <v>46</v>
      </c>
      <c r="E7" s="23">
        <v>17</v>
      </c>
      <c r="F7" s="23">
        <v>5</v>
      </c>
      <c r="G7" s="23">
        <v>0</v>
      </c>
      <c r="H7" s="23" t="s">
        <v>96</v>
      </c>
      <c r="I7" s="23" t="s">
        <v>97</v>
      </c>
      <c r="J7" s="23" t="s">
        <v>98</v>
      </c>
      <c r="K7" s="23" t="s">
        <v>99</v>
      </c>
      <c r="L7" s="23" t="s">
        <v>100</v>
      </c>
      <c r="M7" s="23" t="s">
        <v>101</v>
      </c>
      <c r="N7" s="24" t="s">
        <v>102</v>
      </c>
      <c r="O7" s="24">
        <v>62.32</v>
      </c>
      <c r="P7" s="24">
        <v>7.5</v>
      </c>
      <c r="Q7" s="24">
        <v>96.11</v>
      </c>
      <c r="R7" s="24">
        <v>2310</v>
      </c>
      <c r="S7" s="24">
        <v>51783</v>
      </c>
      <c r="T7" s="24">
        <v>329.98</v>
      </c>
      <c r="U7" s="24">
        <v>156.93</v>
      </c>
      <c r="V7" s="24">
        <v>3851</v>
      </c>
      <c r="W7" s="24">
        <v>4.04</v>
      </c>
      <c r="X7" s="24">
        <v>953.22</v>
      </c>
      <c r="Y7" s="24" t="s">
        <v>102</v>
      </c>
      <c r="Z7" s="24">
        <v>101.76</v>
      </c>
      <c r="AA7" s="24">
        <v>102.25</v>
      </c>
      <c r="AB7" s="24">
        <v>89.73</v>
      </c>
      <c r="AC7" s="24">
        <v>101.45</v>
      </c>
      <c r="AD7" s="24" t="s">
        <v>102</v>
      </c>
      <c r="AE7" s="24">
        <v>106.37</v>
      </c>
      <c r="AF7" s="24">
        <v>106.07</v>
      </c>
      <c r="AG7" s="24">
        <v>105.5</v>
      </c>
      <c r="AH7" s="24">
        <v>103.07</v>
      </c>
      <c r="AI7" s="24">
        <v>104.44</v>
      </c>
      <c r="AJ7" s="24" t="s">
        <v>102</v>
      </c>
      <c r="AK7" s="24">
        <v>0</v>
      </c>
      <c r="AL7" s="24">
        <v>0</v>
      </c>
      <c r="AM7" s="24">
        <v>22.61</v>
      </c>
      <c r="AN7" s="24">
        <v>17.84</v>
      </c>
      <c r="AO7" s="24" t="s">
        <v>102</v>
      </c>
      <c r="AP7" s="24">
        <v>139.02000000000001</v>
      </c>
      <c r="AQ7" s="24">
        <v>132.04</v>
      </c>
      <c r="AR7" s="24">
        <v>145.43</v>
      </c>
      <c r="AS7" s="24">
        <v>120.64</v>
      </c>
      <c r="AT7" s="24">
        <v>124.06</v>
      </c>
      <c r="AU7" s="24" t="s">
        <v>102</v>
      </c>
      <c r="AV7" s="24">
        <v>31.45</v>
      </c>
      <c r="AW7" s="24">
        <v>21.37</v>
      </c>
      <c r="AX7" s="24">
        <v>18.7</v>
      </c>
      <c r="AY7" s="24">
        <v>29.21</v>
      </c>
      <c r="AZ7" s="24" t="s">
        <v>102</v>
      </c>
      <c r="BA7" s="24">
        <v>29.13</v>
      </c>
      <c r="BB7" s="24">
        <v>35.69</v>
      </c>
      <c r="BC7" s="24">
        <v>38.4</v>
      </c>
      <c r="BD7" s="24">
        <v>39.82</v>
      </c>
      <c r="BE7" s="24">
        <v>42.02</v>
      </c>
      <c r="BF7" s="24" t="s">
        <v>102</v>
      </c>
      <c r="BG7" s="24">
        <v>0</v>
      </c>
      <c r="BH7" s="24">
        <v>4.8499999999999996</v>
      </c>
      <c r="BI7" s="24">
        <v>130.83000000000001</v>
      </c>
      <c r="BJ7" s="24">
        <v>0</v>
      </c>
      <c r="BK7" s="24" t="s">
        <v>102</v>
      </c>
      <c r="BL7" s="24">
        <v>867.83</v>
      </c>
      <c r="BM7" s="24">
        <v>791.76</v>
      </c>
      <c r="BN7" s="24">
        <v>900.82</v>
      </c>
      <c r="BO7" s="24">
        <v>743.31</v>
      </c>
      <c r="BP7" s="24">
        <v>785.1</v>
      </c>
      <c r="BQ7" s="24" t="s">
        <v>102</v>
      </c>
      <c r="BR7" s="24">
        <v>75.7</v>
      </c>
      <c r="BS7" s="24">
        <v>78.13</v>
      </c>
      <c r="BT7" s="24">
        <v>69.069999999999993</v>
      </c>
      <c r="BU7" s="24">
        <v>77.2</v>
      </c>
      <c r="BV7" s="24" t="s">
        <v>102</v>
      </c>
      <c r="BW7" s="24">
        <v>57.08</v>
      </c>
      <c r="BX7" s="24">
        <v>56.26</v>
      </c>
      <c r="BY7" s="24">
        <v>52.94</v>
      </c>
      <c r="BZ7" s="24">
        <v>61.15</v>
      </c>
      <c r="CA7" s="24">
        <v>56.93</v>
      </c>
      <c r="CB7" s="24" t="s">
        <v>102</v>
      </c>
      <c r="CC7" s="24">
        <v>161.63999999999999</v>
      </c>
      <c r="CD7" s="24">
        <v>157.37</v>
      </c>
      <c r="CE7" s="24">
        <v>178.65</v>
      </c>
      <c r="CF7" s="24">
        <v>159.61000000000001</v>
      </c>
      <c r="CG7" s="24" t="s">
        <v>102</v>
      </c>
      <c r="CH7" s="24">
        <v>274.99</v>
      </c>
      <c r="CI7" s="24">
        <v>282.08999999999997</v>
      </c>
      <c r="CJ7" s="24">
        <v>303.27999999999997</v>
      </c>
      <c r="CK7" s="24">
        <v>250.43</v>
      </c>
      <c r="CL7" s="24">
        <v>271.14999999999998</v>
      </c>
      <c r="CM7" s="24" t="s">
        <v>102</v>
      </c>
      <c r="CN7" s="24">
        <v>59.69</v>
      </c>
      <c r="CO7" s="24">
        <v>58.46</v>
      </c>
      <c r="CP7" s="24">
        <v>55.06</v>
      </c>
      <c r="CQ7" s="24">
        <v>54.04</v>
      </c>
      <c r="CR7" s="24" t="s">
        <v>102</v>
      </c>
      <c r="CS7" s="24">
        <v>54.83</v>
      </c>
      <c r="CT7" s="24">
        <v>66.53</v>
      </c>
      <c r="CU7" s="24">
        <v>52.35</v>
      </c>
      <c r="CV7" s="24">
        <v>52.63</v>
      </c>
      <c r="CW7" s="24">
        <v>49.87</v>
      </c>
      <c r="CX7" s="24" t="s">
        <v>102</v>
      </c>
      <c r="CY7" s="24">
        <v>87.15</v>
      </c>
      <c r="CZ7" s="24">
        <v>85.89</v>
      </c>
      <c r="DA7" s="24">
        <v>85.38</v>
      </c>
      <c r="DB7" s="24">
        <v>84.63</v>
      </c>
      <c r="DC7" s="24" t="s">
        <v>102</v>
      </c>
      <c r="DD7" s="24">
        <v>84.7</v>
      </c>
      <c r="DE7" s="24">
        <v>84.67</v>
      </c>
      <c r="DF7" s="24">
        <v>84.39</v>
      </c>
      <c r="DG7" s="24">
        <v>90.32</v>
      </c>
      <c r="DH7" s="24">
        <v>87.54</v>
      </c>
      <c r="DI7" s="24" t="s">
        <v>102</v>
      </c>
      <c r="DJ7" s="24">
        <v>5.08</v>
      </c>
      <c r="DK7" s="24">
        <v>10.14</v>
      </c>
      <c r="DL7" s="24">
        <v>13.87</v>
      </c>
      <c r="DM7" s="24">
        <v>17.309999999999999</v>
      </c>
      <c r="DN7" s="24" t="s">
        <v>102</v>
      </c>
      <c r="DO7" s="24">
        <v>20.34</v>
      </c>
      <c r="DP7" s="24">
        <v>21.85</v>
      </c>
      <c r="DQ7" s="24">
        <v>25.19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0.25</v>
      </c>
      <c r="EL7" s="24">
        <v>0.05</v>
      </c>
      <c r="EM7" s="24">
        <v>0.03</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2025-02-17T06:09:05Z</cp:lastPrinted>
  <dcterms:created xsi:type="dcterms:W3CDTF">2025-01-24T07:21:10Z</dcterms:created>
  <dcterms:modified xsi:type="dcterms:W3CDTF">2025-02-27T05:15:27Z</dcterms:modified>
  <cp:category/>
</cp:coreProperties>
</file>