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8_徳之島町\"/>
    </mc:Choice>
  </mc:AlternateContent>
  <workbookProtection workbookAlgorithmName="SHA-512" workbookHashValue="4JOM/C2dZ6AIHxLXkVyliSMoZfT90VU0y9FnjU/j2CWunU3Bt7lrFwHDz48EXsozDKDTdXBHyXKUX9oL0xKPrA==" workbookSaltValue="u1KfVEh2PcMMYKotweSvhQ=="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W10" i="4" s="1"/>
  <c r="P6" i="5"/>
  <c r="P10" i="4" s="1"/>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BB10" i="4"/>
  <c r="AT10" i="4"/>
  <c r="AL10" i="4"/>
  <c r="AD10" i="4"/>
  <c r="BB8" i="4"/>
  <c r="AT8" i="4"/>
  <c r="W8" i="4"/>
  <c r="P8" i="4"/>
  <c r="I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<sst xmlns="http://schemas.openxmlformats.org/spreadsheetml/2006/main" count="236" uniqueCount="119">
  <si>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</si>
  <si>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</si>
  <si>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</si>
  <si>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</si>
  <si>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</si>
  <si>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</si>
  <si>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</si>
  <si>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</si>
  <si>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</si>
  <si>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</si>
  <si>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</si>
  <si>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</si>
  <si>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</si>
  <si>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</si>
  <si>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</si>
  <si>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</si>
  <si>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</si>
  <si>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</si>
  <si>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</si>
  <si>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</si>
  <si>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</si>
  <si>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</si>
  <si>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</si>
  <si>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</si>
  <si>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</si>
  <si>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</si>
  <si>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</si>
  <si>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</si>
  <si>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</si>
  <si>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</si>
  <si>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</si>
  <si>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</si>
  <si>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</si>
  <si>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</si>
  <si>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</si>
  <si>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</si>
  <si>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</si>
  <si>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</si>
  <si>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</si>
  <si>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</si>
  <si>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</si>
  <si>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</si>
  <si>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</si>
  <si>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</si>
  <si>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</si>
  <si>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</si>
  <si>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</si>
  <si>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</si>
  <si>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</si>
  <si>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</si>
  <si>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</si>
  <si>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</si>
  <si>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</si>
  <si>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</si>
  <si>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</si>
  <si>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</si>
  <si>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</si>
  <si>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</si>
  <si>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</si>
  <si>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</si>
  <si>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</si>
  <si>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</si>
  <si>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</si>
  <si>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</si>
  <si>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</si>
  <si>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</si>
  <si>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</si>
  <si>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</si>
  <si>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</si>
  <si>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</si>
  <si>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</si>
  <si>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</si>
  <si>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</si>
  <si>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</si>
  <si>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</si>
  <si>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</si>
  <si>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</si>
  <si>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</si>
  <si>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</si>
  <si>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</si>
  <si>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</si>
  <si>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</si>
  <si>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</si>
  <si>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</si>
  <si>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</si>
  <si>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</si>
  <si>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</si>
  <si>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</si>
  <si>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</si>
  <si>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</si>
  <si>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</si>
  <si>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</si>
  <si>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</si>
  <si>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</si>
  <si>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</si>
  <si>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</si>
  <si>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</si>
  <si>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</si>
  <si>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</si>
  <si>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</si>
  <si>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</si>
  <si>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</si>
  <si>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</si>
  <si>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</si>
  <si>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</si>
  <si>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</si>
  <si>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</si>
  <si>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</si>
  <si>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</si>
  <si>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</si>
  <si>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</si>
  <si>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</si>
  <si>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</si>
  <si>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</si>
  <si>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</si>
  <si>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</si>
  <si>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H18年度から管路敷設工事を実施し、H22年度末に汚水処理施設が完成したことにより、公共下水道の供用を開始した。供用開始から13年程度経過し、管渠の老朽化等については現在のところ問題はないが、処理場内の機器更新時期が近づいておりR4・5年度年度にストックマネジメント計画を策定し計画的な修繕を実施予定である。</t>
    <phoneticPr fontId="4"/>
  </si>
  <si>
    <t>収益的収支比率は、R4年度は100％近い数値ではあるが、依然として一般会計からの繰入金への依存度が高く自立した経営基盤の構築が不可欠である。R4年度に認可区域を拡大し、事業計画面積が拡大した。そのことによりR3年度全体計画の約70％程度のあった整備面積がR4年度は55％となったが、整備面積は増加傾向である。しかしながら、普及率26.5%により施設利用率が平均を下回っており、引き続き普及率・接続率の向上が求められる。</t>
    <rPh sb="18" eb="19">
      <t>チカ</t>
    </rPh>
    <rPh sb="20" eb="22">
      <t>スウチ</t>
    </rPh>
    <rPh sb="77" eb="79">
      <t>クイキ</t>
    </rPh>
    <rPh sb="80" eb="82">
      <t>カクダイ</t>
    </rPh>
    <rPh sb="84" eb="88">
      <t>ジギョウケイカク</t>
    </rPh>
    <rPh sb="88" eb="90">
      <t>メンセキ</t>
    </rPh>
    <rPh sb="91" eb="93">
      <t>カクダイ</t>
    </rPh>
    <rPh sb="105" eb="107">
      <t>ネンド</t>
    </rPh>
    <rPh sb="129" eb="131">
      <t>ネンド</t>
    </rPh>
    <rPh sb="141" eb="145">
      <t>セイビメンセキ</t>
    </rPh>
    <rPh sb="146" eb="148">
      <t>ゾウカ</t>
    </rPh>
    <rPh sb="148" eb="150">
      <t>ケイコウ</t>
    </rPh>
    <rPh sb="188" eb="189">
      <t>ヒ</t>
    </rPh>
    <rPh sb="190" eb="191">
      <t>ツヅ</t>
    </rPh>
    <phoneticPr fontId="4"/>
  </si>
  <si>
    <t>①収益的収支比率について、Ｒ3年度は100％を上回っているが、令和4年度はH30-R2と近い数値になっている。依然として一般会計からの繰入金に依存している状況であり、徴収率の改善や加入促進により自立した経営基盤を確立する必要がある。
④普及率が低く、企業債残高対象事業規模比率は０％となっているが，これは一般会計からの繰入金に依存しているためである。今後は中長期的に普及率を向上させることで営業収益を確保し、一般会計からの繰入金への依存度合を低下させる必要がある。
⑤経費回収率について、加入率の上昇に伴い料金収入も増えているが、R3年度に汚水処理にかかる経費のうち維持管理費が例年より増額になりR4年度も同様の傾向となっていることから経費回収率が減額となっている。今後も普及率の向上，費用削減により更なる経費回収率の向上を図る。
⑥汚水処理原価については例年類似団体と比較して低い数値となっていたが、R3年度より汚水処理費内の維持管理費が増額となったことから類似団体平均値に近い数値となっている。今後も汚水処理費は同額で推移する見込みであるため、引き続き加入促進活動や管路工事による新規接続の向上を図り、有収水量を増加させる取り組みが必要である。
⑦施設利用率について、H30年度以降徐々に増加しており、Ｒ4年度はR3年度とから微増である。供用開始から約13年と運用年数が短いため類似団体と比較して低い数値となっているが、普及率の上昇を受けた施設利用率の上昇が期待できる。
⑧水洗化率は、R3年度の数値より減となっているが、水洗便所設置済人口は増となっている。今後も水洗化を図り、水洗化率を引き上げる必要がある。</t>
    <rPh sb="6" eb="8">
      <t>ヒリツ</t>
    </rPh>
    <rPh sb="31" eb="33">
      <t>レイワ</t>
    </rPh>
    <rPh sb="34" eb="35">
      <t>ネン</t>
    </rPh>
    <rPh sb="35" eb="36">
      <t>ド</t>
    </rPh>
    <rPh sb="44" eb="45">
      <t>チカ</t>
    </rPh>
    <rPh sb="46" eb="48">
      <t>スウチ</t>
    </rPh>
    <rPh sb="300" eb="302">
      <t>ネンド</t>
    </rPh>
    <rPh sb="303" eb="305">
      <t>ドウヨウ</t>
    </rPh>
    <rPh sb="306" eb="308">
      <t>ケイコウ</t>
    </rPh>
    <rPh sb="403" eb="405">
      <t>ネンド</t>
    </rPh>
    <rPh sb="565" eb="567">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</si>
</sst>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0.06</c:v>
                </c:pt>
                <c:pt idx="4">
                  <c:v>0</c:v>
                </c:pt>
              </c:numCache>
            </c:numRef>
          </c:val>
          <c:extLst>
            <c:ext xmlns:c16="http://schemas.microsoft.com/office/drawing/2014/chart" uri="{C3380CC4-5D6E-409C-BE32-E72D297353CC}">
              <c16:uniqueId val="{00000000-EDE4-4F02-B61C-742D61DB8D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0.18</c:v>
                </c:pt>
                <c:pt idx="2">
                  <c:v>0.06</c:v>
                </c:pt>
                <c:pt idx="3" formatCode="#,##0.00;&quot;△&quot;#,##0.00">
                  <c:v>0</c:v>
                </c:pt>
                <c:pt idx="4" formatCode="#,##0.00;&quot;△&quot;#,##0.00">
                  <c:v>0</c:v>
                </c:pt>
              </c:numCache>
            </c:numRef>
          </c:val>
          <c:smooth val="0"/>
          <c:extLst>
            <c:ext xmlns:c16="http://schemas.microsoft.com/office/drawing/2014/chart" uri="{C3380CC4-5D6E-409C-BE32-E72D297353CC}">
              <c16:uniqueId val="{00000001-EDE4-4F02-B61C-742D61DB8D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32.83</c:v>
                </c:pt>
                <c:pt idx="1">
                  <c:v>32.78</c:v>
                </c:pt>
                <c:pt idx="2">
                  <c:v>32.06</c:v>
                </c:pt>
                <c:pt idx="3">
                  <c:v>35.5</c:v>
                </c:pt>
                <c:pt idx="4">
                  <c:v>37.18</c:v>
                </c:pt>
              </c:numCache>
            </c:numRef>
          </c:val>
          <c:extLst>
            <c:ext xmlns:c16="http://schemas.microsoft.com/office/drawing/2014/chart" uri="{C3380CC4-5D6E-409C-BE32-E72D297353CC}">
              <c16:uniqueId val="{00000000-42F1-4957-A50A-6338348A4E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45.44</c:v>
                </c:pt>
                <c:pt idx="1">
                  <c:v>47.28</c:v>
                </c:pt>
                <c:pt idx="2">
                  <c:v>44.83</c:v>
                </c:pt>
                <c:pt idx="3">
                  <c:v>48</c:v>
                </c:pt>
                <c:pt idx="4">
                  <c:v>46.26</c:v>
                </c:pt>
              </c:numCache>
            </c:numRef>
          </c:val>
          <c:smooth val="0"/>
          <c:extLst>
            <c:ext xmlns:c16="http://schemas.microsoft.com/office/drawing/2014/chart" uri="{C3380CC4-5D6E-409C-BE32-E72D297353CC}">
              <c16:uniqueId val="{00000001-42F1-4957-A50A-6338348A4E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58.13</c:v>
                </c:pt>
                <c:pt idx="1">
                  <c:v>59.76</c:v>
                </c:pt>
                <c:pt idx="2">
                  <c:v>60.23</c:v>
                </c:pt>
                <c:pt idx="3">
                  <c:v>56.17</c:v>
                </c:pt>
                <c:pt idx="4">
                  <c:v>54.4</c:v>
                </c:pt>
              </c:numCache>
            </c:numRef>
          </c:val>
          <c:extLst>
            <c:ext xmlns:c16="http://schemas.microsoft.com/office/drawing/2014/chart" uri="{C3380CC4-5D6E-409C-BE32-E72D297353CC}">
              <c16:uniqueId val="{00000000-E0EF-4074-BA53-6B5E082B1EE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65.97</c:v>
                </c:pt>
                <c:pt idx="1">
                  <c:v>64.7</c:v>
                </c:pt>
                <c:pt idx="2">
                  <c:v>60.57</c:v>
                </c:pt>
                <c:pt idx="3">
                  <c:v>56.11</c:v>
                </c:pt>
                <c:pt idx="4">
                  <c:v>56.49</c:v>
                </c:pt>
              </c:numCache>
            </c:numRef>
          </c:val>
          <c:smooth val="0"/>
          <c:extLst>
            <c:ext xmlns:c16="http://schemas.microsoft.com/office/drawing/2014/chart" uri="{C3380CC4-5D6E-409C-BE32-E72D297353CC}">
              <c16:uniqueId val="{00000001-E0EF-4074-BA53-6B5E082B1EE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97.81</c:v>
                </c:pt>
                <c:pt idx="1">
                  <c:v>98.85</c:v>
                </c:pt>
                <c:pt idx="2">
                  <c:v>98.41</c:v>
                </c:pt>
                <c:pt idx="3">
                  <c:v>103.64</c:v>
                </c:pt>
                <c:pt idx="4">
                  <c:v>99.33</c:v>
                </c:pt>
              </c:numCache>
            </c:numRef>
          </c:val>
          <c:extLst>
            <c:ext xmlns:c16="http://schemas.microsoft.com/office/drawing/2014/chart" uri="{C3380CC4-5D6E-409C-BE32-E72D297353CC}">
              <c16:uniqueId val="{00000000-F2D2-472A-958E-F9BA5E054DF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D2-472A-958E-F9BA5E054DF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DA-464D-A714-FD4C04D3A2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DA-464D-A714-FD4C04D3A2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37-4C77-A129-72A490F223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37-4C77-A129-72A490F223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03-4EB2-BD00-50F2DED9A0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03-4EB2-BD00-50F2DED9A0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29-4CE0-99B1-3265FCD32D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29-4CE0-99B1-3265FCD32D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7F-41F4-974F-3C71EEA0B12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722.53</c:v>
                </c:pt>
                <c:pt idx="1">
                  <c:v>933.3</c:v>
                </c:pt>
                <c:pt idx="2">
                  <c:v>1575.64</c:v>
                </c:pt>
                <c:pt idx="3">
                  <c:v>914.32</c:v>
                </c:pt>
                <c:pt idx="4">
                  <c:v>940.79</c:v>
                </c:pt>
              </c:numCache>
            </c:numRef>
          </c:val>
          <c:smooth val="0"/>
          <c:extLst>
            <c:ext xmlns:c16="http://schemas.microsoft.com/office/drawing/2014/chart" uri="{C3380CC4-5D6E-409C-BE32-E72D297353CC}">
              <c16:uniqueId val="{00000001-CA7F-41F4-974F-3C71EEA0B12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101.27</c:v>
                </c:pt>
                <c:pt idx="1">
                  <c:v>119.07</c:v>
                </c:pt>
                <c:pt idx="2">
                  <c:v>123.21</c:v>
                </c:pt>
                <c:pt idx="3">
                  <c:v>56.24</c:v>
                </c:pt>
                <c:pt idx="4">
                  <c:v>52.82</c:v>
                </c:pt>
              </c:numCache>
            </c:numRef>
          </c:val>
          <c:extLst>
            <c:ext xmlns:c16="http://schemas.microsoft.com/office/drawing/2014/chart" uri="{C3380CC4-5D6E-409C-BE32-E72D297353CC}">
              <c16:uniqueId val="{00000000-A2EE-4494-96F9-019279F61A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74.61</c:v>
                </c:pt>
                <c:pt idx="1">
                  <c:v>77.510000000000005</c:v>
                </c:pt>
                <c:pt idx="2">
                  <c:v>73.209999999999994</c:v>
                </c:pt>
                <c:pt idx="3">
                  <c:v>75.599999999999994</c:v>
                </c:pt>
                <c:pt idx="4">
                  <c:v>74.13</c:v>
                </c:pt>
              </c:numCache>
            </c:numRef>
          </c:val>
          <c:smooth val="0"/>
          <c:extLst>
            <c:ext xmlns:c16="http://schemas.microsoft.com/office/drawing/2014/chart" uri="{C3380CC4-5D6E-409C-BE32-E72D297353CC}">
              <c16:uniqueId val="{00000001-A2EE-4494-96F9-019279F61A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128.05000000000001</c:v>
                </c:pt>
                <c:pt idx="1">
                  <c:v>111.04</c:v>
                </c:pt>
                <c:pt idx="2">
                  <c:v>109.92</c:v>
                </c:pt>
                <c:pt idx="3">
                  <c:v>246.71</c:v>
                </c:pt>
                <c:pt idx="4">
                  <c:v>271.26</c:v>
                </c:pt>
              </c:numCache>
            </c:numRef>
          </c:val>
          <c:extLst>
            <c:ext xmlns:c16="http://schemas.microsoft.com/office/drawing/2014/chart" uri="{C3380CC4-5D6E-409C-BE32-E72D297353CC}">
              <c16:uniqueId val="{00000000-B942-4FE9-AC2E-0ADB6F08E3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233.5</c:v>
                </c:pt>
                <c:pt idx="1">
                  <c:v>221.95</c:v>
                </c:pt>
                <c:pt idx="2">
                  <c:v>229.52</c:v>
                </c:pt>
                <c:pt idx="3">
                  <c:v>211.98</c:v>
                </c:pt>
                <c:pt idx="4">
                  <c:v>221.86</c:v>
                </c:pt>
              </c:numCache>
            </c:numRef>
          </c:val>
          <c:smooth val="0"/>
          <c:extLst>
            <c:ext xmlns:c16="http://schemas.microsoft.com/office/drawing/2014/chart" uri="{C3380CC4-5D6E-409C-BE32-E72D297353CC}">
              <c16:uniqueId val="{00000001-B942-4FE9-AC2E-0ADB6F08E3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52" zoomScaleNormal="70" zoomScaleSheetLayoutView="52" zoomScalePageLayoutView="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徳之島町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Cc3</v>
      </c>
      <c r="X8" s="40"/>
      <c r="Y8" s="40"/>
      <c r="Z8" s="40"/>
      <c r="AA8" s="40"/>
      <c r="AB8" s="40"/>
      <c r="AC8" s="40"/>
      <c r="AD8" s="41" t="str">
        <f>データ!$M$6</f>
        <v>非設置</v>
      </c>
      <c r="AE8" s="41"/>
      <c r="AF8" s="41"/>
      <c r="AG8" s="41"/>
      <c r="AH8" s="41"/>
      <c r="AI8" s="41"/>
      <c r="AJ8" s="41"/>
      <c r="AK8" s="3"/>
      <c r="AL8" s="42">
        <f>データ!S6</f>
        <v>10290</v>
      </c>
      <c r="AM8" s="42"/>
      <c r="AN8" s="42"/>
      <c r="AO8" s="42"/>
      <c r="AP8" s="42"/>
      <c r="AQ8" s="42"/>
      <c r="AR8" s="42"/>
      <c r="AS8" s="42"/>
      <c r="AT8" s="35">
        <f>データ!T6</f>
        <v>104.92</v>
      </c>
      <c r="AU8" s="35"/>
      <c r="AV8" s="35"/>
      <c r="AW8" s="35"/>
      <c r="AX8" s="35"/>
      <c r="AY8" s="35"/>
      <c r="AZ8" s="35"/>
      <c r="BA8" s="35"/>
      <c r="BB8" s="35">
        <f>データ!U6</f>
        <v>98.07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26.52</v>
      </c>
      <c r="Q10" s="35"/>
      <c r="R10" s="35"/>
      <c r="S10" s="35"/>
      <c r="T10" s="35"/>
      <c r="U10" s="35"/>
      <c r="V10" s="35"/>
      <c r="W10" s="35">
        <f>データ!Q6</f>
        <v>72.989999999999995</v>
      </c>
      <c r="X10" s="35"/>
      <c r="Y10" s="35"/>
      <c r="Z10" s="35"/>
      <c r="AA10" s="35"/>
      <c r="AB10" s="35"/>
      <c r="AC10" s="35"/>
      <c r="AD10" s="42">
        <f>データ!R6</f>
        <v>2530</v>
      </c>
      <c r="AE10" s="42"/>
      <c r="AF10" s="42"/>
      <c r="AG10" s="42"/>
      <c r="AH10" s="42"/>
      <c r="AI10" s="42"/>
      <c r="AJ10" s="42"/>
      <c r="AK10" s="2"/>
      <c r="AL10" s="42">
        <f>データ!V6</f>
        <v>2658</v>
      </c>
      <c r="AM10" s="42"/>
      <c r="AN10" s="42"/>
      <c r="AO10" s="42"/>
      <c r="AP10" s="42"/>
      <c r="AQ10" s="42"/>
      <c r="AR10" s="42"/>
      <c r="AS10" s="42"/>
      <c r="AT10" s="35">
        <f>データ!W6</f>
        <v>0.69</v>
      </c>
      <c r="AU10" s="35"/>
      <c r="AV10" s="35"/>
      <c r="AW10" s="35"/>
      <c r="AX10" s="35"/>
      <c r="AY10" s="35"/>
      <c r="AZ10" s="35"/>
      <c r="BA10" s="35"/>
      <c r="BB10" s="35">
        <f>データ!X6</f>
        <v>3852.17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6+AQ1REotcjJ18oeLEO7LI5wPTS4SaThoEjfGLd32f3n8lQUv1iBAyPANN/5MXMJgFl7rLxVZAyPO5DyhfP/+A==" saltValue="w5B4oqiVnAVBtAwyyjDdn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465305</v>
      </c>
      <c r="D6" s="19">
        <f t="shared" si="3"/>
        <v>47</v>
      </c>
      <c r="E6" s="19">
        <f t="shared" si="3"/>
        <v>17</v>
      </c>
      <c r="F6" s="19">
        <f t="shared" si="3"/>
        <v>1</v>
      </c>
      <c r="G6" s="19">
        <f t="shared" si="3"/>
        <v>0</v>
      </c>
      <c r="H6" s="19" t="str">
        <f t="shared" si="3"/>
        <v>鹿児島県　徳之島町</v>
      </c>
      <c r="I6" s="19" t="str">
        <f t="shared" si="3"/>
        <v>法非適用</v>
      </c>
      <c r="J6" s="19" t="str">
        <f t="shared" si="3"/>
        <v>下水道事業</v>
      </c>
      <c r="K6" s="19" t="str">
        <f t="shared" si="3"/>
        <v>公共下水道</v>
      </c>
      <c r="L6" s="19" t="str">
        <f t="shared" si="3"/>
        <v>Cc3</v>
      </c>
      <c r="M6" s="19" t="str">
        <f t="shared" si="3"/>
        <v>非設置</v>
      </c>
      <c r="N6" s="20" t="str">
        <f t="shared" si="3"/>
        <v>-</v>
      </c>
      <c r="O6" s="20" t="str">
        <f t="shared" si="3"/>
        <v>該当数値なし</v>
      </c>
      <c r="P6" s="20">
        <f t="shared" si="3"/>
        <v>26.52</v>
      </c>
      <c r="Q6" s="20">
        <f t="shared" si="3"/>
        <v>72.989999999999995</v>
      </c>
      <c r="R6" s="20">
        <f t="shared" si="3"/>
        <v>2530</v>
      </c>
      <c r="S6" s="20">
        <f t="shared" si="3"/>
        <v>10290</v>
      </c>
      <c r="T6" s="20">
        <f t="shared" si="3"/>
        <v>104.92</v>
      </c>
      <c r="U6" s="20">
        <f t="shared" si="3"/>
        <v>98.07</v>
      </c>
      <c r="V6" s="20">
        <f t="shared" si="3"/>
        <v>2658</v>
      </c>
      <c r="W6" s="20">
        <f t="shared" si="3"/>
        <v>0.69</v>
      </c>
      <c r="X6" s="20">
        <f t="shared" si="3"/>
        <v>3852.17</v>
      </c>
      <c r="Y6" s="21">
        <f>IF(Y7="",NA(),Y7)</f>
        <v>97.81</v>
      </c>
      <c r="Z6" s="21">
        <f t="shared" ref="Z6:AH6" si="4">IF(Z7="",NA(),Z7)</f>
        <v>98.85</v>
      </c>
      <c r="AA6" s="21">
        <f t="shared" si="4"/>
        <v>98.41</v>
      </c>
      <c r="AB6" s="21">
        <f t="shared" si="4"/>
        <v>103.64</v>
      </c>
      <c r="AC6" s="21">
        <f t="shared" si="4"/>
        <v>99.33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722.53</v>
      </c>
      <c r="BL6" s="21">
        <f t="shared" si="7"/>
        <v>933.3</v>
      </c>
      <c r="BM6" s="21">
        <f t="shared" si="7"/>
        <v>1575.64</v>
      </c>
      <c r="BN6" s="21">
        <f t="shared" si="7"/>
        <v>914.32</v>
      </c>
      <c r="BO6" s="21">
        <f t="shared" si="7"/>
        <v>940.79</v>
      </c>
      <c r="BP6" s="20" t="str">
        <f>IF(BP7="","",IF(BP7="-","【-】","【"&amp;SUBSTITUTE(TEXT(BP7,"#,##0.00"),"-","△")&amp;"】"))</f>
        <v>【652.82】</v>
      </c>
      <c r="BQ6" s="21">
        <f>IF(BQ7="",NA(),BQ7)</f>
        <v>101.27</v>
      </c>
      <c r="BR6" s="21">
        <f t="shared" ref="BR6:BZ6" si="8">IF(BR7="",NA(),BR7)</f>
        <v>119.07</v>
      </c>
      <c r="BS6" s="21">
        <f t="shared" si="8"/>
        <v>123.21</v>
      </c>
      <c r="BT6" s="21">
        <f t="shared" si="8"/>
        <v>56.24</v>
      </c>
      <c r="BU6" s="21">
        <f t="shared" si="8"/>
        <v>52.82</v>
      </c>
      <c r="BV6" s="21">
        <f t="shared" si="8"/>
        <v>74.61</v>
      </c>
      <c r="BW6" s="21">
        <f t="shared" si="8"/>
        <v>77.510000000000005</v>
      </c>
      <c r="BX6" s="21">
        <f t="shared" si="8"/>
        <v>73.209999999999994</v>
      </c>
      <c r="BY6" s="21">
        <f t="shared" si="8"/>
        <v>75.599999999999994</v>
      </c>
      <c r="BZ6" s="21">
        <f t="shared" si="8"/>
        <v>74.13</v>
      </c>
      <c r="CA6" s="20" t="str">
        <f>IF(CA7="","",IF(CA7="-","【-】","【"&amp;SUBSTITUTE(TEXT(CA7,"#,##0.00"),"-","△")&amp;"】"))</f>
        <v>【97.61】</v>
      </c>
      <c r="CB6" s="21">
        <f>IF(CB7="",NA(),CB7)</f>
        <v>128.05000000000001</v>
      </c>
      <c r="CC6" s="21">
        <f t="shared" ref="CC6:CK6" si="9">IF(CC7="",NA(),CC7)</f>
        <v>111.04</v>
      </c>
      <c r="CD6" s="21">
        <f t="shared" si="9"/>
        <v>109.92</v>
      </c>
      <c r="CE6" s="21">
        <f t="shared" si="9"/>
        <v>246.71</v>
      </c>
      <c r="CF6" s="21">
        <f t="shared" si="9"/>
        <v>271.26</v>
      </c>
      <c r="CG6" s="21">
        <f t="shared" si="9"/>
        <v>233.5</v>
      </c>
      <c r="CH6" s="21">
        <f t="shared" si="9"/>
        <v>221.95</v>
      </c>
      <c r="CI6" s="21">
        <f t="shared" si="9"/>
        <v>229.52</v>
      </c>
      <c r="CJ6" s="21">
        <f t="shared" si="9"/>
        <v>211.98</v>
      </c>
      <c r="CK6" s="21">
        <f t="shared" si="9"/>
        <v>221.86</v>
      </c>
      <c r="CL6" s="20" t="str">
        <f>IF(CL7="","",IF(CL7="-","【-】","【"&amp;SUBSTITUTE(TEXT(CL7,"#,##0.00"),"-","△")&amp;"】"))</f>
        <v>【138.29】</v>
      </c>
      <c r="CM6" s="21">
        <f>IF(CM7="",NA(),CM7)</f>
        <v>32.83</v>
      </c>
      <c r="CN6" s="21">
        <f t="shared" ref="CN6:CV6" si="10">IF(CN7="",NA(),CN7)</f>
        <v>32.78</v>
      </c>
      <c r="CO6" s="21">
        <f t="shared" si="10"/>
        <v>32.06</v>
      </c>
      <c r="CP6" s="21">
        <f t="shared" si="10"/>
        <v>35.5</v>
      </c>
      <c r="CQ6" s="21">
        <f t="shared" si="10"/>
        <v>37.18</v>
      </c>
      <c r="CR6" s="21">
        <f t="shared" si="10"/>
        <v>45.44</v>
      </c>
      <c r="CS6" s="21">
        <f t="shared" si="10"/>
        <v>47.28</v>
      </c>
      <c r="CT6" s="21">
        <f t="shared" si="10"/>
        <v>44.83</v>
      </c>
      <c r="CU6" s="21">
        <f t="shared" si="10"/>
        <v>48</v>
      </c>
      <c r="CV6" s="21">
        <f t="shared" si="10"/>
        <v>46.26</v>
      </c>
      <c r="CW6" s="20" t="str">
        <f>IF(CW7="","",IF(CW7="-","【-】","【"&amp;SUBSTITUTE(TEXT(CW7,"#,##0.00"),"-","△")&amp;"】"))</f>
        <v>【59.10】</v>
      </c>
      <c r="CX6" s="21">
        <f>IF(CX7="",NA(),CX7)</f>
        <v>58.13</v>
      </c>
      <c r="CY6" s="21">
        <f t="shared" ref="CY6:DG6" si="11">IF(CY7="",NA(),CY7)</f>
        <v>59.76</v>
      </c>
      <c r="CZ6" s="21">
        <f t="shared" si="11"/>
        <v>60.23</v>
      </c>
      <c r="DA6" s="21">
        <f t="shared" si="11"/>
        <v>56.17</v>
      </c>
      <c r="DB6" s="21">
        <f t="shared" si="11"/>
        <v>54.4</v>
      </c>
      <c r="DC6" s="21">
        <f t="shared" si="11"/>
        <v>65.97</v>
      </c>
      <c r="DD6" s="21">
        <f t="shared" si="11"/>
        <v>64.7</v>
      </c>
      <c r="DE6" s="21">
        <f t="shared" si="11"/>
        <v>60.57</v>
      </c>
      <c r="DF6" s="21">
        <f t="shared" si="11"/>
        <v>56.11</v>
      </c>
      <c r="DG6" s="21">
        <f t="shared" si="11"/>
        <v>56.49</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0.06</v>
      </c>
      <c r="EI6" s="20">
        <f t="shared" si="14"/>
        <v>0</v>
      </c>
      <c r="EJ6" s="21">
        <f t="shared" si="14"/>
        <v>0.25</v>
      </c>
      <c r="EK6" s="21">
        <f t="shared" si="14"/>
        <v>0.18</v>
      </c>
      <c r="EL6" s="21">
        <f t="shared" si="14"/>
        <v>0.06</v>
      </c>
      <c r="EM6" s="20">
        <f t="shared" si="14"/>
        <v>0</v>
      </c>
      <c r="EN6" s="20">
        <f t="shared" si="14"/>
        <v>0</v>
      </c>
      <c r="EO6" s="20" t="str">
        <f>IF(EO7="","",IF(EO7="-","【-】","【"&amp;SUBSTITUTE(TEXT(EO7,"#,##0.00"),"-","△")&amp;"】"))</f>
        <v>【0.23】</v>
      </c>
    </row>
    <row r="7" spans="1:145" s="22" customFormat="1" x14ac:dyDescent="0.15">
      <c r="A7" s="14"/>
      <c r="B7" s="23">
        <v>2022</v>
      </c>
      <c r="C7" s="23">
        <v>465305</v>
      </c>
      <c r="D7" s="23">
        <v>47</v>
      </c>
      <c r="E7" s="23">
        <v>17</v>
      </c>
      <c r="F7" s="23">
        <v>1</v>
      </c>
      <c r="G7" s="23">
        <v>0</v>
      </c>
      <c r="H7" s="23" t="s">
        <v>98</v>
      </c>
      <c r="I7" s="23" t="s">
        <v>99</v>
      </c>
      <c r="J7" s="23" t="s">
        <v>100</v>
      </c>
      <c r="K7" s="23" t="s">
        <v>101</v>
      </c>
      <c r="L7" s="23" t="s">
        <v>102</v>
      </c>
      <c r="M7" s="23" t="s">
        <v>103</v>
      </c>
      <c r="N7" s="24" t="s">
        <v>104</v>
      </c>
      <c r="O7" s="24" t="s">
        <v>105</v>
      </c>
      <c r="P7" s="24">
        <v>26.52</v>
      </c>
      <c r="Q7" s="24">
        <v>72.989999999999995</v>
      </c>
      <c r="R7" s="24">
        <v>2530</v>
      </c>
      <c r="S7" s="24">
        <v>10290</v>
      </c>
      <c r="T7" s="24">
        <v>104.92</v>
      </c>
      <c r="U7" s="24">
        <v>98.07</v>
      </c>
      <c r="V7" s="24">
        <v>2658</v>
      </c>
      <c r="W7" s="24">
        <v>0.69</v>
      </c>
      <c r="X7" s="24">
        <v>3852.17</v>
      </c>
      <c r="Y7" s="24">
        <v>97.81</v>
      </c>
      <c r="Z7" s="24">
        <v>98.85</v>
      </c>
      <c r="AA7" s="24">
        <v>98.41</v>
      </c>
      <c r="AB7" s="24">
        <v>103.64</v>
      </c>
      <c r="AC7" s="24">
        <v>99.33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722.53</v>
      </c>
      <c r="BL7" s="24">
        <v>933.3</v>
      </c>
      <c r="BM7" s="24">
        <v>1575.64</v>
      </c>
      <c r="BN7" s="24">
        <v>914.32</v>
      </c>
      <c r="BO7" s="24">
        <v>940.79</v>
      </c>
      <c r="BP7" s="24">
        <v>652.82000000000005</v>
      </c>
      <c r="BQ7" s="24">
        <v>101.27</v>
      </c>
      <c r="BR7" s="24">
        <v>119.07</v>
      </c>
      <c r="BS7" s="24">
        <v>123.21</v>
      </c>
      <c r="BT7" s="24">
        <v>56.24</v>
      </c>
      <c r="BU7" s="24">
        <v>52.82</v>
      </c>
      <c r="BV7" s="24">
        <v>74.61</v>
      </c>
      <c r="BW7" s="24">
        <v>77.510000000000005</v>
      </c>
      <c r="BX7" s="24">
        <v>73.209999999999994</v>
      </c>
      <c r="BY7" s="24">
        <v>75.599999999999994</v>
      </c>
      <c r="BZ7" s="24">
        <v>74.13</v>
      </c>
      <c r="CA7" s="24">
        <v>97.61</v>
      </c>
      <c r="CB7" s="24">
        <v>128.05000000000001</v>
      </c>
      <c r="CC7" s="24">
        <v>111.04</v>
      </c>
      <c r="CD7" s="24">
        <v>109.92</v>
      </c>
      <c r="CE7" s="24">
        <v>246.71</v>
      </c>
      <c r="CF7" s="24">
        <v>271.26</v>
      </c>
      <c r="CG7" s="24">
        <v>233.5</v>
      </c>
      <c r="CH7" s="24">
        <v>221.95</v>
      </c>
      <c r="CI7" s="24">
        <v>229.52</v>
      </c>
      <c r="CJ7" s="24">
        <v>211.98</v>
      </c>
      <c r="CK7" s="24">
        <v>221.86</v>
      </c>
      <c r="CL7" s="24">
        <v>138.29</v>
      </c>
      <c r="CM7" s="24">
        <v>32.83</v>
      </c>
      <c r="CN7" s="24">
        <v>32.78</v>
      </c>
      <c r="CO7" s="24">
        <v>32.06</v>
      </c>
      <c r="CP7" s="24">
        <v>35.5</v>
      </c>
      <c r="CQ7" s="24">
        <v>37.18</v>
      </c>
      <c r="CR7" s="24">
        <v>45.44</v>
      </c>
      <c r="CS7" s="24">
        <v>47.28</v>
      </c>
      <c r="CT7" s="24">
        <v>44.83</v>
      </c>
      <c r="CU7" s="24">
        <v>48</v>
      </c>
      <c r="CV7" s="24">
        <v>46.26</v>
      </c>
      <c r="CW7" s="24">
        <v>59.1</v>
      </c>
      <c r="CX7" s="24">
        <v>58.13</v>
      </c>
      <c r="CY7" s="24">
        <v>59.76</v>
      </c>
      <c r="CZ7" s="24">
        <v>60.23</v>
      </c>
      <c r="DA7" s="24">
        <v>56.17</v>
      </c>
      <c r="DB7" s="24">
        <v>54.4</v>
      </c>
      <c r="DC7" s="24">
        <v>65.97</v>
      </c>
      <c r="DD7" s="24">
        <v>64.7</v>
      </c>
      <c r="DE7" s="24">
        <v>60.57</v>
      </c>
      <c r="DF7" s="24">
        <v>56.11</v>
      </c>
      <c r="DG7" s="24">
        <v>56.49</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0.06</v>
      </c>
      <c r="EI7" s="24">
        <v>0</v>
      </c>
      <c r="EJ7" s="24">
        <v>0.25</v>
      </c>
      <c r="EK7" s="24">
        <v>0.18</v>
      </c>
      <c r="EL7" s="24">
        <v>0.06</v>
      </c>
      <c r="EM7" s="24">
        <v>0</v>
      </c>
      <c r="EN7" s="24">
        <v>0</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2024-01-25T01:28:31Z</cp:lastPrinted>
  <dcterms:created xsi:type="dcterms:W3CDTF">2023-12-12T02:48:17Z</dcterms:created>
  <dcterms:modified xsi:type="dcterms:W3CDTF">2024-03-04T02:25:08Z</dcterms:modified>
  <cp:category/>
</cp:coreProperties>
</file>