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3_大和村\"/>
    </mc:Choice>
  </mc:AlternateContent>
  <workbookProtection workbookAlgorithmName="SHA-512" workbookHashValue="+ZHLcjWvoCDuTHpqou6fTCecr6VJDpffWZvKSHnCeY3H2SZOcGjvmmgTtWQcmET/ZfrSFsnkf/FBdGBPornj7w==" workbookSaltValue="d3aH/eBSni5CmlMtqvKkVg=="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<sst xmlns="http://schemas.openxmlformats.org/spreadsheetml/2006/main" count="236" uniqueCount="120">
  <si>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</si>
  <si>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</si>
  <si>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</si>
  <si>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</si>
  <si>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</si>
  <si>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</si>
  <si>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</si>
  <si>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</si>
  <si>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</si>
  <si>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</si>
  <si>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</si>
  <si>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</si>
  <si>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</si>
  <si>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</si>
  <si>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</si>
  <si>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</si>
  <si>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</si>
  <si>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</si>
  <si>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</si>
  <si>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</si>
  <si>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</si>
  <si>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</si>
  <si>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</si>
  <si>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</si>
  <si>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</si>
  <si>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</si>
  <si>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</si>
  <si>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</si>
  <si>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</si>
  <si>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</si>
  <si>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</si>
  <si>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</si>
  <si>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</si>
  <si>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</si>
  <si>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</si>
  <si>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</si>
  <si>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</si>
  <si>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</si>
  <si>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</si>
  <si>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</si>
  <si>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</si>
  <si>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</si>
  <si>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</si>
  <si>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</si>
  <si>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</si>
  <si>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</si>
  <si>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</si>
  <si>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</si>
  <si>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</si>
  <si>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</si>
  <si>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</si>
  <si>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</si>
  <si>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</si>
  <si>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</si>
  <si>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</si>
  <si>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</si>
  <si>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</si>
  <si>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</si>
  <si>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</si>
  <si>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</si>
  <si>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</si>
  <si>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</si>
  <si>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</si>
  <si>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</si>
  <si>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</si>
  <si>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</si>
  <si>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</si>
  <si>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</si>
  <si>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</si>
  <si>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</si>
  <si>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</si>
  <si>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</si>
  <si>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</si>
  <si>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</si>
  <si>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</si>
  <si>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</si>
  <si>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</si>
  <si>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</si>
  <si>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</si>
  <si>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</si>
  <si>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</si>
  <si>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</si>
  <si>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</si>
  <si>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</si>
  <si>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</si>
  <si>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</si>
  <si>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</si>
  <si>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</si>
  <si>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</si>
  <si>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</si>
  <si>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</si>
  <si>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</si>
  <si>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</si>
  <si>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</si>
  <si>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</si>
  <si>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</si>
  <si>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</si>
  <si>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</si>
  <si>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</si>
  <si>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</si>
  <si>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</si>
  <si>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</si>
  <si>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</si>
  <si>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</si>
  <si>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</si>
  <si>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</si>
  <si>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</si>
  <si>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</si>
  <si>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</si>
  <si>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</si>
  <si>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</si>
  <si>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</si>
  <si>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</si>
  <si>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</si>
  <si>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</si>
  <si>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</si>
  <si>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</si>
  <si>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①収益的収支比率については、前年度より67.26ポイント減少している。主な要因は、新規事業の償還が開始し、地方債償還金が増加したためである。
④企業債残高対事業規模比率については、一般会計負担によるもの。
⑤経費回収率については、前年度より29.07ポイント減少している。主な要因は、物価高騰による電気代及び修繕費が増加したことによる汚水処理費の増加である。
⑥汚水処理原価については、前年度より約410円増加している。主な要因は⑤と同等の理由による汚水処理費の増加である。
⑦施設利用率については、前年度より4.58ポイント増加している。主な要因としては、公共施設の増加による加入率の増加である。
⑧水洗化率については、前年度より1.1ポイント減少している。主な要因としては、処理区域内人口の減少である。</t>
    <rPh sb="1" eb="3">
      <t>シュウエキ</t>
    </rPh>
    <rPh sb="3" eb="4">
      <t>テキ</t>
    </rPh>
    <rPh sb="4" eb="6">
      <t>シュウシ</t>
    </rPh>
    <rPh sb="6" eb="8">
      <t>ヒリツ</t>
    </rPh>
    <rPh sb="14" eb="17">
      <t>ゼンネンド</t>
    </rPh>
    <rPh sb="28" eb="30">
      <t>ゲンショウ</t>
    </rPh>
    <rPh sb="35" eb="36">
      <t>オモ</t>
    </rPh>
    <rPh sb="37" eb="39">
      <t>ヨウイン</t>
    </rPh>
    <rPh sb="41" eb="43">
      <t>シンキ</t>
    </rPh>
    <rPh sb="43" eb="45">
      <t>ジギョウ</t>
    </rPh>
    <rPh sb="46" eb="48">
      <t>ショウカン</t>
    </rPh>
    <rPh sb="49" eb="51">
      <t>カイシ</t>
    </rPh>
    <rPh sb="53" eb="59">
      <t>チホウサイショウカンキン</t>
    </rPh>
    <rPh sb="60" eb="62">
      <t>ゾウカ</t>
    </rPh>
    <rPh sb="72" eb="75">
      <t>キギョウサイ</t>
    </rPh>
    <rPh sb="75" eb="77">
      <t>ザンダカ</t>
    </rPh>
    <rPh sb="77" eb="78">
      <t>タイ</t>
    </rPh>
    <rPh sb="78" eb="80">
      <t>ジギョウ</t>
    </rPh>
    <rPh sb="80" eb="82">
      <t>キボ</t>
    </rPh>
    <rPh sb="82" eb="84">
      <t>ヒリツ</t>
    </rPh>
    <rPh sb="90" eb="92">
      <t>イッパン</t>
    </rPh>
    <rPh sb="92" eb="94">
      <t>カイケイ</t>
    </rPh>
    <rPh sb="94" eb="96">
      <t>フタン</t>
    </rPh>
    <rPh sb="104" eb="106">
      <t>ケイヒ</t>
    </rPh>
    <rPh sb="106" eb="109">
      <t>カイシュウリツ</t>
    </rPh>
    <rPh sb="115" eb="117">
      <t>ゼンネン</t>
    </rPh>
    <rPh sb="117" eb="118">
      <t>ド</t>
    </rPh>
    <rPh sb="129" eb="131">
      <t>ゲンショウ</t>
    </rPh>
    <rPh sb="136" eb="137">
      <t>オモ</t>
    </rPh>
    <rPh sb="138" eb="140">
      <t>ヨウイン</t>
    </rPh>
    <rPh sb="142" eb="144">
      <t>ブッカ</t>
    </rPh>
    <rPh sb="144" eb="146">
      <t>コウトウ</t>
    </rPh>
    <rPh sb="149" eb="151">
      <t>デンキ</t>
    </rPh>
    <rPh sb="151" eb="152">
      <t>ダイ</t>
    </rPh>
    <rPh sb="152" eb="153">
      <t>オヨ</t>
    </rPh>
    <rPh sb="154" eb="157">
      <t>シュウゼンヒ</t>
    </rPh>
    <rPh sb="158" eb="160">
      <t>ゾウカ</t>
    </rPh>
    <rPh sb="167" eb="169">
      <t>オスイ</t>
    </rPh>
    <rPh sb="169" eb="172">
      <t>ショリヒ</t>
    </rPh>
    <rPh sb="173" eb="175">
      <t>ゾウカ</t>
    </rPh>
    <rPh sb="181" eb="183">
      <t>オスイ</t>
    </rPh>
    <rPh sb="183" eb="185">
      <t>ショリ</t>
    </rPh>
    <rPh sb="185" eb="187">
      <t>ゲンカ</t>
    </rPh>
    <rPh sb="193" eb="196">
      <t>ゼンネンド</t>
    </rPh>
    <rPh sb="198" eb="199">
      <t>ヤク</t>
    </rPh>
    <rPh sb="202" eb="203">
      <t>エン</t>
    </rPh>
    <rPh sb="203" eb="205">
      <t>ゾウカ</t>
    </rPh>
    <rPh sb="210" eb="211">
      <t>オモ</t>
    </rPh>
    <rPh sb="212" eb="214">
      <t>ヨウイン</t>
    </rPh>
    <rPh sb="217" eb="219">
      <t>ドウトウ</t>
    </rPh>
    <rPh sb="220" eb="222">
      <t>リユウ</t>
    </rPh>
    <phoneticPr fontId="4"/>
  </si>
  <si>
    <t>一地区については、機能更新の計画を変更し処理区域の区分け等を行い、適正処理をできるようにしていく。また、残りの地区については軽微な修繕で済むように維持管理していく。</t>
    <rPh sb="0" eb="1">
      <t>イチ</t>
    </rPh>
    <rPh sb="1" eb="3">
      <t>チク</t>
    </rPh>
    <rPh sb="9" eb="11">
      <t>キノウ</t>
    </rPh>
    <rPh sb="11" eb="13">
      <t>コウシン</t>
    </rPh>
    <rPh sb="14" eb="16">
      <t>ケイカク</t>
    </rPh>
    <rPh sb="17" eb="19">
      <t>ヘンコウ</t>
    </rPh>
    <rPh sb="20" eb="22">
      <t>ショリ</t>
    </rPh>
    <rPh sb="22" eb="24">
      <t>クイキ</t>
    </rPh>
    <rPh sb="25" eb="27">
      <t>クワ</t>
    </rPh>
    <rPh sb="28" eb="29">
      <t>トウ</t>
    </rPh>
    <rPh sb="30" eb="31">
      <t>オコナ</t>
    </rPh>
    <rPh sb="33" eb="35">
      <t>テキセイ</t>
    </rPh>
    <rPh sb="35" eb="37">
      <t>ショリ</t>
    </rPh>
    <rPh sb="52" eb="53">
      <t>ノコ</t>
    </rPh>
    <rPh sb="55" eb="57">
      <t>チク</t>
    </rPh>
    <rPh sb="62" eb="64">
      <t>ケイビ</t>
    </rPh>
    <rPh sb="65" eb="67">
      <t>シュウゼン</t>
    </rPh>
    <rPh sb="68" eb="69">
      <t>ス</t>
    </rPh>
    <rPh sb="73" eb="75">
      <t>イジ</t>
    </rPh>
    <rPh sb="75" eb="77">
      <t>カンリ</t>
    </rPh>
    <phoneticPr fontId="4"/>
  </si>
  <si>
    <t>総括としては、物価高騰による汚水処理費の増加で経費回収率が減少しているため、料金の見直し等経営分析を行い事業を行っていく必要がある。</t>
    <rPh sb="0" eb="2">
      <t>ソウカツ</t>
    </rPh>
    <rPh sb="7" eb="9">
      <t>ブッカ</t>
    </rPh>
    <rPh sb="9" eb="11">
      <t>コウトウ</t>
    </rPh>
    <rPh sb="14" eb="16">
      <t>オスイ</t>
    </rPh>
    <rPh sb="16" eb="19">
      <t>ショリヒ</t>
    </rPh>
    <rPh sb="20" eb="22">
      <t>ゾウカ</t>
    </rPh>
    <rPh sb="23" eb="25">
      <t>ケイヒ</t>
    </rPh>
    <rPh sb="25" eb="28">
      <t>カイシュウリツ</t>
    </rPh>
    <rPh sb="29" eb="31">
      <t>ゲンショウ</t>
    </rPh>
    <rPh sb="38" eb="40">
      <t>リョウキン</t>
    </rPh>
    <rPh sb="41" eb="43">
      <t>ミナオ</t>
    </rPh>
    <rPh sb="44" eb="45">
      <t>トウ</t>
    </rPh>
    <rPh sb="45" eb="47">
      <t>ケイエイ</t>
    </rPh>
    <rPh sb="47" eb="49">
      <t>ブンセキ</t>
    </rPh>
    <rPh sb="50" eb="51">
      <t>オコナ</t>
    </rPh>
    <rPh sb="52" eb="54">
      <t>ジギョウ</t>
    </rPh>
    <rPh sb="55" eb="56">
      <t>オコナ</t>
    </rPh>
    <rPh sb="60" eb="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</si>
</sst>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0-48B9-AB81-5CED4E1FD6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formatCode="#,##0.00;&quot;△&quot;#,##0.00;&quot;-&quot;">
                  <c:v>0.03</c:v>
                </c:pt>
              </c:numCache>
            </c:numRef>
          </c:val>
          <c:smooth val="0"/>
          <c:extLst>
            <c:ext xmlns:c16="http://schemas.microsoft.com/office/drawing/2014/chart" uri="{C3380CC4-5D6E-409C-BE32-E72D297353CC}">
              <c16:uniqueId val="{00000001-2930-48B9-AB81-5CED4E1FD6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35.700000000000003</c:v>
                </c:pt>
                <c:pt idx="1">
                  <c:v>41.19</c:v>
                </c:pt>
                <c:pt idx="2">
                  <c:v>44.39</c:v>
                </c:pt>
                <c:pt idx="3">
                  <c:v>42.41</c:v>
                </c:pt>
                <c:pt idx="4">
                  <c:v>46.99</c:v>
                </c:pt>
              </c:numCache>
            </c:numRef>
          </c:val>
          <c:extLst>
            <c:ext xmlns:c16="http://schemas.microsoft.com/office/drawing/2014/chart" uri="{C3380CC4-5D6E-409C-BE32-E72D297353CC}">
              <c16:uniqueId val="{00000000-22FC-4917-9F91-5CCACA916A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52.35</c:v>
                </c:pt>
              </c:numCache>
            </c:numRef>
          </c:val>
          <c:smooth val="0"/>
          <c:extLst>
            <c:ext xmlns:c16="http://schemas.microsoft.com/office/drawing/2014/chart" uri="{C3380CC4-5D6E-409C-BE32-E72D297353CC}">
              <c16:uniqueId val="{00000001-22FC-4917-9F91-5CCACA916A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81.17</c:v>
                </c:pt>
                <c:pt idx="1">
                  <c:v>93.22</c:v>
                </c:pt>
                <c:pt idx="2">
                  <c:v>96.55</c:v>
                </c:pt>
                <c:pt idx="3">
                  <c:v>65.52</c:v>
                </c:pt>
                <c:pt idx="4">
                  <c:v>64.42</c:v>
                </c:pt>
              </c:numCache>
            </c:numRef>
          </c:val>
          <c:extLst>
            <c:ext xmlns:c16="http://schemas.microsoft.com/office/drawing/2014/chart" uri="{C3380CC4-5D6E-409C-BE32-E72D297353CC}">
              <c16:uniqueId val="{00000000-E7D7-45C7-9615-6CEE90CEFB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84.39</c:v>
                </c:pt>
              </c:numCache>
            </c:numRef>
          </c:val>
          <c:smooth val="0"/>
          <c:extLst>
            <c:ext xmlns:c16="http://schemas.microsoft.com/office/drawing/2014/chart" uri="{C3380CC4-5D6E-409C-BE32-E72D297353CC}">
              <c16:uniqueId val="{00000001-E7D7-45C7-9615-6CEE90CEFB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99.32</c:v>
                </c:pt>
                <c:pt idx="1">
                  <c:v>94.92</c:v>
                </c:pt>
                <c:pt idx="2">
                  <c:v>104.03</c:v>
                </c:pt>
                <c:pt idx="3">
                  <c:v>102.83</c:v>
                </c:pt>
                <c:pt idx="4">
                  <c:v>35.57</c:v>
                </c:pt>
              </c:numCache>
            </c:numRef>
          </c:val>
          <c:extLst>
            <c:ext xmlns:c16="http://schemas.microsoft.com/office/drawing/2014/chart" uri="{C3380CC4-5D6E-409C-BE32-E72D297353CC}">
              <c16:uniqueId val="{00000000-9E28-4C93-85EB-1A9A03C095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8-4C93-85EB-1A9A03C095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D-4F31-84C8-98CDA7AD0C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D-4F31-84C8-98CDA7AD0C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F-4E9F-A932-5FA83DA468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F-4E9F-A932-5FA83DA468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7A-44E0-B5B6-07BCCEC41B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A-44E0-B5B6-07BCCEC41B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6-4AFB-B4C4-A120A177C5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6-4AFB-B4C4-A120A177C5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406.94</c:v>
                </c:pt>
                <c:pt idx="2">
                  <c:v>625.66</c:v>
                </c:pt>
                <c:pt idx="3" formatCode="#,##0.00;&quot;△&quot;#,##0.00">
                  <c:v>0</c:v>
                </c:pt>
                <c:pt idx="4" formatCode="#,##0.00;&quot;△&quot;#,##0.00">
                  <c:v>0</c:v>
                </c:pt>
              </c:numCache>
            </c:numRef>
          </c:val>
          <c:extLst>
            <c:ext xmlns:c16="http://schemas.microsoft.com/office/drawing/2014/chart" uri="{C3380CC4-5D6E-409C-BE32-E72D297353CC}">
              <c16:uniqueId val="{00000000-31A9-440A-958C-4399143187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900.82</c:v>
                </c:pt>
              </c:numCache>
            </c:numRef>
          </c:val>
          <c:smooth val="0"/>
          <c:extLst>
            <c:ext xmlns:c16="http://schemas.microsoft.com/office/drawing/2014/chart" uri="{C3380CC4-5D6E-409C-BE32-E72D297353CC}">
              <c16:uniqueId val="{00000001-31A9-440A-958C-4399143187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46.2</c:v>
                </c:pt>
                <c:pt idx="1">
                  <c:v>53.96</c:v>
                </c:pt>
                <c:pt idx="2">
                  <c:v>39.35</c:v>
                </c:pt>
                <c:pt idx="3">
                  <c:v>47.55</c:v>
                </c:pt>
                <c:pt idx="4">
                  <c:v>18.48</c:v>
                </c:pt>
              </c:numCache>
            </c:numRef>
          </c:val>
          <c:extLst>
            <c:ext xmlns:c16="http://schemas.microsoft.com/office/drawing/2014/chart" uri="{C3380CC4-5D6E-409C-BE32-E72D297353CC}">
              <c16:uniqueId val="{00000000-85D9-4D90-8450-D98C258ABF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52.94</c:v>
                </c:pt>
              </c:numCache>
            </c:numRef>
          </c:val>
          <c:smooth val="0"/>
          <c:extLst>
            <c:ext xmlns:c16="http://schemas.microsoft.com/office/drawing/2014/chart" uri="{C3380CC4-5D6E-409C-BE32-E72D297353CC}">
              <c16:uniqueId val="{00000001-85D9-4D90-8450-D98C258ABF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252.79</c:v>
                </c:pt>
                <c:pt idx="1">
                  <c:v>213.66</c:v>
                </c:pt>
                <c:pt idx="2">
                  <c:v>299.77</c:v>
                </c:pt>
                <c:pt idx="3">
                  <c:v>254.07</c:v>
                </c:pt>
                <c:pt idx="4">
                  <c:v>662.13</c:v>
                </c:pt>
              </c:numCache>
            </c:numRef>
          </c:val>
          <c:extLst>
            <c:ext xmlns:c16="http://schemas.microsoft.com/office/drawing/2014/chart" uri="{C3380CC4-5D6E-409C-BE32-E72D297353CC}">
              <c16:uniqueId val="{00000000-550C-43FE-98DB-21946DA7BA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303.27999999999997</c:v>
                </c:pt>
              </c:numCache>
            </c:numRef>
          </c:val>
          <c:smooth val="0"/>
          <c:extLst>
            <c:ext xmlns:c16="http://schemas.microsoft.com/office/drawing/2014/chart" uri="{C3380CC4-5D6E-409C-BE32-E72D297353CC}">
              <c16:uniqueId val="{00000001-550C-43FE-98DB-21946DA7BA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大和村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1414</v>
      </c>
      <c r="AM8" s="45"/>
      <c r="AN8" s="45"/>
      <c r="AO8" s="45"/>
      <c r="AP8" s="45"/>
      <c r="AQ8" s="45"/>
      <c r="AR8" s="45"/>
      <c r="AS8" s="45"/>
      <c r="AT8" s="46">
        <f>データ!T6</f>
        <v>88.26</v>
      </c>
      <c r="AU8" s="46"/>
      <c r="AV8" s="46"/>
      <c r="AW8" s="46"/>
      <c r="AX8" s="46"/>
      <c r="AY8" s="46"/>
      <c r="AZ8" s="46"/>
      <c r="BA8" s="46"/>
      <c r="BB8" s="46">
        <f>データ!U6</f>
        <v>16.02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45">
        <f>データ!R6</f>
        <v>2160</v>
      </c>
      <c r="AE10" s="45"/>
      <c r="AF10" s="45"/>
      <c r="AG10" s="45"/>
      <c r="AH10" s="45"/>
      <c r="AI10" s="45"/>
      <c r="AJ10" s="45"/>
      <c r="AK10" s="2"/>
      <c r="AL10" s="45">
        <f>データ!V6</f>
        <v>1397</v>
      </c>
      <c r="AM10" s="45"/>
      <c r="AN10" s="45"/>
      <c r="AO10" s="45"/>
      <c r="AP10" s="45"/>
      <c r="AQ10" s="45"/>
      <c r="AR10" s="45"/>
      <c r="AS10" s="45"/>
      <c r="AT10" s="46">
        <f>データ!W6</f>
        <v>1.44</v>
      </c>
      <c r="AU10" s="46"/>
      <c r="AV10" s="46"/>
      <c r="AW10" s="46"/>
      <c r="AX10" s="46"/>
      <c r="AY10" s="46"/>
      <c r="AZ10" s="46"/>
      <c r="BA10" s="46"/>
      <c r="BB10" s="46">
        <f>データ!X6</f>
        <v>970.14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tskMPZ67qT2m13MPE3IzjaSiFFSetwdgHOLCF55rFEopg0qJM4Qp1+/KUXZ1nNtT/UuryBEId8xcOF2YFbFk5A==" saltValue="qEZvOVquQZ/ImiXitr6P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465232</v>
      </c>
      <c r="D6" s="19">
        <f t="shared" si="3"/>
        <v>47</v>
      </c>
      <c r="E6" s="19">
        <f t="shared" si="3"/>
        <v>17</v>
      </c>
      <c r="F6" s="19">
        <f t="shared" si="3"/>
        <v>5</v>
      </c>
      <c r="G6" s="19">
        <f t="shared" si="3"/>
        <v>0</v>
      </c>
      <c r="H6" s="19" t="str">
        <f t="shared" si="3"/>
        <v>鹿児島県　大和村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100</v>
      </c>
      <c r="Q6" s="20">
        <f t="shared" si="3"/>
        <v>100</v>
      </c>
      <c r="R6" s="20">
        <f t="shared" si="3"/>
        <v>2160</v>
      </c>
      <c r="S6" s="20">
        <f t="shared" si="3"/>
        <v>1414</v>
      </c>
      <c r="T6" s="20">
        <f t="shared" si="3"/>
        <v>88.26</v>
      </c>
      <c r="U6" s="20">
        <f t="shared" si="3"/>
        <v>16.02</v>
      </c>
      <c r="V6" s="20">
        <f t="shared" si="3"/>
        <v>1397</v>
      </c>
      <c r="W6" s="20">
        <f t="shared" si="3"/>
        <v>1.44</v>
      </c>
      <c r="X6" s="20">
        <f t="shared" si="3"/>
        <v>970.14</v>
      </c>
      <c r="Y6" s="21">
        <f>IF(Y7="",NA(),Y7)</f>
        <v>99.32</v>
      </c>
      <c r="Z6" s="21">
        <f t="shared" ref="Z6:AH6" si="4">IF(Z7="",NA(),Z7)</f>
        <v>94.92</v>
      </c>
      <c r="AA6" s="21">
        <f t="shared" si="4"/>
        <v>104.03</v>
      </c>
      <c r="AB6" s="21">
        <f t="shared" si="4"/>
        <v>102.83</v>
      </c>
      <c r="AC6" s="21">
        <f t="shared" si="4"/>
        <v>35.57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406.94</v>
      </c>
      <c r="BH6" s="21">
        <f t="shared" si="7"/>
        <v>625.66</v>
      </c>
      <c r="BI6" s="20">
        <f t="shared" si="7"/>
        <v>0</v>
      </c>
      <c r="BJ6" s="20">
        <f t="shared" si="7"/>
        <v>0</v>
      </c>
      <c r="BK6" s="21">
        <f t="shared" si="7"/>
        <v>713.28</v>
      </c>
      <c r="BL6" s="21">
        <f t="shared" si="7"/>
        <v>673.08</v>
      </c>
      <c r="BM6" s="21">
        <f t="shared" si="7"/>
        <v>746.98</v>
      </c>
      <c r="BN6" s="21">
        <f t="shared" si="7"/>
        <v>904.55</v>
      </c>
      <c r="BO6" s="21">
        <f t="shared" si="7"/>
        <v>900.82</v>
      </c>
      <c r="BP6" s="20" t="str">
        <f>IF(BP7="","",IF(BP7="-","【-】","【"&amp;SUBSTITUTE(TEXT(BP7,"#,##0.00"),"-","△")&amp;"】"))</f>
        <v>【809.19】</v>
      </c>
      <c r="BQ6" s="21">
        <f>IF(BQ7="",NA(),BQ7)</f>
        <v>46.2</v>
      </c>
      <c r="BR6" s="21">
        <f t="shared" ref="BR6:BZ6" si="8">IF(BR7="",NA(),BR7)</f>
        <v>53.96</v>
      </c>
      <c r="BS6" s="21">
        <f t="shared" si="8"/>
        <v>39.35</v>
      </c>
      <c r="BT6" s="21">
        <f t="shared" si="8"/>
        <v>47.55</v>
      </c>
      <c r="BU6" s="21">
        <f t="shared" si="8"/>
        <v>18.48</v>
      </c>
      <c r="BV6" s="21">
        <f t="shared" si="8"/>
        <v>40.75</v>
      </c>
      <c r="BW6" s="21">
        <f t="shared" si="8"/>
        <v>42.44</v>
      </c>
      <c r="BX6" s="21">
        <f t="shared" si="8"/>
        <v>40.49</v>
      </c>
      <c r="BY6" s="21">
        <f t="shared" si="8"/>
        <v>39.69</v>
      </c>
      <c r="BZ6" s="21">
        <f t="shared" si="8"/>
        <v>52.94</v>
      </c>
      <c r="CA6" s="20" t="str">
        <f>IF(CA7="","",IF(CA7="-","【-】","【"&amp;SUBSTITUTE(TEXT(CA7,"#,##0.00"),"-","△")&amp;"】"))</f>
        <v>【57.02】</v>
      </c>
      <c r="CB6" s="21">
        <f>IF(CB7="",NA(),CB7)</f>
        <v>252.79</v>
      </c>
      <c r="CC6" s="21">
        <f t="shared" ref="CC6:CK6" si="9">IF(CC7="",NA(),CC7)</f>
        <v>213.66</v>
      </c>
      <c r="CD6" s="21">
        <f t="shared" si="9"/>
        <v>299.77</v>
      </c>
      <c r="CE6" s="21">
        <f t="shared" si="9"/>
        <v>254.07</v>
      </c>
      <c r="CF6" s="21">
        <f t="shared" si="9"/>
        <v>662.13</v>
      </c>
      <c r="CG6" s="21">
        <f t="shared" si="9"/>
        <v>311.70999999999998</v>
      </c>
      <c r="CH6" s="21">
        <f t="shared" si="9"/>
        <v>284.54000000000002</v>
      </c>
      <c r="CI6" s="21">
        <f t="shared" si="9"/>
        <v>274.54000000000002</v>
      </c>
      <c r="CJ6" s="21">
        <f t="shared" si="9"/>
        <v>253.17</v>
      </c>
      <c r="CK6" s="21">
        <f t="shared" si="9"/>
        <v>303.27999999999997</v>
      </c>
      <c r="CL6" s="20" t="str">
        <f>IF(CL7="","",IF(CL7="-","【-】","【"&amp;SUBSTITUTE(TEXT(CL7,"#,##0.00"),"-","△")&amp;"】"))</f>
        <v>【273.68】</v>
      </c>
      <c r="CM6" s="21">
        <f>IF(CM7="",NA(),CM7)</f>
        <v>35.700000000000003</v>
      </c>
      <c r="CN6" s="21">
        <f t="shared" ref="CN6:CV6" si="10">IF(CN7="",NA(),CN7)</f>
        <v>41.19</v>
      </c>
      <c r="CO6" s="21">
        <f t="shared" si="10"/>
        <v>44.39</v>
      </c>
      <c r="CP6" s="21">
        <f t="shared" si="10"/>
        <v>42.41</v>
      </c>
      <c r="CQ6" s="21">
        <f t="shared" si="10"/>
        <v>46.99</v>
      </c>
      <c r="CR6" s="21">
        <f t="shared" si="10"/>
        <v>43.38</v>
      </c>
      <c r="CS6" s="21">
        <f t="shared" si="10"/>
        <v>42.33</v>
      </c>
      <c r="CT6" s="21">
        <f t="shared" si="10"/>
        <v>41.66</v>
      </c>
      <c r="CU6" s="21">
        <f t="shared" si="10"/>
        <v>36.369999999999997</v>
      </c>
      <c r="CV6" s="21">
        <f t="shared" si="10"/>
        <v>52.35</v>
      </c>
      <c r="CW6" s="20" t="str">
        <f>IF(CW7="","",IF(CW7="-","【-】","【"&amp;SUBSTITUTE(TEXT(CW7,"#,##0.00"),"-","△")&amp;"】"))</f>
        <v>【52.55】</v>
      </c>
      <c r="CX6" s="21">
        <f>IF(CX7="",NA(),CX7)</f>
        <v>81.17</v>
      </c>
      <c r="CY6" s="21">
        <f t="shared" ref="CY6:DG6" si="11">IF(CY7="",NA(),CY7)</f>
        <v>93.22</v>
      </c>
      <c r="CZ6" s="21">
        <f t="shared" si="11"/>
        <v>96.55</v>
      </c>
      <c r="DA6" s="21">
        <f t="shared" si="11"/>
        <v>65.52</v>
      </c>
      <c r="DB6" s="21">
        <f t="shared" si="11"/>
        <v>64.42</v>
      </c>
      <c r="DC6" s="21">
        <f t="shared" si="11"/>
        <v>62.02</v>
      </c>
      <c r="DD6" s="21">
        <f t="shared" si="11"/>
        <v>62.5</v>
      </c>
      <c r="DE6" s="21">
        <f t="shared" si="11"/>
        <v>58.77</v>
      </c>
      <c r="DF6" s="21">
        <f t="shared" si="11"/>
        <v>59.58</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1">
        <f t="shared" si="14"/>
        <v>0.03</v>
      </c>
      <c r="EO6" s="20" t="str">
        <f>IF(EO7="","",IF(EO7="-","【-】","【"&amp;SUBSTITUTE(TEXT(EO7,"#,##0.00"),"-","△")&amp;"】"))</f>
        <v>【0.02】</v>
      </c>
    </row>
    <row r="7" spans="1:145" s="22" customFormat="1" x14ac:dyDescent="0.15">
      <c r="A7" s="14"/>
      <c r="B7" s="23">
        <v>2022</v>
      </c>
      <c r="C7" s="23">
        <v>465232</v>
      </c>
      <c r="D7" s="23">
        <v>47</v>
      </c>
      <c r="E7" s="23">
        <v>17</v>
      </c>
      <c r="F7" s="23">
        <v>5</v>
      </c>
      <c r="G7" s="23">
        <v>0</v>
      </c>
      <c r="H7" s="23" t="s">
        <v>98</v>
      </c>
      <c r="I7" s="23" t="s">
        <v>99</v>
      </c>
      <c r="J7" s="23" t="s">
        <v>100</v>
      </c>
      <c r="K7" s="23" t="s">
        <v>101</v>
      </c>
      <c r="L7" s="23" t="s">
        <v>102</v>
      </c>
      <c r="M7" s="23" t="s">
        <v>103</v>
      </c>
      <c r="N7" s="24" t="s">
        <v>104</v>
      </c>
      <c r="O7" s="24" t="s">
        <v>105</v>
      </c>
      <c r="P7" s="24">
        <v>100</v>
      </c>
      <c r="Q7" s="24">
        <v>100</v>
      </c>
      <c r="R7" s="24">
        <v>2160</v>
      </c>
      <c r="S7" s="24">
        <v>1414</v>
      </c>
      <c r="T7" s="24">
        <v>88.26</v>
      </c>
      <c r="U7" s="24">
        <v>16.02</v>
      </c>
      <c r="V7" s="24">
        <v>1397</v>
      </c>
      <c r="W7" s="24">
        <v>1.44</v>
      </c>
      <c r="X7" s="24">
        <v>970.14</v>
      </c>
      <c r="Y7" s="24">
        <v>99.32</v>
      </c>
      <c r="Z7" s="24">
        <v>94.92</v>
      </c>
      <c r="AA7" s="24">
        <v>104.03</v>
      </c>
      <c r="AB7" s="24">
        <v>102.83</v>
      </c>
      <c r="AC7" s="24">
        <v>35.57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406.94</v>
      </c>
      <c r="BH7" s="24">
        <v>625.66</v>
      </c>
      <c r="BI7" s="24">
        <v>0</v>
      </c>
      <c r="BJ7" s="24">
        <v>0</v>
      </c>
      <c r="BK7" s="24">
        <v>713.28</v>
      </c>
      <c r="BL7" s="24">
        <v>673.08</v>
      </c>
      <c r="BM7" s="24">
        <v>746.98</v>
      </c>
      <c r="BN7" s="24">
        <v>904.55</v>
      </c>
      <c r="BO7" s="24">
        <v>900.82</v>
      </c>
      <c r="BP7" s="24">
        <v>809.19</v>
      </c>
      <c r="BQ7" s="24">
        <v>46.2</v>
      </c>
      <c r="BR7" s="24">
        <v>53.96</v>
      </c>
      <c r="BS7" s="24">
        <v>39.35</v>
      </c>
      <c r="BT7" s="24">
        <v>47.55</v>
      </c>
      <c r="BU7" s="24">
        <v>18.48</v>
      </c>
      <c r="BV7" s="24">
        <v>40.75</v>
      </c>
      <c r="BW7" s="24">
        <v>42.44</v>
      </c>
      <c r="BX7" s="24">
        <v>40.49</v>
      </c>
      <c r="BY7" s="24">
        <v>39.69</v>
      </c>
      <c r="BZ7" s="24">
        <v>52.94</v>
      </c>
      <c r="CA7" s="24">
        <v>57.02</v>
      </c>
      <c r="CB7" s="24">
        <v>252.79</v>
      </c>
      <c r="CC7" s="24">
        <v>213.66</v>
      </c>
      <c r="CD7" s="24">
        <v>299.77</v>
      </c>
      <c r="CE7" s="24">
        <v>254.07</v>
      </c>
      <c r="CF7" s="24">
        <v>662.13</v>
      </c>
      <c r="CG7" s="24">
        <v>311.70999999999998</v>
      </c>
      <c r="CH7" s="24">
        <v>284.54000000000002</v>
      </c>
      <c r="CI7" s="24">
        <v>274.54000000000002</v>
      </c>
      <c r="CJ7" s="24">
        <v>253.17</v>
      </c>
      <c r="CK7" s="24">
        <v>303.27999999999997</v>
      </c>
      <c r="CL7" s="24">
        <v>273.68</v>
      </c>
      <c r="CM7" s="24">
        <v>35.700000000000003</v>
      </c>
      <c r="CN7" s="24">
        <v>41.19</v>
      </c>
      <c r="CO7" s="24">
        <v>44.39</v>
      </c>
      <c r="CP7" s="24">
        <v>42.41</v>
      </c>
      <c r="CQ7" s="24">
        <v>46.99</v>
      </c>
      <c r="CR7" s="24">
        <v>43.38</v>
      </c>
      <c r="CS7" s="24">
        <v>42.33</v>
      </c>
      <c r="CT7" s="24">
        <v>41.66</v>
      </c>
      <c r="CU7" s="24">
        <v>36.369999999999997</v>
      </c>
      <c r="CV7" s="24">
        <v>52.35</v>
      </c>
      <c r="CW7" s="24">
        <v>52.55</v>
      </c>
      <c r="CX7" s="24">
        <v>81.17</v>
      </c>
      <c r="CY7" s="24">
        <v>93.22</v>
      </c>
      <c r="CZ7" s="24">
        <v>96.55</v>
      </c>
      <c r="DA7" s="24">
        <v>65.52</v>
      </c>
      <c r="DB7" s="24">
        <v>64.42</v>
      </c>
      <c r="DC7" s="24">
        <v>62.02</v>
      </c>
      <c r="DD7" s="24">
        <v>62.5</v>
      </c>
      <c r="DE7" s="24">
        <v>58.77</v>
      </c>
      <c r="DF7" s="24">
        <v>59.58</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2024-01-18T09:11:10Z</cp:lastPrinted>
  <dcterms:created xsi:type="dcterms:W3CDTF">2023-12-12T02:56:45Z</dcterms:created>
  <dcterms:modified xsi:type="dcterms:W3CDTF">2024-02-27T00:54:39Z</dcterms:modified>
  <cp:category/>
</cp:coreProperties>
</file>