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5　志布志市◎\"/>
    </mc:Choice>
  </mc:AlternateContent>
  <workbookProtection workbookAlgorithmName="SHA-512" workbookHashValue="8clpVlIDQPehm3S3bsM7AiQhqZdmI+mLzcBTOnj6Ru02K2ZS9JnZaQSHyKQ179wMyyyhY/A43w1f3bnBqPtPiQ==" workbookSaltValue="4CEA+JQQw29fySuOZJMcEA=="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W10" i="4"/>
  <c r="P10" i="4"/>
  <c r="B10" i="4"/>
  <c r="BB8" i="4"/>
  <c r="AT8" i="4"/>
  <c r="AD8" i="4"/>
  <c r="W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<sst xmlns="http://schemas.openxmlformats.org/spreadsheetml/2006/main" count="236" uniqueCount="121">
  <si>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</si>
  <si>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</si>
  <si>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</si>
  <si>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</si>
  <si>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</si>
  <si>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</si>
  <si>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</si>
  <si>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</si>
  <si>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</si>
  <si>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</si>
  <si>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</si>
  <si>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</si>
  <si>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</si>
  <si>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</si>
  <si>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</si>
  <si>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</si>
  <si>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</si>
  <si>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</si>
  <si>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</si>
  <si>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</si>
  <si>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</si>
  <si>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</si>
  <si>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</si>
  <si>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</si>
  <si>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</si>
  <si>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</si>
  <si>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</si>
  <si>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</si>
  <si>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</si>
  <si>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</si>
  <si>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</si>
  <si>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</si>
  <si>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</si>
  <si>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</si>
  <si>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</si>
  <si>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</si>
  <si>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</si>
  <si>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</si>
  <si>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</si>
  <si>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</si>
  <si>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</si>
  <si>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</si>
  <si>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</si>
  <si>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</si>
  <si>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</si>
  <si>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</si>
  <si>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</si>
  <si>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</si>
  <si>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</si>
  <si>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</si>
  <si>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</si>
  <si>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</si>
  <si>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</si>
  <si>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</si>
  <si>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</si>
  <si>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</si>
  <si>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</si>
  <si>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</si>
  <si>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</si>
  <si>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</si>
  <si>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</si>
  <si>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</si>
  <si>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</si>
  <si>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</si>
  <si>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</si>
  <si>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</si>
  <si>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</si>
  <si>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</si>
  <si>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</si>
  <si>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</si>
  <si>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</si>
  <si>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</si>
  <si>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</si>
  <si>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</si>
  <si>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</si>
  <si>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</si>
  <si>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</si>
  <si>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</si>
  <si>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</si>
  <si>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</si>
  <si>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</si>
  <si>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</si>
  <si>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</si>
  <si>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</si>
  <si>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</si>
  <si>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</si>
  <si>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</si>
  <si>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</si>
  <si>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</si>
  <si>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</si>
  <si>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</si>
  <si>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</si>
  <si>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</si>
  <si>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</si>
  <si>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</si>
  <si>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</si>
  <si>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</si>
  <si>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</si>
  <si>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</si>
  <si>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</si>
  <si>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</si>
  <si>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</si>
  <si>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</si>
  <si>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</si>
  <si>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</si>
  <si>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</si>
  <si>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</si>
  <si>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</si>
  <si>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</si>
  <si>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</si>
  <si>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</si>
  <si>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</si>
  <si>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</si>
  <si>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</si>
  <si>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</si>
  <si>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</si>
  <si>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</si>
  <si>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</si>
  <si>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志布志市の農業集落排水事業について、現在面的整備は既に完了し、施設の維持管理を行っているが、4施設のうち3施設が供用開始後20年以上経過しているため設備機器等の老朽化が進んでいる。
 そのため、今後は設備の更新が必要であり、多額の費用が必要になっていくと予想されるため、平成27年度に策定した最適整備構想等を基に計画的な更新事業を行っていくことが必要である。
 また、加入者数の減少に伴う使用料収入の減は経営を更に厳しくしていくため、更新計画とあわせて施設の適正規模や再編等を検討し、令和５年度より経営管理の向上を図るため公営企業会計を導入する。
</t>
    <rPh sb="19" eb="21">
      <t>ゲンザイ</t>
    </rPh>
    <phoneticPr fontId="4"/>
  </si>
  <si>
    <t>　現在稼働中の4地区の処理場は、野井倉地区で27年、松山地区で25年、通山地区で24年、蓬原地区で19年が経過しており、経年劣化による機器類の不具合や故障が多い状況である。
　マンホール部分については、硫化水素の原因による蓋・蓋受け枠の多少の劣化は見られるが、管路においては特段の劣化は見受けられないことから、現在更新は行っていない。令和４年度から最適整備構想に基づき施設における機械設備等について機能強化事業を実施し、長寿命化を図っている。</t>
    <phoneticPr fontId="4"/>
  </si>
  <si>
    <t>①収益的収支比率についてはR03年度と比較して増加しているが、一般会計からの繰入金に依存しているところもあり、農業集落排水への接続推進と使用料の確実な徴収をしていく必要がある。
④企業債残高対事業規模比率は、類似団体と比較してかなり低い状況であるが、今後は設備等の更新事業を行っていく必要があるため残高が増加する可能性がある。
⑤経費回収率は、R03年度と比較して上昇している。今後、人口減少に伴う使用料収入の減少も想定されるため、引き続き農業集落排水への加入促進を図る必要がある。併せて使用料額の妥当性を検討する必要が出てくる。
⑥汚水処理原価は、類似団体と比較しても低い数値で推移しているが、人口減少に伴う有収水量の減少も考えられるため、農業集落排水への加入促進し加入者を確保する必要がある。
⑦施設利用率は類似団体と比較すると同程度であり、接続の推進を続けるとともに、今後の改修、更新時期にあわせ、将来を見据えた適正規模を検討していく必要がある。
⑧水洗化率については、類似団体と比べると依然として低い状況である。特に高齢者世帯などは、農業集落排水等への転換にかかる費用や維持管理費等の負担が多く進まない状況である。</t>
    <rPh sb="19" eb="21">
      <t>ヒカク</t>
    </rPh>
    <rPh sb="23" eb="25">
      <t>ゾウカ</t>
    </rPh>
    <rPh sb="180" eb="182">
      <t>ヒカク</t>
    </rPh>
    <rPh sb="365" eb="367">
      <t>ヒカク</t>
    </rPh>
    <rPh sb="370" eb="373">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</si>
</sst>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EF-4873-B341-C43B29F282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AEF-4873-B341-C43B29F282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84.29</c:v>
                </c:pt>
                <c:pt idx="1">
                  <c:v>85.83</c:v>
                </c:pt>
                <c:pt idx="2">
                  <c:v>86.07</c:v>
                </c:pt>
                <c:pt idx="3">
                  <c:v>83.79</c:v>
                </c:pt>
                <c:pt idx="4">
                  <c:v>99.45</c:v>
                </c:pt>
              </c:numCache>
            </c:numRef>
          </c:val>
          <c:extLst>
            <c:ext xmlns:c16="http://schemas.microsoft.com/office/drawing/2014/chart" uri="{C3380CC4-5D6E-409C-BE32-E72D297353CC}">
              <c16:uniqueId val="{00000000-E206-4D24-A6DC-63B01CC72E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6-4D24-A6DC-63B01CC72E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7-46C7-802B-629273BFE9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7-46C7-802B-629273BFE9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9-406B-A18C-8254998EA0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9-406B-A18C-8254998EA0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F-4345-9097-F9EB05B97A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F-4345-9097-F9EB05B97A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4-49D3-A4BC-BABEB812EB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4-49D3-A4BC-BABEB812EB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30.91</c:v>
                </c:pt>
                <c:pt idx="1">
                  <c:v>25.73</c:v>
                </c:pt>
                <c:pt idx="2">
                  <c:v>80.37</c:v>
                </c:pt>
                <c:pt idx="3">
                  <c:v>14.71</c:v>
                </c:pt>
                <c:pt idx="4">
                  <c:v>9.48</c:v>
                </c:pt>
              </c:numCache>
            </c:numRef>
          </c:val>
          <c:extLst>
            <c:ext xmlns:c16="http://schemas.microsoft.com/office/drawing/2014/chart" uri="{C3380CC4-5D6E-409C-BE32-E72D297353CC}">
              <c16:uniqueId val="{00000000-2A6C-4F00-8F62-4067705BA9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A6C-4F00-8F62-4067705BA9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84.87</c:v>
                </c:pt>
                <c:pt idx="1">
                  <c:v>81.44</c:v>
                </c:pt>
                <c:pt idx="2">
                  <c:v>68.64</c:v>
                </c:pt>
                <c:pt idx="3">
                  <c:v>73.75</c:v>
                </c:pt>
                <c:pt idx="4">
                  <c:v>156.28</c:v>
                </c:pt>
              </c:numCache>
            </c:numRef>
          </c:val>
          <c:extLst>
            <c:ext xmlns:c16="http://schemas.microsoft.com/office/drawing/2014/chart" uri="{C3380CC4-5D6E-409C-BE32-E72D297353CC}">
              <c16:uniqueId val="{00000000-AB9A-4B23-9D65-D963953924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B9A-4B23-9D65-D963953924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165.02</c:v>
                </c:pt>
                <c:pt idx="1">
                  <c:v>182.39</c:v>
                </c:pt>
                <c:pt idx="2">
                  <c:v>211.81</c:v>
                </c:pt>
                <c:pt idx="3">
                  <c:v>198.49</c:v>
                </c:pt>
                <c:pt idx="4">
                  <c:v>85.86</c:v>
                </c:pt>
              </c:numCache>
            </c:numRef>
          </c:val>
          <c:extLst>
            <c:ext xmlns:c16="http://schemas.microsoft.com/office/drawing/2014/chart" uri="{C3380CC4-5D6E-409C-BE32-E72D297353CC}">
              <c16:uniqueId val="{00000000-25EE-4B7A-A126-E8EEE99E97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5EE-4B7A-A126-E8EEE99E97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56.81</c:v>
                </c:pt>
                <c:pt idx="1">
                  <c:v>53.74</c:v>
                </c:pt>
                <c:pt idx="2">
                  <c:v>53.74</c:v>
                </c:pt>
                <c:pt idx="3">
                  <c:v>53.74</c:v>
                </c:pt>
                <c:pt idx="4">
                  <c:v>53.74</c:v>
                </c:pt>
              </c:numCache>
            </c:numRef>
          </c:val>
          <c:extLst>
            <c:ext xmlns:c16="http://schemas.microsoft.com/office/drawing/2014/chart" uri="{C3380CC4-5D6E-409C-BE32-E72D297353CC}">
              <c16:uniqueId val="{00000000-FE29-4D58-88DC-417640F066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E29-4D58-88DC-417640F066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67.319999999999993</c:v>
                </c:pt>
                <c:pt idx="1">
                  <c:v>66.75</c:v>
                </c:pt>
                <c:pt idx="2">
                  <c:v>67.44</c:v>
                </c:pt>
                <c:pt idx="3">
                  <c:v>67.319999999999993</c:v>
                </c:pt>
                <c:pt idx="4">
                  <c:v>68.37</c:v>
                </c:pt>
              </c:numCache>
            </c:numRef>
          </c:val>
          <c:extLst>
            <c:ext xmlns:c16="http://schemas.microsoft.com/office/drawing/2014/chart" uri="{C3380CC4-5D6E-409C-BE32-E72D297353CC}">
              <c16:uniqueId val="{00000000-CB40-4521-9492-13F0427C46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B40-4521-9492-13F0427C46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志布志市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29808</v>
      </c>
      <c r="AM8" s="46"/>
      <c r="AN8" s="46"/>
      <c r="AO8" s="46"/>
      <c r="AP8" s="46"/>
      <c r="AQ8" s="46"/>
      <c r="AR8" s="46"/>
      <c r="AS8" s="46"/>
      <c r="AT8" s="45">
        <f>データ!T6</f>
        <v>290.20999999999998</v>
      </c>
      <c r="AU8" s="45"/>
      <c r="AV8" s="45"/>
      <c r="AW8" s="45"/>
      <c r="AX8" s="45"/>
      <c r="AY8" s="45"/>
      <c r="AZ8" s="45"/>
      <c r="BA8" s="45"/>
      <c r="BB8" s="45">
        <f>データ!U6</f>
        <v>102.71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19.079999999999998</v>
      </c>
      <c r="Q10" s="45"/>
      <c r="R10" s="45"/>
      <c r="S10" s="45"/>
      <c r="T10" s="45"/>
      <c r="U10" s="45"/>
      <c r="V10" s="45"/>
      <c r="W10" s="45">
        <f>データ!Q6</f>
        <v>100</v>
      </c>
      <c r="X10" s="45"/>
      <c r="Y10" s="45"/>
      <c r="Z10" s="45"/>
      <c r="AA10" s="45"/>
      <c r="AB10" s="45"/>
      <c r="AC10" s="45"/>
      <c r="AD10" s="46">
        <f>データ!R6</f>
        <v>3190</v>
      </c>
      <c r="AE10" s="46"/>
      <c r="AF10" s="46"/>
      <c r="AG10" s="46"/>
      <c r="AH10" s="46"/>
      <c r="AI10" s="46"/>
      <c r="AJ10" s="46"/>
      <c r="AK10" s="2"/>
      <c r="AL10" s="46">
        <f>データ!V6</f>
        <v>5615</v>
      </c>
      <c r="AM10" s="46"/>
      <c r="AN10" s="46"/>
      <c r="AO10" s="46"/>
      <c r="AP10" s="46"/>
      <c r="AQ10" s="46"/>
      <c r="AR10" s="46"/>
      <c r="AS10" s="46"/>
      <c r="AT10" s="45">
        <f>データ!W6</f>
        <v>4.6900000000000004</v>
      </c>
      <c r="AU10" s="45"/>
      <c r="AV10" s="45"/>
      <c r="AW10" s="45"/>
      <c r="AX10" s="45"/>
      <c r="AY10" s="45"/>
      <c r="AZ10" s="45"/>
      <c r="BA10" s="45"/>
      <c r="BB10" s="45">
        <f>データ!X6</f>
        <v>1197.23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2NeeuIDL7QgwV+psoTmv/ha7rlgVwQ7/PMinqkUVSV17kLf4LMP+QRODeMknzQo+QW0fAosO/Gmq54yB/XVLLg==" saltValue="nReGuqHTJNbshvpSopNT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462217</v>
      </c>
      <c r="D6" s="19">
        <f t="shared" si="3"/>
        <v>47</v>
      </c>
      <c r="E6" s="19">
        <f t="shared" si="3"/>
        <v>17</v>
      </c>
      <c r="F6" s="19">
        <f t="shared" si="3"/>
        <v>5</v>
      </c>
      <c r="G6" s="19">
        <f t="shared" si="3"/>
        <v>0</v>
      </c>
      <c r="H6" s="19" t="str">
        <f t="shared" si="3"/>
        <v>鹿児島県　志布志市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19.079999999999998</v>
      </c>
      <c r="Q6" s="20">
        <f t="shared" si="3"/>
        <v>100</v>
      </c>
      <c r="R6" s="20">
        <f t="shared" si="3"/>
        <v>3190</v>
      </c>
      <c r="S6" s="20">
        <f t="shared" si="3"/>
        <v>29808</v>
      </c>
      <c r="T6" s="20">
        <f t="shared" si="3"/>
        <v>290.20999999999998</v>
      </c>
      <c r="U6" s="20">
        <f t="shared" si="3"/>
        <v>102.71</v>
      </c>
      <c r="V6" s="20">
        <f t="shared" si="3"/>
        <v>5615</v>
      </c>
      <c r="W6" s="20">
        <f t="shared" si="3"/>
        <v>4.6900000000000004</v>
      </c>
      <c r="X6" s="20">
        <f t="shared" si="3"/>
        <v>1197.23</v>
      </c>
      <c r="Y6" s="21">
        <f>IF(Y7="",NA(),Y7)</f>
        <v>84.29</v>
      </c>
      <c r="Z6" s="21">
        <f t="shared" ref="Z6:AH6" si="4">IF(Z7="",NA(),Z7)</f>
        <v>85.83</v>
      </c>
      <c r="AA6" s="21">
        <f t="shared" si="4"/>
        <v>86.07</v>
      </c>
      <c r="AB6" s="21">
        <f t="shared" si="4"/>
        <v>83.79</v>
      </c>
      <c r="AC6" s="21">
        <f t="shared" si="4"/>
        <v>99.45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30.91</v>
      </c>
      <c r="BG6" s="21">
        <f t="shared" ref="BG6:BO6" si="7">IF(BG7="",NA(),BG7)</f>
        <v>25.73</v>
      </c>
      <c r="BH6" s="21">
        <f t="shared" si="7"/>
        <v>80.37</v>
      </c>
      <c r="BI6" s="21">
        <f t="shared" si="7"/>
        <v>14.71</v>
      </c>
      <c r="BJ6" s="21">
        <f t="shared" si="7"/>
        <v>9.48</v>
      </c>
      <c r="BK6" s="21">
        <f t="shared" si="7"/>
        <v>789.46</v>
      </c>
      <c r="BL6" s="21">
        <f t="shared" si="7"/>
        <v>826.83</v>
      </c>
      <c r="BM6" s="21">
        <f t="shared" si="7"/>
        <v>867.83</v>
      </c>
      <c r="BN6" s="21">
        <f t="shared" si="7"/>
        <v>791.76</v>
      </c>
      <c r="BO6" s="21">
        <f t="shared" si="7"/>
        <v>900.82</v>
      </c>
      <c r="BP6" s="20" t="str">
        <f>IF(BP7="","",IF(BP7="-","【-】","【"&amp;SUBSTITUTE(TEXT(BP7,"#,##0.00"),"-","△")&amp;"】"))</f>
        <v>【809.19】</v>
      </c>
      <c r="BQ6" s="21">
        <f>IF(BQ7="",NA(),BQ7)</f>
        <v>84.87</v>
      </c>
      <c r="BR6" s="21">
        <f t="shared" ref="BR6:BZ6" si="8">IF(BR7="",NA(),BR7)</f>
        <v>81.44</v>
      </c>
      <c r="BS6" s="21">
        <f t="shared" si="8"/>
        <v>68.64</v>
      </c>
      <c r="BT6" s="21">
        <f t="shared" si="8"/>
        <v>73.75</v>
      </c>
      <c r="BU6" s="21">
        <f t="shared" si="8"/>
        <v>156.28</v>
      </c>
      <c r="BV6" s="21">
        <f t="shared" si="8"/>
        <v>57.77</v>
      </c>
      <c r="BW6" s="21">
        <f t="shared" si="8"/>
        <v>57.31</v>
      </c>
      <c r="BX6" s="21">
        <f t="shared" si="8"/>
        <v>57.08</v>
      </c>
      <c r="BY6" s="21">
        <f t="shared" si="8"/>
        <v>56.26</v>
      </c>
      <c r="BZ6" s="21">
        <f t="shared" si="8"/>
        <v>52.94</v>
      </c>
      <c r="CA6" s="20" t="str">
        <f>IF(CA7="","",IF(CA7="-","【-】","【"&amp;SUBSTITUTE(TEXT(CA7,"#,##0.00"),"-","△")&amp;"】"))</f>
        <v>【57.02】</v>
      </c>
      <c r="CB6" s="21">
        <f>IF(CB7="",NA(),CB7)</f>
        <v>165.02</v>
      </c>
      <c r="CC6" s="21">
        <f t="shared" ref="CC6:CK6" si="9">IF(CC7="",NA(),CC7)</f>
        <v>182.39</v>
      </c>
      <c r="CD6" s="21">
        <f t="shared" si="9"/>
        <v>211.81</v>
      </c>
      <c r="CE6" s="21">
        <f t="shared" si="9"/>
        <v>198.49</v>
      </c>
      <c r="CF6" s="21">
        <f t="shared" si="9"/>
        <v>85.86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56.81</v>
      </c>
      <c r="CN6" s="21">
        <f t="shared" ref="CN6:CV6" si="10">IF(CN7="",NA(),CN7)</f>
        <v>53.74</v>
      </c>
      <c r="CO6" s="21">
        <f t="shared" si="10"/>
        <v>53.74</v>
      </c>
      <c r="CP6" s="21">
        <f t="shared" si="10"/>
        <v>53.74</v>
      </c>
      <c r="CQ6" s="21">
        <f t="shared" si="10"/>
        <v>53.74</v>
      </c>
      <c r="CR6" s="21">
        <f t="shared" si="10"/>
        <v>50.68</v>
      </c>
      <c r="CS6" s="21">
        <f t="shared" si="10"/>
        <v>50.14</v>
      </c>
      <c r="CT6" s="21">
        <f t="shared" si="10"/>
        <v>54.83</v>
      </c>
      <c r="CU6" s="21">
        <f t="shared" si="10"/>
        <v>66.53</v>
      </c>
      <c r="CV6" s="21">
        <f t="shared" si="10"/>
        <v>52.35</v>
      </c>
      <c r="CW6" s="20" t="str">
        <f>IF(CW7="","",IF(CW7="-","【-】","【"&amp;SUBSTITUTE(TEXT(CW7,"#,##0.00"),"-","△")&amp;"】"))</f>
        <v>【52.55】</v>
      </c>
      <c r="CX6" s="21">
        <f>IF(CX7="",NA(),CX7)</f>
        <v>67.319999999999993</v>
      </c>
      <c r="CY6" s="21">
        <f t="shared" ref="CY6:DG6" si="11">IF(CY7="",NA(),CY7)</f>
        <v>66.75</v>
      </c>
      <c r="CZ6" s="21">
        <f t="shared" si="11"/>
        <v>67.44</v>
      </c>
      <c r="DA6" s="21">
        <f t="shared" si="11"/>
        <v>67.319999999999993</v>
      </c>
      <c r="DB6" s="21">
        <f t="shared" si="11"/>
        <v>68.37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462217</v>
      </c>
      <c r="D7" s="23">
        <v>47</v>
      </c>
      <c r="E7" s="23">
        <v>17</v>
      </c>
      <c r="F7" s="23">
        <v>5</v>
      </c>
      <c r="G7" s="23">
        <v>0</v>
      </c>
      <c r="H7" s="23" t="s">
        <v>98</v>
      </c>
      <c r="I7" s="23" t="s">
        <v>99</v>
      </c>
      <c r="J7" s="23" t="s">
        <v>100</v>
      </c>
      <c r="K7" s="23" t="s">
        <v>101</v>
      </c>
      <c r="L7" s="23" t="s">
        <v>102</v>
      </c>
      <c r="M7" s="23" t="s">
        <v>103</v>
      </c>
      <c r="N7" s="24" t="s">
        <v>104</v>
      </c>
      <c r="O7" s="24" t="s">
        <v>105</v>
      </c>
      <c r="P7" s="24">
        <v>19.079999999999998</v>
      </c>
      <c r="Q7" s="24">
        <v>100</v>
      </c>
      <c r="R7" s="24">
        <v>3190</v>
      </c>
      <c r="S7" s="24">
        <v>29808</v>
      </c>
      <c r="T7" s="24">
        <v>290.20999999999998</v>
      </c>
      <c r="U7" s="24">
        <v>102.71</v>
      </c>
      <c r="V7" s="24">
        <v>5615</v>
      </c>
      <c r="W7" s="24">
        <v>4.6900000000000004</v>
      </c>
      <c r="X7" s="24">
        <v>1197.23</v>
      </c>
      <c r="Y7" s="24">
        <v>84.29</v>
      </c>
      <c r="Z7" s="24">
        <v>85.83</v>
      </c>
      <c r="AA7" s="24">
        <v>86.07</v>
      </c>
      <c r="AB7" s="24">
        <v>83.79</v>
      </c>
      <c r="AC7" s="24">
        <v>99.45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30.91</v>
      </c>
      <c r="BG7" s="24">
        <v>25.73</v>
      </c>
      <c r="BH7" s="24">
        <v>80.37</v>
      </c>
      <c r="BI7" s="24">
        <v>14.71</v>
      </c>
      <c r="BJ7" s="24">
        <v>9.48</v>
      </c>
      <c r="BK7" s="24">
        <v>789.46</v>
      </c>
      <c r="BL7" s="24">
        <v>826.83</v>
      </c>
      <c r="BM7" s="24">
        <v>867.83</v>
      </c>
      <c r="BN7" s="24">
        <v>791.76</v>
      </c>
      <c r="BO7" s="24">
        <v>900.82</v>
      </c>
      <c r="BP7" s="24">
        <v>809.19</v>
      </c>
      <c r="BQ7" s="24">
        <v>84.87</v>
      </c>
      <c r="BR7" s="24">
        <v>81.44</v>
      </c>
      <c r="BS7" s="24">
        <v>68.64</v>
      </c>
      <c r="BT7" s="24">
        <v>73.75</v>
      </c>
      <c r="BU7" s="24">
        <v>156.28</v>
      </c>
      <c r="BV7" s="24">
        <v>57.77</v>
      </c>
      <c r="BW7" s="24">
        <v>57.31</v>
      </c>
      <c r="BX7" s="24">
        <v>57.08</v>
      </c>
      <c r="BY7" s="24">
        <v>56.26</v>
      </c>
      <c r="BZ7" s="24">
        <v>52.94</v>
      </c>
      <c r="CA7" s="24">
        <v>57.02</v>
      </c>
      <c r="CB7" s="24">
        <v>165.02</v>
      </c>
      <c r="CC7" s="24">
        <v>182.39</v>
      </c>
      <c r="CD7" s="24">
        <v>211.81</v>
      </c>
      <c r="CE7" s="24">
        <v>198.49</v>
      </c>
      <c r="CF7" s="24">
        <v>85.86</v>
      </c>
      <c r="CG7" s="24">
        <v>274.35000000000002</v>
      </c>
      <c r="CH7" s="24">
        <v>273.52</v>
      </c>
      <c r="CI7" s="24">
        <v>274.99</v>
      </c>
      <c r="CJ7" s="24">
        <v>282.08999999999997</v>
      </c>
      <c r="CK7" s="24">
        <v>303.27999999999997</v>
      </c>
      <c r="CL7" s="24">
        <v>273.68</v>
      </c>
      <c r="CM7" s="24">
        <v>56.81</v>
      </c>
      <c r="CN7" s="24">
        <v>53.74</v>
      </c>
      <c r="CO7" s="24">
        <v>53.74</v>
      </c>
      <c r="CP7" s="24">
        <v>53.74</v>
      </c>
      <c r="CQ7" s="24">
        <v>53.74</v>
      </c>
      <c r="CR7" s="24">
        <v>50.68</v>
      </c>
      <c r="CS7" s="24">
        <v>50.14</v>
      </c>
      <c r="CT7" s="24">
        <v>54.83</v>
      </c>
      <c r="CU7" s="24">
        <v>66.53</v>
      </c>
      <c r="CV7" s="24">
        <v>52.35</v>
      </c>
      <c r="CW7" s="24">
        <v>52.55</v>
      </c>
      <c r="CX7" s="24">
        <v>67.319999999999993</v>
      </c>
      <c r="CY7" s="24">
        <v>66.75</v>
      </c>
      <c r="CZ7" s="24">
        <v>67.44</v>
      </c>
      <c r="DA7" s="24">
        <v>67.319999999999993</v>
      </c>
      <c r="DB7" s="24">
        <v>68.37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2023-12-12T02:56:41Z</dcterms:created>
  <dcterms:modified xsi:type="dcterms:W3CDTF">2024-02-19T01:55:43Z</dcterms:modified>
  <cp:category/>
</cp:coreProperties>
</file>