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4　市町村回答\15　志布志市◎\"/>
    </mc:Choice>
  </mc:AlternateContent>
  <workbookProtection workbookAlgorithmName="SHA-512" workbookHashValue="lPSjTAQ/JYsWzfHkMRYFk4JtlagGE83vRpZAtzUoW3Z6bJ7T2E+FAaC7LEye0giX+hGvyeVM8ce4djtwAY6/mA==" workbookSaltValue="Lg4mlM7AAv9CcxQXY/HlNA==" workbookSpinCount="100000" lockStructure="1"/>
  <bookViews>
    <workbookView xWindow="-23865" yWindow="2070" windowWidth="21600" windowHeight="1138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O6" i="5"/>
  <c r="I10" i="4" s="1"/>
  <c r="N6" i="5"/>
  <c r="M6" i="5"/>
  <c r="AD8" i="4" s="1"/>
  <c r="L6" i="5"/>
  <c r="W8" i="4" s="1"/>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G85" i="4"/>
  <c r="F85" i="4"/>
  <c r="BB10" i="4"/>
  <c r="AT10" i="4"/>
  <c r="AL10" i="4"/>
  <c r="P10" i="4"/>
  <c r="B10" i="4"/>
  <c r="BB8" i="4"/>
  <c r="AT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<sst xmlns="http://schemas.openxmlformats.org/spreadsheetml/2006/main" count="228" uniqueCount="113">
  <si>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</si>
  <si>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</si>
  <si>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</si>
  <si>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</si>
  <si>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</si>
  <si>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</si>
  <si>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</si>
  <si>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</si>
  <si>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</si>
  <si>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</si>
  <si>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</si>
  <si>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</si>
  <si>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</si>
  <si>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</si>
  <si>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</si>
  <si>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</si>
  <si>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</si>
  <si>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</si>
  <si>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</si>
  <si>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</si>
  <si>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</si>
  <si>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</si>
  <si>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</si>
  <si>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</si>
  <si>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</si>
  <si>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</si>
  <si>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</si>
  <si>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</si>
  <si>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</si>
  <si>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</si>
  <si>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</si>
  <si>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</si>
  <si>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</si>
  <si>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</si>
  <si>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</si>
  <si>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</si>
  <si>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</si>
  <si>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</si>
  <si>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</si>
  <si>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</si>
  <si>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</si>
  <si>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</si>
  <si>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</si>
  <si>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</si>
  <si>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</si>
  <si>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</si>
  <si>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</si>
  <si>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</si>
  <si>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</si>
  <si>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</si>
  <si>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</si>
  <si>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</si>
  <si>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</si>
  <si>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</si>
  <si>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</si>
  <si>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</si>
  <si>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</si>
  <si>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</si>
  <si>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</si>
  <si>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</si>
  <si>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</si>
  <si>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</si>
  <si>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</si>
  <si>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</si>
  <si>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</si>
  <si>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</si>
  <si>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</si>
  <si>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</si>
  <si>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</si>
  <si>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</si>
  <si>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</si>
  <si>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</si>
  <si>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</si>
  <si>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</si>
  <si>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</si>
  <si>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</si>
  <si>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</si>
  <si>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</si>
  <si>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</si>
  <si>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</si>
  <si>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</si>
  <si>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</si>
  <si>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</si>
  <si>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</si>
  <si>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</si>
  <si>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</si>
  <si>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</si>
  <si>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</si>
  <si>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</si>
  <si>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</si>
  <si>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</si>
  <si>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</si>
  <si>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</si>
  <si>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志布志市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</si>
  <si>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</si>
  <si>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</si>
  <si>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</si>
  <si>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</si>
  <si>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</si>
  <si>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</si>
  <si>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</si>
  <si>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</si>
  <si>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</si>
  <si>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</si>
  <si>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</si>
  <si>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</si>
  <si>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</si>
  <si>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</si>
  <si>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</si>
  <si>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</si>
  <si>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本市の令和４年度の経営状況については、概ね良好である。供給単価は、県内19市のうち３番目に安価な価格であり、住民サービスの点から評価できると思われる。
　しかしながら、老朽化の状況については、管路経年化率が示すとおり、高度経済成長期以降に急速に整備された水道施設が大量に更新時期を迎えつつあるので計画的な管路更新を行っていく。　
　有収率は平均値を上回っているものの、老朽化した管路からの漏水防止に向けた対策が引き続き必要である。
　人口減少や節水機器の普及等に伴う収入減が見込まれる等、水道事業を取り巻く経営環境は厳しさを増すことが予測される中、今後も水道施設の耐震化及び老朽化した管路の更新、効率的な施設利用を推進し、安心・安全な水の安定供給に取り組まなければならない。</t>
    <phoneticPr fontId="4"/>
  </si>
  <si>
    <t>①有形固定資産減価償却率
　平均値を下回ってはいるが、管路の更新率が上がらない限り、今後も増加傾向となるであろう。前年度と比較し1.31ポイント増加した。
②管路経年化率
　平成28年度から大幅に増加し平均値を上回っている。老朽化した管路の更新が課題となっている。前年度と比較し0.24ポイント増加した。
③管路更新率
　引き続き管路更新計画に基づき行っていく。前年度と比較し0.06ポイント増加した。</t>
    <phoneticPr fontId="4"/>
  </si>
  <si>
    <t>①経常収支比率
　電気料など経費の増加により、対前年度比10.05ポイントの減少となった。類似団体や全国平均を上回っているが、給水収益が減少していくことを踏まえると、引き続き経費の削減が必要と考える。
②累積欠損金比率
　豪雨災害等の大規模な自然災害が発生しなければ、基本的に欠損金がでないと考えている。
③流動比率
　前年度と比較し252.13ポイント増加した。各年度において平均値及び理想的な比率である200％を上回っており、短期債務に対する返済能力は十分にあると考えられる。
④企業債残高対給水収益比率
　平成23年度以前から大きな増減はなく、各年度において平均値を下回っている。前年度と比較し15ポイント減少した。企業債の借入もなく給水収益が激減しない限り減少傾向になると考えている。
⑤料金回収率
　前年度と比較し9.08ポイント減少し、100％を上回っており給水に係る費用は給水収益で適正に賄われている。引き続き、100％以上を維持できるよう経営を行っていく。
⑥給水原価
　前年度と比較し９円48銭増加した。平均値よりも安価であるものの、引き続き安価な原価を維持していきたい。
⑦施設利用率
　前年度と比較し0.83ポイント減少した。各施設の規模や利用状況を考慮し、施設の統廃合等を行い効率的な施設利用を行っている。
⑧有収率
　前年度と比較し0.19ポイント増加した。類似団体平均値を上回っているものの、今後も老朽化した管路からの漏水防止に向けた対策を行い有収率の向上を目指していく。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</si>
</sst>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3" fillId="0" borderId="9" xfId="0" applyFont="1" applyBorder="1" applyAlignment="1" applyProtection="1">
      <alignment horizontal="left" vertical="top" wrapText="1" shrinkToFit="1"/>
      <protection locked="0"/>
    </xf>
    <xf numFmtId="0" fontId="13" fillId="0" borderId="0" xfId="0" applyFont="1" applyAlignment="1" applyProtection="1">
      <alignment horizontal="left" vertical="top" wrapText="1" shrinkToFit="1"/>
      <protection locked="0"/>
    </xf>
    <xf numFmtId="0" fontId="13" fillId="0" borderId="10" xfId="0" applyFont="1" applyBorder="1" applyAlignment="1" applyProtection="1">
      <alignment horizontal="left" vertical="top" wrapText="1" shrinkToFi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0.66</c:v>
                </c:pt>
                <c:pt idx="1">
                  <c:v>0.17</c:v>
                </c:pt>
                <c:pt idx="2">
                  <c:v>7.0000000000000007E-2</c:v>
                </c:pt>
                <c:pt idx="3">
                  <c:v>0.13</c:v>
                </c:pt>
                <c:pt idx="4">
                  <c:v>0.19</c:v>
                </c:pt>
              </c:numCache>
            </c:numRef>
          </c:val>
          <c:extLst>
            <c:ext xmlns:c16="http://schemas.microsoft.com/office/drawing/2014/chart" uri="{C3380CC4-5D6E-409C-BE32-E72D297353CC}">
              <c16:uniqueId val="{00000000-1A7C-419A-AA9B-649959A9A6F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0.48</c:v>
                </c:pt>
                <c:pt idx="4">
                  <c:v>0.5</c:v>
                </c:pt>
              </c:numCache>
            </c:numRef>
          </c:val>
          <c:smooth val="0"/>
          <c:extLst>
            <c:ext xmlns:c16="http://schemas.microsoft.com/office/drawing/2014/chart" uri="{C3380CC4-5D6E-409C-BE32-E72D297353CC}">
              <c16:uniqueId val="{00000001-1A7C-419A-AA9B-649959A9A6F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64.23</c:v>
                </c:pt>
                <c:pt idx="1">
                  <c:v>63.75</c:v>
                </c:pt>
                <c:pt idx="2">
                  <c:v>64.53</c:v>
                </c:pt>
                <c:pt idx="3">
                  <c:v>80.67</c:v>
                </c:pt>
                <c:pt idx="4">
                  <c:v>79.84</c:v>
                </c:pt>
              </c:numCache>
            </c:numRef>
          </c:val>
          <c:extLst>
            <c:ext xmlns:c16="http://schemas.microsoft.com/office/drawing/2014/chart" uri="{C3380CC4-5D6E-409C-BE32-E72D297353CC}">
              <c16:uniqueId val="{00000000-CFA8-425B-ADDA-B7449384035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55.72</c:v>
                </c:pt>
                <c:pt idx="4">
                  <c:v>55.31</c:v>
                </c:pt>
              </c:numCache>
            </c:numRef>
          </c:val>
          <c:smooth val="0"/>
          <c:extLst>
            <c:ext xmlns:c16="http://schemas.microsoft.com/office/drawing/2014/chart" uri="{C3380CC4-5D6E-409C-BE32-E72D297353CC}">
              <c16:uniqueId val="{00000001-CFA8-425B-ADDA-B7449384035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81.16</c:v>
                </c:pt>
                <c:pt idx="1">
                  <c:v>81.819999999999993</c:v>
                </c:pt>
                <c:pt idx="2">
                  <c:v>81.09</c:v>
                </c:pt>
                <c:pt idx="3">
                  <c:v>81.99</c:v>
                </c:pt>
                <c:pt idx="4">
                  <c:v>82.18</c:v>
                </c:pt>
              </c:numCache>
            </c:numRef>
          </c:val>
          <c:extLst>
            <c:ext xmlns:c16="http://schemas.microsoft.com/office/drawing/2014/chart" uri="{C3380CC4-5D6E-409C-BE32-E72D297353CC}">
              <c16:uniqueId val="{00000000-E1B9-478E-91D7-7100A27D4A4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81.260000000000005</c:v>
                </c:pt>
                <c:pt idx="4">
                  <c:v>80.36</c:v>
                </c:pt>
              </c:numCache>
            </c:numRef>
          </c:val>
          <c:smooth val="0"/>
          <c:extLst>
            <c:ext xmlns:c16="http://schemas.microsoft.com/office/drawing/2014/chart" uri="{C3380CC4-5D6E-409C-BE32-E72D297353CC}">
              <c16:uniqueId val="{00000001-E1B9-478E-91D7-7100A27D4A4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105.95</c:v>
                </c:pt>
                <c:pt idx="1">
                  <c:v>112.47</c:v>
                </c:pt>
                <c:pt idx="2">
                  <c:v>110.26</c:v>
                </c:pt>
                <c:pt idx="3">
                  <c:v>121.45</c:v>
                </c:pt>
                <c:pt idx="4">
                  <c:v>111.4</c:v>
                </c:pt>
              </c:numCache>
            </c:numRef>
          </c:val>
          <c:extLst>
            <c:ext xmlns:c16="http://schemas.microsoft.com/office/drawing/2014/chart" uri="{C3380CC4-5D6E-409C-BE32-E72D297353CC}">
              <c16:uniqueId val="{00000000-5E46-4593-87B2-99DCD7ECEF5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108.84</c:v>
                </c:pt>
                <c:pt idx="4">
                  <c:v>105.92</c:v>
                </c:pt>
              </c:numCache>
            </c:numRef>
          </c:val>
          <c:smooth val="0"/>
          <c:extLst>
            <c:ext xmlns:c16="http://schemas.microsoft.com/office/drawing/2014/chart" uri="{C3380CC4-5D6E-409C-BE32-E72D297353CC}">
              <c16:uniqueId val="{00000001-5E46-4593-87B2-99DCD7ECEF5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43.22</c:v>
                </c:pt>
                <c:pt idx="1">
                  <c:v>44.65</c:v>
                </c:pt>
                <c:pt idx="2">
                  <c:v>45.52</c:v>
                </c:pt>
                <c:pt idx="3">
                  <c:v>46.78</c:v>
                </c:pt>
                <c:pt idx="4">
                  <c:v>48.09</c:v>
                </c:pt>
              </c:numCache>
            </c:numRef>
          </c:val>
          <c:extLst>
            <c:ext xmlns:c16="http://schemas.microsoft.com/office/drawing/2014/chart" uri="{C3380CC4-5D6E-409C-BE32-E72D297353CC}">
              <c16:uniqueId val="{00000000-5276-4600-AE6E-9454E6BD3D3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51.29</c:v>
                </c:pt>
                <c:pt idx="4">
                  <c:v>52.2</c:v>
                </c:pt>
              </c:numCache>
            </c:numRef>
          </c:val>
          <c:smooth val="0"/>
          <c:extLst>
            <c:ext xmlns:c16="http://schemas.microsoft.com/office/drawing/2014/chart" uri="{C3380CC4-5D6E-409C-BE32-E72D297353CC}">
              <c16:uniqueId val="{00000001-5276-4600-AE6E-9454E6BD3D3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19.670000000000002</c:v>
                </c:pt>
                <c:pt idx="1">
                  <c:v>29.05</c:v>
                </c:pt>
                <c:pt idx="2">
                  <c:v>30.73</c:v>
                </c:pt>
                <c:pt idx="3">
                  <c:v>35.369999999999997</c:v>
                </c:pt>
                <c:pt idx="4">
                  <c:v>35.61</c:v>
                </c:pt>
              </c:numCache>
            </c:numRef>
          </c:val>
          <c:extLst>
            <c:ext xmlns:c16="http://schemas.microsoft.com/office/drawing/2014/chart" uri="{C3380CC4-5D6E-409C-BE32-E72D297353CC}">
              <c16:uniqueId val="{00000000-B5A6-4F7A-A567-A1A491829CE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19.61</c:v>
                </c:pt>
                <c:pt idx="4">
                  <c:v>20.73</c:v>
                </c:pt>
              </c:numCache>
            </c:numRef>
          </c:val>
          <c:smooth val="0"/>
          <c:extLst>
            <c:ext xmlns:c16="http://schemas.microsoft.com/office/drawing/2014/chart" uri="{C3380CC4-5D6E-409C-BE32-E72D297353CC}">
              <c16:uniqueId val="{00000001-B5A6-4F7A-A567-A1A491829CE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formatCode="#,##0.00;&quot;△&quot;#,##0.00;&quot;-&quot;">
                  <c:v>2.1800000000000002</c:v>
                </c:pt>
                <c:pt idx="3">
                  <c:v>0</c:v>
                </c:pt>
                <c:pt idx="4">
                  <c:v>0</c:v>
                </c:pt>
              </c:numCache>
            </c:numRef>
          </c:val>
          <c:extLst>
            <c:ext xmlns:c16="http://schemas.microsoft.com/office/drawing/2014/chart" uri="{C3380CC4-5D6E-409C-BE32-E72D297353CC}">
              <c16:uniqueId val="{00000000-6F83-49BB-8594-CF9F07A45F8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6.02</c:v>
                </c:pt>
                <c:pt idx="4">
                  <c:v>7.78</c:v>
                </c:pt>
              </c:numCache>
            </c:numRef>
          </c:val>
          <c:smooth val="0"/>
          <c:extLst>
            <c:ext xmlns:c16="http://schemas.microsoft.com/office/drawing/2014/chart" uri="{C3380CC4-5D6E-409C-BE32-E72D297353CC}">
              <c16:uniqueId val="{00000001-6F83-49BB-8594-CF9F07A45F8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1161</c:v>
                </c:pt>
                <c:pt idx="1">
                  <c:v>971.32</c:v>
                </c:pt>
                <c:pt idx="2">
                  <c:v>1110.94</c:v>
                </c:pt>
                <c:pt idx="3">
                  <c:v>806.18</c:v>
                </c:pt>
                <c:pt idx="4">
                  <c:v>1058.31</c:v>
                </c:pt>
              </c:numCache>
            </c:numRef>
          </c:val>
          <c:extLst>
            <c:ext xmlns:c16="http://schemas.microsoft.com/office/drawing/2014/chart" uri="{C3380CC4-5D6E-409C-BE32-E72D297353CC}">
              <c16:uniqueId val="{00000000-CEEA-4DC9-8747-801DE416B41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378.56</c:v>
                </c:pt>
                <c:pt idx="4">
                  <c:v>364.46</c:v>
                </c:pt>
              </c:numCache>
            </c:numRef>
          </c:val>
          <c:smooth val="0"/>
          <c:extLst>
            <c:ext xmlns:c16="http://schemas.microsoft.com/office/drawing/2014/chart" uri="{C3380CC4-5D6E-409C-BE32-E72D297353CC}">
              <c16:uniqueId val="{00000001-CEEA-4DC9-8747-801DE416B41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257.69</c:v>
                </c:pt>
                <c:pt idx="1">
                  <c:v>254.81</c:v>
                </c:pt>
                <c:pt idx="2">
                  <c:v>238.08</c:v>
                </c:pt>
                <c:pt idx="3">
                  <c:v>224.82</c:v>
                </c:pt>
                <c:pt idx="4">
                  <c:v>209.82</c:v>
                </c:pt>
              </c:numCache>
            </c:numRef>
          </c:val>
          <c:extLst>
            <c:ext xmlns:c16="http://schemas.microsoft.com/office/drawing/2014/chart" uri="{C3380CC4-5D6E-409C-BE32-E72D297353CC}">
              <c16:uniqueId val="{00000000-6864-4CD7-A889-B0523ECD9AE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395.68</c:v>
                </c:pt>
                <c:pt idx="4">
                  <c:v>403.72</c:v>
                </c:pt>
              </c:numCache>
            </c:numRef>
          </c:val>
          <c:smooth val="0"/>
          <c:extLst>
            <c:ext xmlns:c16="http://schemas.microsoft.com/office/drawing/2014/chart" uri="{C3380CC4-5D6E-409C-BE32-E72D297353CC}">
              <c16:uniqueId val="{00000001-6864-4CD7-A889-B0523ECD9AE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92.51</c:v>
                </c:pt>
                <c:pt idx="1">
                  <c:v>100.02</c:v>
                </c:pt>
                <c:pt idx="2">
                  <c:v>97.22</c:v>
                </c:pt>
                <c:pt idx="3">
                  <c:v>109.57</c:v>
                </c:pt>
                <c:pt idx="4">
                  <c:v>100.49</c:v>
                </c:pt>
              </c:numCache>
            </c:numRef>
          </c:val>
          <c:extLst>
            <c:ext xmlns:c16="http://schemas.microsoft.com/office/drawing/2014/chart" uri="{C3380CC4-5D6E-409C-BE32-E72D297353CC}">
              <c16:uniqueId val="{00000000-9FDA-42B9-95B6-06FA11722D2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97.59</c:v>
                </c:pt>
                <c:pt idx="4">
                  <c:v>92.17</c:v>
                </c:pt>
              </c:numCache>
            </c:numRef>
          </c:val>
          <c:smooth val="0"/>
          <c:extLst>
            <c:ext xmlns:c16="http://schemas.microsoft.com/office/drawing/2014/chart" uri="{C3380CC4-5D6E-409C-BE32-E72D297353CC}">
              <c16:uniqueId val="{00000001-9FDA-42B9-95B6-06FA11722D2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122.25</c:v>
                </c:pt>
                <c:pt idx="1">
                  <c:v>113.65</c:v>
                </c:pt>
                <c:pt idx="2">
                  <c:v>116.63</c:v>
                </c:pt>
                <c:pt idx="3">
                  <c:v>104.1</c:v>
                </c:pt>
                <c:pt idx="4">
                  <c:v>113.58</c:v>
                </c:pt>
              </c:numCache>
            </c:numRef>
          </c:val>
          <c:extLst>
            <c:ext xmlns:c16="http://schemas.microsoft.com/office/drawing/2014/chart" uri="{C3380CC4-5D6E-409C-BE32-E72D297353CC}">
              <c16:uniqueId val="{00000000-3D22-48B0-A4F4-ECDAC8030FE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181.71</c:v>
                </c:pt>
                <c:pt idx="4">
                  <c:v>188.51</c:v>
                </c:pt>
              </c:numCache>
            </c:numRef>
          </c:val>
          <c:smooth val="0"/>
          <c:extLst>
            <c:ext xmlns:c16="http://schemas.microsoft.com/office/drawing/2014/chart" uri="{C3380CC4-5D6E-409C-BE32-E72D297353CC}">
              <c16:uniqueId val="{00000001-3D22-48B0-A4F4-ECDAC8030FE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32" t="str">
        <f>データ!H6</f>
        <v>鹿児島県　志布志市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29808</v>
      </c>
      <c r="AM8" s="45"/>
      <c r="AN8" s="45"/>
      <c r="AO8" s="45"/>
      <c r="AP8" s="45"/>
      <c r="AQ8" s="45"/>
      <c r="AR8" s="45"/>
      <c r="AS8" s="45"/>
      <c r="AT8" s="46">
        <f>データ!$S$6</f>
        <v>290.20999999999998</v>
      </c>
      <c r="AU8" s="47"/>
      <c r="AV8" s="47"/>
      <c r="AW8" s="47"/>
      <c r="AX8" s="47"/>
      <c r="AY8" s="47"/>
      <c r="AZ8" s="47"/>
      <c r="BA8" s="47"/>
      <c r="BB8" s="48">
        <f>データ!$T$6</f>
        <v>102.71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c r="A10" s="2"/>
      <c r="B10" s="46" t="str">
        <f>データ!$N$6</f>
        <v>-</v>
      </c>
      <c r="C10" s="47"/>
      <c r="D10" s="47"/>
      <c r="E10" s="47"/>
      <c r="F10" s="47"/>
      <c r="G10" s="47"/>
      <c r="H10" s="47"/>
      <c r="I10" s="46">
        <f>データ!$O$6</f>
        <v>81.569999999999993</v>
      </c>
      <c r="J10" s="47"/>
      <c r="K10" s="47"/>
      <c r="L10" s="47"/>
      <c r="M10" s="47"/>
      <c r="N10" s="47"/>
      <c r="O10" s="81"/>
      <c r="P10" s="48">
        <f>データ!$P$6</f>
        <v>100.39</v>
      </c>
      <c r="Q10" s="48"/>
      <c r="R10" s="48"/>
      <c r="S10" s="48"/>
      <c r="T10" s="48"/>
      <c r="U10" s="48"/>
      <c r="V10" s="48"/>
      <c r="W10" s="45">
        <f>データ!$Q$6</f>
        <v>2200</v>
      </c>
      <c r="X10" s="45"/>
      <c r="Y10" s="45"/>
      <c r="Z10" s="45"/>
      <c r="AA10" s="45"/>
      <c r="AB10" s="45"/>
      <c r="AC10" s="45"/>
      <c r="AD10" s="2"/>
      <c r="AE10" s="2"/>
      <c r="AF10" s="2"/>
      <c r="AG10" s="2"/>
      <c r="AH10" s="2"/>
      <c r="AI10" s="2"/>
      <c r="AJ10" s="2"/>
      <c r="AK10" s="2"/>
      <c r="AL10" s="45">
        <f>データ!$U$6</f>
        <v>29549</v>
      </c>
      <c r="AM10" s="45"/>
      <c r="AN10" s="45"/>
      <c r="AO10" s="45"/>
      <c r="AP10" s="45"/>
      <c r="AQ10" s="45"/>
      <c r="AR10" s="45"/>
      <c r="AS10" s="45"/>
      <c r="AT10" s="46">
        <f>データ!$V$6</f>
        <v>149.41</v>
      </c>
      <c r="AU10" s="47"/>
      <c r="AV10" s="47"/>
      <c r="AW10" s="47"/>
      <c r="AX10" s="47"/>
      <c r="AY10" s="47"/>
      <c r="AZ10" s="47"/>
      <c r="BA10" s="47"/>
      <c r="BB10" s="48">
        <f>データ!$W$6</f>
        <v>197.77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112</v>
      </c>
      <c r="BM16" s="83"/>
      <c r="BN16" s="83"/>
      <c r="BO16" s="83"/>
      <c r="BP16" s="83"/>
      <c r="BQ16" s="83"/>
      <c r="BR16" s="83"/>
      <c r="BS16" s="83"/>
      <c r="BT16" s="83"/>
      <c r="BU16" s="83"/>
      <c r="BV16" s="83"/>
      <c r="BW16" s="83"/>
      <c r="BX16" s="83"/>
      <c r="BY16" s="83"/>
      <c r="BZ16" s="84"/>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ce/uZ+pPT7bBhrprKA/qGJhvhw3YHGa20pi2hnt6Ch4fevXJ3c8KctoPEKVdQm8L9ZIEaCgu4SHs0m9V1fweRw==" saltValue="FfV9RemIHNxFSHUo54Udu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2022</v>
      </c>
      <c r="C6" s="20">
        <f t="shared" ref="C6:W6" si="3">C7</f>
        <v>462217</v>
      </c>
      <c r="D6" s="20">
        <f t="shared" si="3"/>
        <v>46</v>
      </c>
      <c r="E6" s="20">
        <f t="shared" si="3"/>
        <v>1</v>
      </c>
      <c r="F6" s="20">
        <f t="shared" si="3"/>
        <v>0</v>
      </c>
      <c r="G6" s="20">
        <f t="shared" si="3"/>
        <v>1</v>
      </c>
      <c r="H6" s="20" t="str">
        <f t="shared" si="3"/>
        <v>鹿児島県　志布志市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81.569999999999993</v>
      </c>
      <c r="P6" s="21">
        <f t="shared" si="3"/>
        <v>100.39</v>
      </c>
      <c r="Q6" s="21">
        <f t="shared" si="3"/>
        <v>2200</v>
      </c>
      <c r="R6" s="21">
        <f t="shared" si="3"/>
        <v>29808</v>
      </c>
      <c r="S6" s="21">
        <f t="shared" si="3"/>
        <v>290.20999999999998</v>
      </c>
      <c r="T6" s="21">
        <f t="shared" si="3"/>
        <v>102.71</v>
      </c>
      <c r="U6" s="21">
        <f t="shared" si="3"/>
        <v>29549</v>
      </c>
      <c r="V6" s="21">
        <f t="shared" si="3"/>
        <v>149.41</v>
      </c>
      <c r="W6" s="21">
        <f t="shared" si="3"/>
        <v>197.77</v>
      </c>
      <c r="X6" s="22">
        <f>IF(X7="",NA(),X7)</f>
        <v>105.95</v>
      </c>
      <c r="Y6" s="22">
        <f t="shared" ref="Y6:AG6" si="4">IF(Y7="",NA(),Y7)</f>
        <v>112.47</v>
      </c>
      <c r="Z6" s="22">
        <f t="shared" si="4"/>
        <v>110.26</v>
      </c>
      <c r="AA6" s="22">
        <f t="shared" si="4"/>
        <v>121.45</v>
      </c>
      <c r="AB6" s="22">
        <f t="shared" si="4"/>
        <v>111.4</v>
      </c>
      <c r="AC6" s="22">
        <f t="shared" si="4"/>
        <v>110.66</v>
      </c>
      <c r="AD6" s="22">
        <f t="shared" si="4"/>
        <v>109.01</v>
      </c>
      <c r="AE6" s="22">
        <f t="shared" si="4"/>
        <v>108.83</v>
      </c>
      <c r="AF6" s="22">
        <f t="shared" si="4"/>
        <v>108.84</v>
      </c>
      <c r="AG6" s="22">
        <f t="shared" si="4"/>
        <v>105.92</v>
      </c>
      <c r="AH6" s="21" t="str">
        <f>IF(AH7="","",IF(AH7="-","【-】","【"&amp;SUBSTITUTE(TEXT(AH7,"#,##0.00"),"-","△")&amp;"】"))</f>
        <v>【108.70】</v>
      </c>
      <c r="AI6" s="21">
        <f>IF(AI7="",NA(),AI7)</f>
        <v>0</v>
      </c>
      <c r="AJ6" s="21">
        <f t="shared" ref="AJ6:AR6" si="5">IF(AJ7="",NA(),AJ7)</f>
        <v>0</v>
      </c>
      <c r="AK6" s="22">
        <f t="shared" si="5"/>
        <v>2.1800000000000002</v>
      </c>
      <c r="AL6" s="21">
        <f t="shared" si="5"/>
        <v>0</v>
      </c>
      <c r="AM6" s="21">
        <f t="shared" si="5"/>
        <v>0</v>
      </c>
      <c r="AN6" s="22">
        <f t="shared" si="5"/>
        <v>2.74</v>
      </c>
      <c r="AO6" s="22">
        <f t="shared" si="5"/>
        <v>3.7</v>
      </c>
      <c r="AP6" s="22">
        <f t="shared" si="5"/>
        <v>4.34</v>
      </c>
      <c r="AQ6" s="22">
        <f t="shared" si="5"/>
        <v>6.02</v>
      </c>
      <c r="AR6" s="22">
        <f t="shared" si="5"/>
        <v>7.78</v>
      </c>
      <c r="AS6" s="21" t="str">
        <f>IF(AS7="","",IF(AS7="-","【-】","【"&amp;SUBSTITUTE(TEXT(AS7,"#,##0.00"),"-","△")&amp;"】"))</f>
        <v>【1.34】</v>
      </c>
      <c r="AT6" s="22">
        <f>IF(AT7="",NA(),AT7)</f>
        <v>1161</v>
      </c>
      <c r="AU6" s="22">
        <f t="shared" ref="AU6:BC6" si="6">IF(AU7="",NA(),AU7)</f>
        <v>971.32</v>
      </c>
      <c r="AV6" s="22">
        <f t="shared" si="6"/>
        <v>1110.94</v>
      </c>
      <c r="AW6" s="22">
        <f t="shared" si="6"/>
        <v>806.18</v>
      </c>
      <c r="AX6" s="22">
        <f t="shared" si="6"/>
        <v>1058.31</v>
      </c>
      <c r="AY6" s="22">
        <f t="shared" si="6"/>
        <v>366.03</v>
      </c>
      <c r="AZ6" s="22">
        <f t="shared" si="6"/>
        <v>365.18</v>
      </c>
      <c r="BA6" s="22">
        <f t="shared" si="6"/>
        <v>327.77</v>
      </c>
      <c r="BB6" s="22">
        <f t="shared" si="6"/>
        <v>378.56</v>
      </c>
      <c r="BC6" s="22">
        <f t="shared" si="6"/>
        <v>364.46</v>
      </c>
      <c r="BD6" s="21" t="str">
        <f>IF(BD7="","",IF(BD7="-","【-】","【"&amp;SUBSTITUTE(TEXT(BD7,"#,##0.00"),"-","△")&amp;"】"))</f>
        <v>【252.29】</v>
      </c>
      <c r="BE6" s="22">
        <f>IF(BE7="",NA(),BE7)</f>
        <v>257.69</v>
      </c>
      <c r="BF6" s="22">
        <f t="shared" ref="BF6:BN6" si="7">IF(BF7="",NA(),BF7)</f>
        <v>254.81</v>
      </c>
      <c r="BG6" s="22">
        <f t="shared" si="7"/>
        <v>238.08</v>
      </c>
      <c r="BH6" s="22">
        <f t="shared" si="7"/>
        <v>224.82</v>
      </c>
      <c r="BI6" s="22">
        <f t="shared" si="7"/>
        <v>209.82</v>
      </c>
      <c r="BJ6" s="22">
        <f t="shared" si="7"/>
        <v>370.12</v>
      </c>
      <c r="BK6" s="22">
        <f t="shared" si="7"/>
        <v>371.65</v>
      </c>
      <c r="BL6" s="22">
        <f t="shared" si="7"/>
        <v>397.1</v>
      </c>
      <c r="BM6" s="22">
        <f t="shared" si="7"/>
        <v>395.68</v>
      </c>
      <c r="BN6" s="22">
        <f t="shared" si="7"/>
        <v>403.72</v>
      </c>
      <c r="BO6" s="21" t="str">
        <f>IF(BO7="","",IF(BO7="-","【-】","【"&amp;SUBSTITUTE(TEXT(BO7,"#,##0.00"),"-","△")&amp;"】"))</f>
        <v>【268.07】</v>
      </c>
      <c r="BP6" s="22">
        <f>IF(BP7="",NA(),BP7)</f>
        <v>92.51</v>
      </c>
      <c r="BQ6" s="22">
        <f t="shared" ref="BQ6:BY6" si="8">IF(BQ7="",NA(),BQ7)</f>
        <v>100.02</v>
      </c>
      <c r="BR6" s="22">
        <f t="shared" si="8"/>
        <v>97.22</v>
      </c>
      <c r="BS6" s="22">
        <f t="shared" si="8"/>
        <v>109.57</v>
      </c>
      <c r="BT6" s="22">
        <f t="shared" si="8"/>
        <v>100.49</v>
      </c>
      <c r="BU6" s="22">
        <f t="shared" si="8"/>
        <v>100.42</v>
      </c>
      <c r="BV6" s="22">
        <f t="shared" si="8"/>
        <v>98.77</v>
      </c>
      <c r="BW6" s="22">
        <f t="shared" si="8"/>
        <v>95.79</v>
      </c>
      <c r="BX6" s="22">
        <f t="shared" si="8"/>
        <v>97.59</v>
      </c>
      <c r="BY6" s="22">
        <f t="shared" si="8"/>
        <v>92.17</v>
      </c>
      <c r="BZ6" s="21" t="str">
        <f>IF(BZ7="","",IF(BZ7="-","【-】","【"&amp;SUBSTITUTE(TEXT(BZ7,"#,##0.00"),"-","△")&amp;"】"))</f>
        <v>【97.47】</v>
      </c>
      <c r="CA6" s="22">
        <f>IF(CA7="",NA(),CA7)</f>
        <v>122.25</v>
      </c>
      <c r="CB6" s="22">
        <f t="shared" ref="CB6:CJ6" si="9">IF(CB7="",NA(),CB7)</f>
        <v>113.65</v>
      </c>
      <c r="CC6" s="22">
        <f t="shared" si="9"/>
        <v>116.63</v>
      </c>
      <c r="CD6" s="22">
        <f t="shared" si="9"/>
        <v>104.1</v>
      </c>
      <c r="CE6" s="22">
        <f t="shared" si="9"/>
        <v>113.58</v>
      </c>
      <c r="CF6" s="22">
        <f t="shared" si="9"/>
        <v>171.67</v>
      </c>
      <c r="CG6" s="22">
        <f t="shared" si="9"/>
        <v>173.67</v>
      </c>
      <c r="CH6" s="22">
        <f t="shared" si="9"/>
        <v>171.13</v>
      </c>
      <c r="CI6" s="22">
        <f t="shared" si="9"/>
        <v>181.71</v>
      </c>
      <c r="CJ6" s="22">
        <f t="shared" si="9"/>
        <v>188.51</v>
      </c>
      <c r="CK6" s="21" t="str">
        <f>IF(CK7="","",IF(CK7="-","【-】","【"&amp;SUBSTITUTE(TEXT(CK7,"#,##0.00"),"-","△")&amp;"】"))</f>
        <v>【174.75】</v>
      </c>
      <c r="CL6" s="22">
        <f>IF(CL7="",NA(),CL7)</f>
        <v>64.23</v>
      </c>
      <c r="CM6" s="22">
        <f t="shared" ref="CM6:CU6" si="10">IF(CM7="",NA(),CM7)</f>
        <v>63.75</v>
      </c>
      <c r="CN6" s="22">
        <f t="shared" si="10"/>
        <v>64.53</v>
      </c>
      <c r="CO6" s="22">
        <f t="shared" si="10"/>
        <v>80.67</v>
      </c>
      <c r="CP6" s="22">
        <f t="shared" si="10"/>
        <v>79.84</v>
      </c>
      <c r="CQ6" s="22">
        <f t="shared" si="10"/>
        <v>59.74</v>
      </c>
      <c r="CR6" s="22">
        <f t="shared" si="10"/>
        <v>59.67</v>
      </c>
      <c r="CS6" s="22">
        <f t="shared" si="10"/>
        <v>60.12</v>
      </c>
      <c r="CT6" s="22">
        <f t="shared" si="10"/>
        <v>55.72</v>
      </c>
      <c r="CU6" s="22">
        <f t="shared" si="10"/>
        <v>55.31</v>
      </c>
      <c r="CV6" s="21" t="str">
        <f>IF(CV7="","",IF(CV7="-","【-】","【"&amp;SUBSTITUTE(TEXT(CV7,"#,##0.00"),"-","△")&amp;"】"))</f>
        <v>【59.97】</v>
      </c>
      <c r="CW6" s="22">
        <f>IF(CW7="",NA(),CW7)</f>
        <v>81.16</v>
      </c>
      <c r="CX6" s="22">
        <f t="shared" ref="CX6:DF6" si="11">IF(CX7="",NA(),CX7)</f>
        <v>81.819999999999993</v>
      </c>
      <c r="CY6" s="22">
        <f t="shared" si="11"/>
        <v>81.09</v>
      </c>
      <c r="CZ6" s="22">
        <f t="shared" si="11"/>
        <v>81.99</v>
      </c>
      <c r="DA6" s="22">
        <f t="shared" si="11"/>
        <v>82.18</v>
      </c>
      <c r="DB6" s="22">
        <f t="shared" si="11"/>
        <v>84.8</v>
      </c>
      <c r="DC6" s="22">
        <f t="shared" si="11"/>
        <v>84.6</v>
      </c>
      <c r="DD6" s="22">
        <f t="shared" si="11"/>
        <v>84.24</v>
      </c>
      <c r="DE6" s="22">
        <f t="shared" si="11"/>
        <v>81.260000000000005</v>
      </c>
      <c r="DF6" s="22">
        <f t="shared" si="11"/>
        <v>80.36</v>
      </c>
      <c r="DG6" s="21" t="str">
        <f>IF(DG7="","",IF(DG7="-","【-】","【"&amp;SUBSTITUTE(TEXT(DG7,"#,##0.00"),"-","△")&amp;"】"))</f>
        <v>【89.76】</v>
      </c>
      <c r="DH6" s="22">
        <f>IF(DH7="",NA(),DH7)</f>
        <v>43.22</v>
      </c>
      <c r="DI6" s="22">
        <f t="shared" ref="DI6:DQ6" si="12">IF(DI7="",NA(),DI7)</f>
        <v>44.65</v>
      </c>
      <c r="DJ6" s="22">
        <f t="shared" si="12"/>
        <v>45.52</v>
      </c>
      <c r="DK6" s="22">
        <f t="shared" si="12"/>
        <v>46.78</v>
      </c>
      <c r="DL6" s="22">
        <f t="shared" si="12"/>
        <v>48.09</v>
      </c>
      <c r="DM6" s="22">
        <f t="shared" si="12"/>
        <v>47.66</v>
      </c>
      <c r="DN6" s="22">
        <f t="shared" si="12"/>
        <v>48.17</v>
      </c>
      <c r="DO6" s="22">
        <f t="shared" si="12"/>
        <v>48.83</v>
      </c>
      <c r="DP6" s="22">
        <f t="shared" si="12"/>
        <v>51.29</v>
      </c>
      <c r="DQ6" s="22">
        <f t="shared" si="12"/>
        <v>52.2</v>
      </c>
      <c r="DR6" s="21" t="str">
        <f>IF(DR7="","",IF(DR7="-","【-】","【"&amp;SUBSTITUTE(TEXT(DR7,"#,##0.00"),"-","△")&amp;"】"))</f>
        <v>【51.51】</v>
      </c>
      <c r="DS6" s="22">
        <f>IF(DS7="",NA(),DS7)</f>
        <v>19.670000000000002</v>
      </c>
      <c r="DT6" s="22">
        <f t="shared" ref="DT6:EB6" si="13">IF(DT7="",NA(),DT7)</f>
        <v>29.05</v>
      </c>
      <c r="DU6" s="22">
        <f t="shared" si="13"/>
        <v>30.73</v>
      </c>
      <c r="DV6" s="22">
        <f t="shared" si="13"/>
        <v>35.369999999999997</v>
      </c>
      <c r="DW6" s="22">
        <f t="shared" si="13"/>
        <v>35.61</v>
      </c>
      <c r="DX6" s="22">
        <f t="shared" si="13"/>
        <v>15.1</v>
      </c>
      <c r="DY6" s="22">
        <f t="shared" si="13"/>
        <v>17.12</v>
      </c>
      <c r="DZ6" s="22">
        <f t="shared" si="13"/>
        <v>18.18</v>
      </c>
      <c r="EA6" s="22">
        <f t="shared" si="13"/>
        <v>19.61</v>
      </c>
      <c r="EB6" s="22">
        <f t="shared" si="13"/>
        <v>20.73</v>
      </c>
      <c r="EC6" s="21" t="str">
        <f>IF(EC7="","",IF(EC7="-","【-】","【"&amp;SUBSTITUTE(TEXT(EC7,"#,##0.00"),"-","△")&amp;"】"))</f>
        <v>【23.75】</v>
      </c>
      <c r="ED6" s="22">
        <f>IF(ED7="",NA(),ED7)</f>
        <v>0.66</v>
      </c>
      <c r="EE6" s="22">
        <f t="shared" ref="EE6:EM6" si="14">IF(EE7="",NA(),EE7)</f>
        <v>0.17</v>
      </c>
      <c r="EF6" s="22">
        <f t="shared" si="14"/>
        <v>7.0000000000000007E-2</v>
      </c>
      <c r="EG6" s="22">
        <f t="shared" si="14"/>
        <v>0.13</v>
      </c>
      <c r="EH6" s="22">
        <f t="shared" si="14"/>
        <v>0.19</v>
      </c>
      <c r="EI6" s="22">
        <f t="shared" si="14"/>
        <v>0.57999999999999996</v>
      </c>
      <c r="EJ6" s="22">
        <f t="shared" si="14"/>
        <v>0.54</v>
      </c>
      <c r="EK6" s="22">
        <f t="shared" si="14"/>
        <v>0.56999999999999995</v>
      </c>
      <c r="EL6" s="22">
        <f t="shared" si="14"/>
        <v>0.48</v>
      </c>
      <c r="EM6" s="22">
        <f t="shared" si="14"/>
        <v>0.5</v>
      </c>
      <c r="EN6" s="21" t="str">
        <f>IF(EN7="","",IF(EN7="-","【-】","【"&amp;SUBSTITUTE(TEXT(EN7,"#,##0.00"),"-","△")&amp;"】"))</f>
        <v>【0.67】</v>
      </c>
    </row>
    <row r="7" spans="1:144" s="23" customFormat="1">
      <c r="A7" s="15"/>
      <c r="B7" s="24">
        <v>2022</v>
      </c>
      <c r="C7" s="24">
        <v>462217</v>
      </c>
      <c r="D7" s="24">
        <v>46</v>
      </c>
      <c r="E7" s="24">
        <v>1</v>
      </c>
      <c r="F7" s="24">
        <v>0</v>
      </c>
      <c r="G7" s="24">
        <v>1</v>
      </c>
      <c r="H7" s="24" t="s">
        <v>93</v>
      </c>
      <c r="I7" s="24" t="s">
        <v>94</v>
      </c>
      <c r="J7" s="24" t="s">
        <v>95</v>
      </c>
      <c r="K7" s="24" t="s">
        <v>96</v>
      </c>
      <c r="L7" s="24" t="s">
        <v>97</v>
      </c>
      <c r="M7" s="24" t="s">
        <v>98</v>
      </c>
      <c r="N7" s="25" t="s">
        <v>99</v>
      </c>
      <c r="O7" s="25">
        <v>81.569999999999993</v>
      </c>
      <c r="P7" s="25">
        <v>100.39</v>
      </c>
      <c r="Q7" s="25">
        <v>2200</v>
      </c>
      <c r="R7" s="25">
        <v>29808</v>
      </c>
      <c r="S7" s="25">
        <v>290.20999999999998</v>
      </c>
      <c r="T7" s="25">
        <v>102.71</v>
      </c>
      <c r="U7" s="25">
        <v>29549</v>
      </c>
      <c r="V7" s="25">
        <v>149.41</v>
      </c>
      <c r="W7" s="25">
        <v>197.77</v>
      </c>
      <c r="X7" s="25">
        <v>105.95</v>
      </c>
      <c r="Y7" s="25">
        <v>112.47</v>
      </c>
      <c r="Z7" s="25">
        <v>110.26</v>
      </c>
      <c r="AA7" s="25">
        <v>121.45</v>
      </c>
      <c r="AB7" s="25">
        <v>111.4</v>
      </c>
      <c r="AC7" s="25">
        <v>110.66</v>
      </c>
      <c r="AD7" s="25">
        <v>109.01</v>
      </c>
      <c r="AE7" s="25">
        <v>108.83</v>
      </c>
      <c r="AF7" s="25">
        <v>108.84</v>
      </c>
      <c r="AG7" s="25">
        <v>105.92</v>
      </c>
      <c r="AH7" s="25">
        <v>108.7</v>
      </c>
      <c r="AI7" s="25">
        <v>0</v>
      </c>
      <c r="AJ7" s="25">
        <v>0</v>
      </c>
      <c r="AK7" s="25">
        <v>2.1800000000000002</v>
      </c>
      <c r="AL7" s="25">
        <v>0</v>
      </c>
      <c r="AM7" s="25">
        <v>0</v>
      </c>
      <c r="AN7" s="25">
        <v>2.74</v>
      </c>
      <c r="AO7" s="25">
        <v>3.7</v>
      </c>
      <c r="AP7" s="25">
        <v>4.34</v>
      </c>
      <c r="AQ7" s="25">
        <v>6.02</v>
      </c>
      <c r="AR7" s="25">
        <v>7.78</v>
      </c>
      <c r="AS7" s="25">
        <v>1.34</v>
      </c>
      <c r="AT7" s="25">
        <v>1161</v>
      </c>
      <c r="AU7" s="25">
        <v>971.32</v>
      </c>
      <c r="AV7" s="25">
        <v>1110.94</v>
      </c>
      <c r="AW7" s="25">
        <v>806.18</v>
      </c>
      <c r="AX7" s="25">
        <v>1058.31</v>
      </c>
      <c r="AY7" s="25">
        <v>366.03</v>
      </c>
      <c r="AZ7" s="25">
        <v>365.18</v>
      </c>
      <c r="BA7" s="25">
        <v>327.77</v>
      </c>
      <c r="BB7" s="25">
        <v>378.56</v>
      </c>
      <c r="BC7" s="25">
        <v>364.46</v>
      </c>
      <c r="BD7" s="25">
        <v>252.29</v>
      </c>
      <c r="BE7" s="25">
        <v>257.69</v>
      </c>
      <c r="BF7" s="25">
        <v>254.81</v>
      </c>
      <c r="BG7" s="25">
        <v>238.08</v>
      </c>
      <c r="BH7" s="25">
        <v>224.82</v>
      </c>
      <c r="BI7" s="25">
        <v>209.82</v>
      </c>
      <c r="BJ7" s="25">
        <v>370.12</v>
      </c>
      <c r="BK7" s="25">
        <v>371.65</v>
      </c>
      <c r="BL7" s="25">
        <v>397.1</v>
      </c>
      <c r="BM7" s="25">
        <v>395.68</v>
      </c>
      <c r="BN7" s="25">
        <v>403.72</v>
      </c>
      <c r="BO7" s="25">
        <v>268.07</v>
      </c>
      <c r="BP7" s="25">
        <v>92.51</v>
      </c>
      <c r="BQ7" s="25">
        <v>100.02</v>
      </c>
      <c r="BR7" s="25">
        <v>97.22</v>
      </c>
      <c r="BS7" s="25">
        <v>109.57</v>
      </c>
      <c r="BT7" s="25">
        <v>100.49</v>
      </c>
      <c r="BU7" s="25">
        <v>100.42</v>
      </c>
      <c r="BV7" s="25">
        <v>98.77</v>
      </c>
      <c r="BW7" s="25">
        <v>95.79</v>
      </c>
      <c r="BX7" s="25">
        <v>97.59</v>
      </c>
      <c r="BY7" s="25">
        <v>92.17</v>
      </c>
      <c r="BZ7" s="25">
        <v>97.47</v>
      </c>
      <c r="CA7" s="25">
        <v>122.25</v>
      </c>
      <c r="CB7" s="25">
        <v>113.65</v>
      </c>
      <c r="CC7" s="25">
        <v>116.63</v>
      </c>
      <c r="CD7" s="25">
        <v>104.1</v>
      </c>
      <c r="CE7" s="25">
        <v>113.58</v>
      </c>
      <c r="CF7" s="25">
        <v>171.67</v>
      </c>
      <c r="CG7" s="25">
        <v>173.67</v>
      </c>
      <c r="CH7" s="25">
        <v>171.13</v>
      </c>
      <c r="CI7" s="25">
        <v>181.71</v>
      </c>
      <c r="CJ7" s="25">
        <v>188.51</v>
      </c>
      <c r="CK7" s="25">
        <v>174.75</v>
      </c>
      <c r="CL7" s="25">
        <v>64.23</v>
      </c>
      <c r="CM7" s="25">
        <v>63.75</v>
      </c>
      <c r="CN7" s="25">
        <v>64.53</v>
      </c>
      <c r="CO7" s="25">
        <v>80.67</v>
      </c>
      <c r="CP7" s="25">
        <v>79.84</v>
      </c>
      <c r="CQ7" s="25">
        <v>59.74</v>
      </c>
      <c r="CR7" s="25">
        <v>59.67</v>
      </c>
      <c r="CS7" s="25">
        <v>60.12</v>
      </c>
      <c r="CT7" s="25">
        <v>55.72</v>
      </c>
      <c r="CU7" s="25">
        <v>55.31</v>
      </c>
      <c r="CV7" s="25">
        <v>59.97</v>
      </c>
      <c r="CW7" s="25">
        <v>81.16</v>
      </c>
      <c r="CX7" s="25">
        <v>81.819999999999993</v>
      </c>
      <c r="CY7" s="25">
        <v>81.09</v>
      </c>
      <c r="CZ7" s="25">
        <v>81.99</v>
      </c>
      <c r="DA7" s="25">
        <v>82.18</v>
      </c>
      <c r="DB7" s="25">
        <v>84.8</v>
      </c>
      <c r="DC7" s="25">
        <v>84.6</v>
      </c>
      <c r="DD7" s="25">
        <v>84.24</v>
      </c>
      <c r="DE7" s="25">
        <v>81.260000000000005</v>
      </c>
      <c r="DF7" s="25">
        <v>80.36</v>
      </c>
      <c r="DG7" s="25">
        <v>89.76</v>
      </c>
      <c r="DH7" s="25">
        <v>43.22</v>
      </c>
      <c r="DI7" s="25">
        <v>44.65</v>
      </c>
      <c r="DJ7" s="25">
        <v>45.52</v>
      </c>
      <c r="DK7" s="25">
        <v>46.78</v>
      </c>
      <c r="DL7" s="25">
        <v>48.09</v>
      </c>
      <c r="DM7" s="25">
        <v>47.66</v>
      </c>
      <c r="DN7" s="25">
        <v>48.17</v>
      </c>
      <c r="DO7" s="25">
        <v>48.83</v>
      </c>
      <c r="DP7" s="25">
        <v>51.29</v>
      </c>
      <c r="DQ7" s="25">
        <v>52.2</v>
      </c>
      <c r="DR7" s="25">
        <v>51.51</v>
      </c>
      <c r="DS7" s="25">
        <v>19.670000000000002</v>
      </c>
      <c r="DT7" s="25">
        <v>29.05</v>
      </c>
      <c r="DU7" s="25">
        <v>30.73</v>
      </c>
      <c r="DV7" s="25">
        <v>35.369999999999997</v>
      </c>
      <c r="DW7" s="25">
        <v>35.61</v>
      </c>
      <c r="DX7" s="25">
        <v>15.1</v>
      </c>
      <c r="DY7" s="25">
        <v>17.12</v>
      </c>
      <c r="DZ7" s="25">
        <v>18.18</v>
      </c>
      <c r="EA7" s="25">
        <v>19.61</v>
      </c>
      <c r="EB7" s="25">
        <v>20.73</v>
      </c>
      <c r="EC7" s="25">
        <v>23.75</v>
      </c>
      <c r="ED7" s="25">
        <v>0.66</v>
      </c>
      <c r="EE7" s="25">
        <v>0.17</v>
      </c>
      <c r="EF7" s="25">
        <v>7.0000000000000007E-2</v>
      </c>
      <c r="EG7" s="25">
        <v>0.13</v>
      </c>
      <c r="EH7" s="25">
        <v>0.19</v>
      </c>
      <c r="EI7" s="25">
        <v>0.57999999999999996</v>
      </c>
      <c r="EJ7" s="25">
        <v>0.54</v>
      </c>
      <c r="EK7" s="25">
        <v>0.56999999999999995</v>
      </c>
      <c r="EL7" s="25">
        <v>0.48</v>
      </c>
      <c r="EM7" s="25">
        <v>0.5</v>
      </c>
      <c r="EN7" s="25">
        <v>0.67</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c r="B11">
        <v>4</v>
      </c>
      <c r="C11">
        <v>3</v>
      </c>
      <c r="D11">
        <v>2</v>
      </c>
      <c r="E11">
        <v>1</v>
      </c>
      <c r="F11">
        <v>0</v>
      </c>
      <c r="G11" t="s">
        <v>105</v>
      </c>
    </row>
    <row r="12" spans="1:144">
      <c r="B12">
        <v>1</v>
      </c>
      <c r="C12">
        <v>1</v>
      </c>
      <c r="D12">
        <v>2</v>
      </c>
      <c r="E12">
        <v>3</v>
      </c>
      <c r="F12">
        <v>4</v>
      </c>
      <c r="G12" t="s">
        <v>106</v>
      </c>
    </row>
    <row r="13" spans="1:144">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2024-01-23T23:43:56Z</cp:lastPrinted>
  <dcterms:created xsi:type="dcterms:W3CDTF">2023-12-05T01:02:50Z</dcterms:created>
  <dcterms:modified xsi:type="dcterms:W3CDTF">2024-02-19T01:53:16Z</dcterms:modified>
  <cp:category/>
</cp:coreProperties>
</file>