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14　南さつま市◎（確認中）\01_当初提出\"/>
    </mc:Choice>
  </mc:AlternateContent>
  <workbookProtection workbookAlgorithmName="SHA-512" workbookHashValue="Jv+S6A4OQ5tMP9iiOej/M3lkzMWEyo11AYBtv2sv1TGQbhc39ucCZ0LqG2JBA8P9Ic4uy36xCOD5zJQ8RcmFmA==" workbookSaltValue="Oq49n7LCRqq4fsBkoVo2mg==" workbookSpinCount="100000" lockStructure="1"/>
  <bookViews>
    <workbookView xWindow="0" yWindow="0" windowWidth="28800" windowHeight="124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<sst xmlns="http://schemas.openxmlformats.org/spreadsheetml/2006/main" count="236" uniqueCount="120">
  <si>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</si>
  <si>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</si>
  <si>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</si>
  <si>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</si>
  <si>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</si>
  <si>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</si>
  <si>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</si>
  <si>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</si>
  <si>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</si>
  <si>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</si>
  <si>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</si>
  <si>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</si>
  <si>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</si>
  <si>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</si>
  <si>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</si>
  <si>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</si>
  <si>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</si>
  <si>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</si>
  <si>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</si>
  <si>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</si>
  <si>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</si>
  <si>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</si>
  <si>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</si>
  <si>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</si>
  <si>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</si>
  <si>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</si>
  <si>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</si>
  <si>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</si>
  <si>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</si>
  <si>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</si>
  <si>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</si>
  <si>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</si>
  <si>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</si>
  <si>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</si>
  <si>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</si>
  <si>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</si>
  <si>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</si>
  <si>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</si>
  <si>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</si>
  <si>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</si>
  <si>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</si>
  <si>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</si>
  <si>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</si>
  <si>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</si>
  <si>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</si>
  <si>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</si>
  <si>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</si>
  <si>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</si>
  <si>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</si>
  <si>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</si>
  <si>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</si>
  <si>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</si>
  <si>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</si>
  <si>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</si>
  <si>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</si>
  <si>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</si>
  <si>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</si>
  <si>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</si>
  <si>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</si>
  <si>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</si>
  <si>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</si>
  <si>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</si>
  <si>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</si>
  <si>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</si>
  <si>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</si>
  <si>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</si>
  <si>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</si>
  <si>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</si>
  <si>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</si>
  <si>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</si>
  <si>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</si>
  <si>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</si>
  <si>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</si>
  <si>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</si>
  <si>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</si>
  <si>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</si>
  <si>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</si>
  <si>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</si>
  <si>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</si>
  <si>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</si>
  <si>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</si>
  <si>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</si>
  <si>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</si>
  <si>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</si>
  <si>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</si>
  <si>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</si>
  <si>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</si>
  <si>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</si>
  <si>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</si>
  <si>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</si>
  <si>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</si>
  <si>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</si>
  <si>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</si>
  <si>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</si>
  <si>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</si>
  <si>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</si>
  <si>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</si>
  <si>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</si>
  <si>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</si>
  <si>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</si>
  <si>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</si>
  <si>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</si>
  <si>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</si>
  <si>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</si>
  <si>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</si>
  <si>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</si>
  <si>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</si>
  <si>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</si>
  <si>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</si>
  <si>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</si>
  <si>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</si>
  <si>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</si>
  <si>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</si>
  <si>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</si>
  <si>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</si>
  <si>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</si>
  <si>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</si>
  <si>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経費回収率の上昇による経営の改善を図るために、適正な使用料収入の確保（滞納整理、督促状の発送、訪問による徴収強化）、施設管理費の適正支出（実情に合わせた施設管理委託費の見直し、施設機器の故障の早期発見）に努める必要がある。また大型施設の廃栓による使用料収入の減少もあったことから、適正な汚水処理原価の維持、施設利用率の向上、水洗化率の向上については、公共用水域の水質保全、使用料収入の増加の観点から接続率の低い地域についての接続強化対策（戸別訪問の実施、接続補助金の広報、水質保全の必要性への理解）に取り組む必要があると考える。また、施設設備の改修、それに伴う財源確保など来るべき将来へ向け更なる経営改善・健全化が必要と思われる。</t>
    <phoneticPr fontId="4"/>
  </si>
  <si>
    <t>計画に基づき、処理施設改築及び機器類更新工事を実施した。引き続き、改善等の財源確保や経営等に与える影響等を考慮しながら、更新事業を実施していく計画である。
③管渠改善率：令和4年度においては、管渠補修を行わなかったことによるのもである。</t>
    <phoneticPr fontId="4"/>
  </si>
  <si>
    <t>①収益的収支比率：維持管理費の減少により、横ばいとなっている。
④企業債残高対事業規模比率：地方債残高は減少しているが、現在の地方債残高の全部を一般会計から負担しており、数値はゼロとなっている。
⑤経費回収率：使用料収入の減少率のほうが大きいため、適正な使用料収入の確保と汚水処理費の削減の必要がある。滞納者への訪問等の実施により滞納額は減少傾向にある。
⑥汚水処理原価・⑦施設利用率：人口減少等に伴う有収水量及び処理水量の大幅な減少が要因と考えられる。例年と比べ修繕が少なかったことも要因と考えられる。
⑧水洗化率：人口減少による減と一部地域において加入率が伸び悩んでいる状況であり、引き続き、加入促進対策を強化していく必要がある。</t>
    <rPh sb="21" eb="22">
      <t>ヨコ</t>
    </rPh>
    <rPh sb="151" eb="154">
      <t>タイノウシャ</t>
    </rPh>
    <rPh sb="156" eb="158">
      <t>ホウモン</t>
    </rPh>
    <rPh sb="158" eb="159">
      <t>トウ</t>
    </rPh>
    <rPh sb="160" eb="162">
      <t>ジッシ</t>
    </rPh>
    <rPh sb="165" eb="167">
      <t>タイノウ</t>
    </rPh>
    <rPh sb="167" eb="168">
      <t>ガク</t>
    </rPh>
    <rPh sb="169" eb="171">
      <t>ゲンショウ</t>
    </rPh>
    <rPh sb="171" eb="173">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</si>
</sst>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F28-4185-87F1-47C3FCB9493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1.6</c:v>
                </c:pt>
                <c:pt idx="3">
                  <c:v>0.01</c:v>
                </c:pt>
                <c:pt idx="4">
                  <c:v>0.01</c:v>
                </c:pt>
              </c:numCache>
            </c:numRef>
          </c:val>
          <c:smooth val="0"/>
          <c:extLst>
            <c:ext xmlns:c16="http://schemas.microsoft.com/office/drawing/2014/chart" uri="{C3380CC4-5D6E-409C-BE32-E72D297353CC}">
              <c16:uniqueId val="{00000001-9F28-4185-87F1-47C3FCB9493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43.04</c:v>
                </c:pt>
                <c:pt idx="1">
                  <c:v>42.39</c:v>
                </c:pt>
                <c:pt idx="2">
                  <c:v>37.06</c:v>
                </c:pt>
                <c:pt idx="3">
                  <c:v>35.11</c:v>
                </c:pt>
                <c:pt idx="4">
                  <c:v>33.82</c:v>
                </c:pt>
              </c:numCache>
            </c:numRef>
          </c:val>
          <c:extLst>
            <c:ext xmlns:c16="http://schemas.microsoft.com/office/drawing/2014/chart" uri="{C3380CC4-5D6E-409C-BE32-E72D297353CC}">
              <c16:uniqueId val="{00000000-429B-4FB8-A0C0-5594AB13DE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32.229999999999997</c:v>
                </c:pt>
                <c:pt idx="1">
                  <c:v>32.479999999999997</c:v>
                </c:pt>
                <c:pt idx="2">
                  <c:v>30.19</c:v>
                </c:pt>
                <c:pt idx="3">
                  <c:v>28.77</c:v>
                </c:pt>
                <c:pt idx="4">
                  <c:v>26.22</c:v>
                </c:pt>
              </c:numCache>
            </c:numRef>
          </c:val>
          <c:smooth val="0"/>
          <c:extLst>
            <c:ext xmlns:c16="http://schemas.microsoft.com/office/drawing/2014/chart" uri="{C3380CC4-5D6E-409C-BE32-E72D297353CC}">
              <c16:uniqueId val="{00000001-429B-4FB8-A0C0-5594AB13DE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66.91</c:v>
                </c:pt>
                <c:pt idx="1">
                  <c:v>65.37</c:v>
                </c:pt>
                <c:pt idx="2">
                  <c:v>63.03</c:v>
                </c:pt>
                <c:pt idx="3">
                  <c:v>63.23</c:v>
                </c:pt>
                <c:pt idx="4">
                  <c:v>65.33</c:v>
                </c:pt>
              </c:numCache>
            </c:numRef>
          </c:val>
          <c:extLst>
            <c:ext xmlns:c16="http://schemas.microsoft.com/office/drawing/2014/chart" uri="{C3380CC4-5D6E-409C-BE32-E72D297353CC}">
              <c16:uniqueId val="{00000000-E126-4B20-AF17-9AF02AC4660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80.8</c:v>
                </c:pt>
                <c:pt idx="1">
                  <c:v>79.2</c:v>
                </c:pt>
                <c:pt idx="2">
                  <c:v>79.09</c:v>
                </c:pt>
                <c:pt idx="3">
                  <c:v>78.900000000000006</c:v>
                </c:pt>
                <c:pt idx="4">
                  <c:v>78.03</c:v>
                </c:pt>
              </c:numCache>
            </c:numRef>
          </c:val>
          <c:smooth val="0"/>
          <c:extLst>
            <c:ext xmlns:c16="http://schemas.microsoft.com/office/drawing/2014/chart" uri="{C3380CC4-5D6E-409C-BE32-E72D297353CC}">
              <c16:uniqueId val="{00000001-E126-4B20-AF17-9AF02AC4660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100.74</c:v>
                </c:pt>
                <c:pt idx="1">
                  <c:v>103.08</c:v>
                </c:pt>
                <c:pt idx="2">
                  <c:v>102.4</c:v>
                </c:pt>
                <c:pt idx="3">
                  <c:v>103.77</c:v>
                </c:pt>
                <c:pt idx="4">
                  <c:v>103.82</c:v>
                </c:pt>
              </c:numCache>
            </c:numRef>
          </c:val>
          <c:extLst>
            <c:ext xmlns:c16="http://schemas.microsoft.com/office/drawing/2014/chart" uri="{C3380CC4-5D6E-409C-BE32-E72D297353CC}">
              <c16:uniqueId val="{00000000-EAD5-4362-B367-A3B9CD45097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D5-4362-B367-A3B9CD45097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C8-48D5-ABCA-5F67D5E3FEA1}"/>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C8-48D5-ABCA-5F67D5E3FEA1}"/>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57-46C1-B194-062350D7310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57-46C1-B194-062350D7310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DE6-4628-BA9E-1E270855C85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6-4628-BA9E-1E270855C85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51-4017-938F-6C4731D40907}"/>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51-4017-938F-6C4731D40907}"/>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C7-437D-9526-1CF639C763D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1006.65</c:v>
                </c:pt>
                <c:pt idx="1">
                  <c:v>998.42</c:v>
                </c:pt>
                <c:pt idx="2">
                  <c:v>1095.52</c:v>
                </c:pt>
                <c:pt idx="3">
                  <c:v>1056.55</c:v>
                </c:pt>
                <c:pt idx="4">
                  <c:v>1278.54</c:v>
                </c:pt>
              </c:numCache>
            </c:numRef>
          </c:val>
          <c:smooth val="0"/>
          <c:extLst>
            <c:ext xmlns:c16="http://schemas.microsoft.com/office/drawing/2014/chart" uri="{C3380CC4-5D6E-409C-BE32-E72D297353CC}">
              <c16:uniqueId val="{00000001-28C7-437D-9526-1CF639C763D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58.11</c:v>
                </c:pt>
                <c:pt idx="1">
                  <c:v>58.75</c:v>
                </c:pt>
                <c:pt idx="2">
                  <c:v>56.81</c:v>
                </c:pt>
                <c:pt idx="3">
                  <c:v>55.96</c:v>
                </c:pt>
                <c:pt idx="4">
                  <c:v>59.51</c:v>
                </c:pt>
              </c:numCache>
            </c:numRef>
          </c:val>
          <c:extLst>
            <c:ext xmlns:c16="http://schemas.microsoft.com/office/drawing/2014/chart" uri="{C3380CC4-5D6E-409C-BE32-E72D297353CC}">
              <c16:uniqueId val="{00000000-CFE2-4CA4-98E3-D766AD88D10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43.43</c:v>
                </c:pt>
                <c:pt idx="1">
                  <c:v>41.41</c:v>
                </c:pt>
                <c:pt idx="2">
                  <c:v>39.64</c:v>
                </c:pt>
                <c:pt idx="3">
                  <c:v>40</c:v>
                </c:pt>
                <c:pt idx="4">
                  <c:v>38.74</c:v>
                </c:pt>
              </c:numCache>
            </c:numRef>
          </c:val>
          <c:smooth val="0"/>
          <c:extLst>
            <c:ext xmlns:c16="http://schemas.microsoft.com/office/drawing/2014/chart" uri="{C3380CC4-5D6E-409C-BE32-E72D297353CC}">
              <c16:uniqueId val="{00000001-CFE2-4CA4-98E3-D766AD88D10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396.6</c:v>
                </c:pt>
                <c:pt idx="1">
                  <c:v>397.1</c:v>
                </c:pt>
                <c:pt idx="2">
                  <c:v>438.33</c:v>
                </c:pt>
                <c:pt idx="3">
                  <c:v>448.85</c:v>
                </c:pt>
                <c:pt idx="4">
                  <c:v>365.35</c:v>
                </c:pt>
              </c:numCache>
            </c:numRef>
          </c:val>
          <c:extLst>
            <c:ext xmlns:c16="http://schemas.microsoft.com/office/drawing/2014/chart" uri="{C3380CC4-5D6E-409C-BE32-E72D297353CC}">
              <c16:uniqueId val="{00000000-626E-42C8-AE84-AFEFDEC51FF6}"/>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400.44</c:v>
                </c:pt>
                <c:pt idx="1">
                  <c:v>417.56</c:v>
                </c:pt>
                <c:pt idx="2">
                  <c:v>449.72</c:v>
                </c:pt>
                <c:pt idx="3">
                  <c:v>437.27</c:v>
                </c:pt>
                <c:pt idx="4">
                  <c:v>456.72</c:v>
                </c:pt>
              </c:numCache>
            </c:numRef>
          </c:val>
          <c:smooth val="0"/>
          <c:extLst>
            <c:ext xmlns:c16="http://schemas.microsoft.com/office/drawing/2014/chart" uri="{C3380CC4-5D6E-409C-BE32-E72D297353CC}">
              <c16:uniqueId val="{00000001-626E-42C8-AE84-AFEFDEC51FF6}"/>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【1,078.44】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南さつま市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45">
        <f>データ!S6</f>
        <v>32279</v>
      </c>
      <c r="AM8" s="45"/>
      <c r="AN8" s="45"/>
      <c r="AO8" s="45"/>
      <c r="AP8" s="45"/>
      <c r="AQ8" s="45"/>
      <c r="AR8" s="45"/>
      <c r="AS8" s="45"/>
      <c r="AT8" s="46">
        <f>データ!T6</f>
        <v>283.58999999999997</v>
      </c>
      <c r="AU8" s="46"/>
      <c r="AV8" s="46"/>
      <c r="AW8" s="46"/>
      <c r="AX8" s="46"/>
      <c r="AY8" s="46"/>
      <c r="AZ8" s="46"/>
      <c r="BA8" s="46"/>
      <c r="BB8" s="46">
        <f>データ!U6</f>
        <v>113.82</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5.5</v>
      </c>
      <c r="Q10" s="46"/>
      <c r="R10" s="46"/>
      <c r="S10" s="46"/>
      <c r="T10" s="46"/>
      <c r="U10" s="46"/>
      <c r="V10" s="46"/>
      <c r="W10" s="46">
        <f>データ!Q6</f>
        <v>100</v>
      </c>
      <c r="X10" s="46"/>
      <c r="Y10" s="46"/>
      <c r="Z10" s="46"/>
      <c r="AA10" s="46"/>
      <c r="AB10" s="46"/>
      <c r="AC10" s="46"/>
      <c r="AD10" s="45">
        <f>データ!R6</f>
        <v>4230</v>
      </c>
      <c r="AE10" s="45"/>
      <c r="AF10" s="45"/>
      <c r="AG10" s="45"/>
      <c r="AH10" s="45"/>
      <c r="AI10" s="45"/>
      <c r="AJ10" s="45"/>
      <c r="AK10" s="2"/>
      <c r="AL10" s="45">
        <f>データ!V6</f>
        <v>1745</v>
      </c>
      <c r="AM10" s="45"/>
      <c r="AN10" s="45"/>
      <c r="AO10" s="45"/>
      <c r="AP10" s="45"/>
      <c r="AQ10" s="45"/>
      <c r="AR10" s="45"/>
      <c r="AS10" s="45"/>
      <c r="AT10" s="46">
        <f>データ!W6</f>
        <v>1.38</v>
      </c>
      <c r="AU10" s="46"/>
      <c r="AV10" s="46"/>
      <c r="AW10" s="46"/>
      <c r="AX10" s="46"/>
      <c r="AY10" s="46"/>
      <c r="AZ10" s="46"/>
      <c r="BA10" s="46"/>
      <c r="BB10" s="46">
        <f>データ!X6</f>
        <v>1264.49</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119</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【1,078.44】</v>
      </c>
      <c r="I86" s="12" t="str">
        <f>データ!CA6</f>
        <v>【41.91】</v>
      </c>
      <c r="J86" s="12" t="str">
        <f>データ!CL6</f>
        <v>【420.17】</v>
      </c>
      <c r="K86" s="12" t="str">
        <f>データ!CW6</f>
        <v>【29.92】</v>
      </c>
      <c r="L86" s="12" t="str">
        <f>データ!DH6</f>
        <v>【80.39】</v>
      </c>
      <c r="M86" s="12" t="s">
        <v>45</v>
      </c>
      <c r="N86" s="12" t="s">
        <v>45</v>
      </c>
      <c r="O86" s="12" t="str">
        <f>データ!EO6</f>
        <v>【0.01】</v>
      </c>
    </row>
  </sheetData>
  <sheetProtection algorithmName="SHA-512" hashValue="nk06KpOReWHV04TxZsvWLKLAqfvmx9yCwpu8uz+s4pQcY3ZYhb5SAwZKIvBG17sR1CNJRYmdPfRXalLiJ4kdbQ==" saltValue="O281t5BHZcgow/ELqh9lX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462209</v>
      </c>
      <c r="D6" s="19">
        <f t="shared" si="3"/>
        <v>47</v>
      </c>
      <c r="E6" s="19">
        <f t="shared" si="3"/>
        <v>17</v>
      </c>
      <c r="F6" s="19">
        <f t="shared" si="3"/>
        <v>6</v>
      </c>
      <c r="G6" s="19">
        <f t="shared" si="3"/>
        <v>0</v>
      </c>
      <c r="H6" s="19" t="str">
        <f t="shared" si="3"/>
        <v>鹿児島県　南さつま市</v>
      </c>
      <c r="I6" s="19" t="str">
        <f t="shared" si="3"/>
        <v>法非適用</v>
      </c>
      <c r="J6" s="19" t="str">
        <f t="shared" si="3"/>
        <v>下水道事業</v>
      </c>
      <c r="K6" s="19" t="str">
        <f t="shared" si="3"/>
        <v>漁業集落排水</v>
      </c>
      <c r="L6" s="19" t="str">
        <f t="shared" si="3"/>
        <v>H2</v>
      </c>
      <c r="M6" s="19" t="str">
        <f t="shared" si="3"/>
        <v>非設置</v>
      </c>
      <c r="N6" s="20" t="str">
        <f t="shared" si="3"/>
        <v>-</v>
      </c>
      <c r="O6" s="20" t="str">
        <f t="shared" si="3"/>
        <v>該当数値なし</v>
      </c>
      <c r="P6" s="20">
        <f t="shared" si="3"/>
        <v>5.5</v>
      </c>
      <c r="Q6" s="20">
        <f t="shared" si="3"/>
        <v>100</v>
      </c>
      <c r="R6" s="20">
        <f t="shared" si="3"/>
        <v>4230</v>
      </c>
      <c r="S6" s="20">
        <f t="shared" si="3"/>
        <v>32279</v>
      </c>
      <c r="T6" s="20">
        <f t="shared" si="3"/>
        <v>283.58999999999997</v>
      </c>
      <c r="U6" s="20">
        <f t="shared" si="3"/>
        <v>113.82</v>
      </c>
      <c r="V6" s="20">
        <f t="shared" si="3"/>
        <v>1745</v>
      </c>
      <c r="W6" s="20">
        <f t="shared" si="3"/>
        <v>1.38</v>
      </c>
      <c r="X6" s="20">
        <f t="shared" si="3"/>
        <v>1264.49</v>
      </c>
      <c r="Y6" s="21">
        <f>IF(Y7="",NA(),Y7)</f>
        <v>100.74</v>
      </c>
      <c r="Z6" s="21">
        <f t="shared" ref="Z6:AH6" si="4">IF(Z7="",NA(),Z7)</f>
        <v>103.08</v>
      </c>
      <c r="AA6" s="21">
        <f t="shared" si="4"/>
        <v>102.4</v>
      </c>
      <c r="AB6" s="21">
        <f t="shared" si="4"/>
        <v>103.77</v>
      </c>
      <c r="AC6" s="21">
        <f t="shared" si="4"/>
        <v>103.82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1006.65</v>
      </c>
      <c r="BL6" s="21">
        <f t="shared" si="7"/>
        <v>998.42</v>
      </c>
      <c r="BM6" s="21">
        <f t="shared" si="7"/>
        <v>1095.52</v>
      </c>
      <c r="BN6" s="21">
        <f t="shared" si="7"/>
        <v>1056.55</v>
      </c>
      <c r="BO6" s="21">
        <f t="shared" si="7"/>
        <v>1278.54</v>
      </c>
      <c r="BP6" s="20" t="str">
        <f>IF(BP7="","",IF(BP7="-","【-】","【"&amp;SUBSTITUTE(TEXT(BP7,"#,##0.00"),"-","△")&amp;"】"))</f>
        <v>【1,078.44】</v>
      </c>
      <c r="BQ6" s="21">
        <f>IF(BQ7="",NA(),BQ7)</f>
        <v>58.11</v>
      </c>
      <c r="BR6" s="21">
        <f t="shared" ref="BR6:BZ6" si="8">IF(BR7="",NA(),BR7)</f>
        <v>58.75</v>
      </c>
      <c r="BS6" s="21">
        <f t="shared" si="8"/>
        <v>56.81</v>
      </c>
      <c r="BT6" s="21">
        <f t="shared" si="8"/>
        <v>55.96</v>
      </c>
      <c r="BU6" s="21">
        <f t="shared" si="8"/>
        <v>59.51</v>
      </c>
      <c r="BV6" s="21">
        <f t="shared" si="8"/>
        <v>43.43</v>
      </c>
      <c r="BW6" s="21">
        <f t="shared" si="8"/>
        <v>41.41</v>
      </c>
      <c r="BX6" s="21">
        <f t="shared" si="8"/>
        <v>39.64</v>
      </c>
      <c r="BY6" s="21">
        <f t="shared" si="8"/>
        <v>40</v>
      </c>
      <c r="BZ6" s="21">
        <f t="shared" si="8"/>
        <v>38.74</v>
      </c>
      <c r="CA6" s="20" t="str">
        <f>IF(CA7="","",IF(CA7="-","【-】","【"&amp;SUBSTITUTE(TEXT(CA7,"#,##0.00"),"-","△")&amp;"】"))</f>
        <v>【41.91】</v>
      </c>
      <c r="CB6" s="21">
        <f>IF(CB7="",NA(),CB7)</f>
        <v>396.6</v>
      </c>
      <c r="CC6" s="21">
        <f t="shared" ref="CC6:CK6" si="9">IF(CC7="",NA(),CC7)</f>
        <v>397.1</v>
      </c>
      <c r="CD6" s="21">
        <f t="shared" si="9"/>
        <v>438.33</v>
      </c>
      <c r="CE6" s="21">
        <f t="shared" si="9"/>
        <v>448.85</v>
      </c>
      <c r="CF6" s="21">
        <f t="shared" si="9"/>
        <v>365.35</v>
      </c>
      <c r="CG6" s="21">
        <f t="shared" si="9"/>
        <v>400.44</v>
      </c>
      <c r="CH6" s="21">
        <f t="shared" si="9"/>
        <v>417.56</v>
      </c>
      <c r="CI6" s="21">
        <f t="shared" si="9"/>
        <v>449.72</v>
      </c>
      <c r="CJ6" s="21">
        <f t="shared" si="9"/>
        <v>437.27</v>
      </c>
      <c r="CK6" s="21">
        <f t="shared" si="9"/>
        <v>456.72</v>
      </c>
      <c r="CL6" s="20" t="str">
        <f>IF(CL7="","",IF(CL7="-","【-】","【"&amp;SUBSTITUTE(TEXT(CL7,"#,##0.00"),"-","△")&amp;"】"))</f>
        <v>【420.17】</v>
      </c>
      <c r="CM6" s="21">
        <f>IF(CM7="",NA(),CM7)</f>
        <v>43.04</v>
      </c>
      <c r="CN6" s="21">
        <f t="shared" ref="CN6:CV6" si="10">IF(CN7="",NA(),CN7)</f>
        <v>42.39</v>
      </c>
      <c r="CO6" s="21">
        <f t="shared" si="10"/>
        <v>37.06</v>
      </c>
      <c r="CP6" s="21">
        <f t="shared" si="10"/>
        <v>35.11</v>
      </c>
      <c r="CQ6" s="21">
        <f t="shared" si="10"/>
        <v>33.82</v>
      </c>
      <c r="CR6" s="21">
        <f t="shared" si="10"/>
        <v>32.229999999999997</v>
      </c>
      <c r="CS6" s="21">
        <f t="shared" si="10"/>
        <v>32.479999999999997</v>
      </c>
      <c r="CT6" s="21">
        <f t="shared" si="10"/>
        <v>30.19</v>
      </c>
      <c r="CU6" s="21">
        <f t="shared" si="10"/>
        <v>28.77</v>
      </c>
      <c r="CV6" s="21">
        <f t="shared" si="10"/>
        <v>26.22</v>
      </c>
      <c r="CW6" s="20" t="str">
        <f>IF(CW7="","",IF(CW7="-","【-】","【"&amp;SUBSTITUTE(TEXT(CW7,"#,##0.00"),"-","△")&amp;"】"))</f>
        <v>【29.92】</v>
      </c>
      <c r="CX6" s="21">
        <f>IF(CX7="",NA(),CX7)</f>
        <v>66.91</v>
      </c>
      <c r="CY6" s="21">
        <f t="shared" ref="CY6:DG6" si="11">IF(CY7="",NA(),CY7)</f>
        <v>65.37</v>
      </c>
      <c r="CZ6" s="21">
        <f t="shared" si="11"/>
        <v>63.03</v>
      </c>
      <c r="DA6" s="21">
        <f t="shared" si="11"/>
        <v>63.23</v>
      </c>
      <c r="DB6" s="21">
        <f t="shared" si="11"/>
        <v>65.33</v>
      </c>
      <c r="DC6" s="21">
        <f t="shared" si="11"/>
        <v>80.8</v>
      </c>
      <c r="DD6" s="21">
        <f t="shared" si="11"/>
        <v>79.2</v>
      </c>
      <c r="DE6" s="21">
        <f t="shared" si="11"/>
        <v>79.09</v>
      </c>
      <c r="DF6" s="21">
        <f t="shared" si="11"/>
        <v>78.900000000000006</v>
      </c>
      <c r="DG6" s="21">
        <f t="shared" si="11"/>
        <v>78.03</v>
      </c>
      <c r="DH6" s="20" t="str">
        <f>IF(DH7="","",IF(DH7="-","【-】","【"&amp;SUBSTITUTE(TEXT(DH7,"#,##0.00"),"-","△")&amp;"】"))</f>
        <v>【80.39】</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0.01</v>
      </c>
      <c r="EL6" s="21">
        <f t="shared" si="14"/>
        <v>1.6</v>
      </c>
      <c r="EM6" s="21">
        <f t="shared" si="14"/>
        <v>0.01</v>
      </c>
      <c r="EN6" s="21">
        <f t="shared" si="14"/>
        <v>0.01</v>
      </c>
      <c r="EO6" s="20" t="str">
        <f>IF(EO7="","",IF(EO7="-","【-】","【"&amp;SUBSTITUTE(TEXT(EO7,"#,##0.00"),"-","△")&amp;"】"))</f>
        <v>【0.01】</v>
      </c>
    </row>
    <row r="7" spans="1:145" s="22" customFormat="1" x14ac:dyDescent="0.15">
      <c r="A7" s="14"/>
      <c r="B7" s="23">
        <v>2022</v>
      </c>
      <c r="C7" s="23">
        <v>462209</v>
      </c>
      <c r="D7" s="23">
        <v>47</v>
      </c>
      <c r="E7" s="23">
        <v>17</v>
      </c>
      <c r="F7" s="23">
        <v>6</v>
      </c>
      <c r="G7" s="23">
        <v>0</v>
      </c>
      <c r="H7" s="23" t="s">
        <v>99</v>
      </c>
      <c r="I7" s="23" t="s">
        <v>100</v>
      </c>
      <c r="J7" s="23" t="s">
        <v>101</v>
      </c>
      <c r="K7" s="23" t="s">
        <v>102</v>
      </c>
      <c r="L7" s="23" t="s">
        <v>103</v>
      </c>
      <c r="M7" s="23" t="s">
        <v>104</v>
      </c>
      <c r="N7" s="24" t="s">
        <v>105</v>
      </c>
      <c r="O7" s="24" t="s">
        <v>106</v>
      </c>
      <c r="P7" s="24">
        <v>5.5</v>
      </c>
      <c r="Q7" s="24">
        <v>100</v>
      </c>
      <c r="R7" s="24">
        <v>4230</v>
      </c>
      <c r="S7" s="24">
        <v>32279</v>
      </c>
      <c r="T7" s="24">
        <v>283.58999999999997</v>
      </c>
      <c r="U7" s="24">
        <v>113.82</v>
      </c>
      <c r="V7" s="24">
        <v>1745</v>
      </c>
      <c r="W7" s="24">
        <v>1.38</v>
      </c>
      <c r="X7" s="24">
        <v>1264.49</v>
      </c>
      <c r="Y7" s="24">
        <v>100.74</v>
      </c>
      <c r="Z7" s="24">
        <v>103.08</v>
      </c>
      <c r="AA7" s="24">
        <v>102.4</v>
      </c>
      <c r="AB7" s="24">
        <v>103.77</v>
      </c>
      <c r="AC7" s="24">
        <v>103.82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1006.65</v>
      </c>
      <c r="BL7" s="24">
        <v>998.42</v>
      </c>
      <c r="BM7" s="24">
        <v>1095.52</v>
      </c>
      <c r="BN7" s="24">
        <v>1056.55</v>
      </c>
      <c r="BO7" s="24">
        <v>1278.54</v>
      </c>
      <c r="BP7" s="24">
        <v>1078.44</v>
      </c>
      <c r="BQ7" s="24">
        <v>58.11</v>
      </c>
      <c r="BR7" s="24">
        <v>58.75</v>
      </c>
      <c r="BS7" s="24">
        <v>56.81</v>
      </c>
      <c r="BT7" s="24">
        <v>55.96</v>
      </c>
      <c r="BU7" s="24">
        <v>59.51</v>
      </c>
      <c r="BV7" s="24">
        <v>43.43</v>
      </c>
      <c r="BW7" s="24">
        <v>41.41</v>
      </c>
      <c r="BX7" s="24">
        <v>39.64</v>
      </c>
      <c r="BY7" s="24">
        <v>40</v>
      </c>
      <c r="BZ7" s="24">
        <v>38.74</v>
      </c>
      <c r="CA7" s="24">
        <v>41.91</v>
      </c>
      <c r="CB7" s="24">
        <v>396.6</v>
      </c>
      <c r="CC7" s="24">
        <v>397.1</v>
      </c>
      <c r="CD7" s="24">
        <v>438.33</v>
      </c>
      <c r="CE7" s="24">
        <v>448.85</v>
      </c>
      <c r="CF7" s="24">
        <v>365.35</v>
      </c>
      <c r="CG7" s="24">
        <v>400.44</v>
      </c>
      <c r="CH7" s="24">
        <v>417.56</v>
      </c>
      <c r="CI7" s="24">
        <v>449.72</v>
      </c>
      <c r="CJ7" s="24">
        <v>437.27</v>
      </c>
      <c r="CK7" s="24">
        <v>456.72</v>
      </c>
      <c r="CL7" s="24">
        <v>420.17</v>
      </c>
      <c r="CM7" s="24">
        <v>43.04</v>
      </c>
      <c r="CN7" s="24">
        <v>42.39</v>
      </c>
      <c r="CO7" s="24">
        <v>37.06</v>
      </c>
      <c r="CP7" s="24">
        <v>35.11</v>
      </c>
      <c r="CQ7" s="24">
        <v>33.82</v>
      </c>
      <c r="CR7" s="24">
        <v>32.229999999999997</v>
      </c>
      <c r="CS7" s="24">
        <v>32.479999999999997</v>
      </c>
      <c r="CT7" s="24">
        <v>30.19</v>
      </c>
      <c r="CU7" s="24">
        <v>28.77</v>
      </c>
      <c r="CV7" s="24">
        <v>26.22</v>
      </c>
      <c r="CW7" s="24">
        <v>29.92</v>
      </c>
      <c r="CX7" s="24">
        <v>66.91</v>
      </c>
      <c r="CY7" s="24">
        <v>65.37</v>
      </c>
      <c r="CZ7" s="24">
        <v>63.03</v>
      </c>
      <c r="DA7" s="24">
        <v>63.23</v>
      </c>
      <c r="DB7" s="24">
        <v>65.33</v>
      </c>
      <c r="DC7" s="24">
        <v>80.8</v>
      </c>
      <c r="DD7" s="24">
        <v>79.2</v>
      </c>
      <c r="DE7" s="24">
        <v>79.09</v>
      </c>
      <c r="DF7" s="24">
        <v>78.900000000000006</v>
      </c>
      <c r="DG7" s="24">
        <v>78.03</v>
      </c>
      <c r="DH7" s="24">
        <v>80.39</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0.01</v>
      </c>
      <c r="EL7" s="24">
        <v>1.6</v>
      </c>
      <c r="EM7" s="24">
        <v>0.01</v>
      </c>
      <c r="EN7" s="24">
        <v>0.01</v>
      </c>
      <c r="EO7" s="24">
        <v>0.01</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2024-01-29T04:23:44Z</cp:lastPrinted>
  <dcterms:created xsi:type="dcterms:W3CDTF">2023-12-12T02:58:16Z</dcterms:created>
  <dcterms:modified xsi:type="dcterms:W3CDTF">2024-02-19T02:49:01Z</dcterms:modified>
  <cp:category/>
</cp:coreProperties>
</file>