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1_曽於市(済，体裁修正)\"/>
    </mc:Choice>
  </mc:AlternateContent>
  <workbookProtection workbookAlgorithmName="SHA-512" workbookHashValue="xxnXoLQMtVEZNGiCIv1xpp2cryTWuIbhOU+3/g8aEoYXZ3uRUDwge+k9DL89bVccOL72sBzHfOkAnV2A9aZZfA==" workbookSaltValue="8iCq5IfTTn9azdWoVUPWoQ=="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<sst xmlns="http://schemas.openxmlformats.org/spreadsheetml/2006/main" count="247" uniqueCount="116">
  <si>
    <t>③管渠改善率
初年度設置より年数が経過し，老朽化に伴う修繕費が年々増加傾向にある。浄化槽本体については耐用年数も長いため特に問題ないが，ポンプやブロワ等付属機器の老朽化に伴う修繕については，維持管理費増の一因となっている。今後は維持管理費や浄化槽使用料の見直しを含めた検討が必要がある。</t>
    <rPh sb="14" eb="16">
      <t>ネンスウ</t>
    </rPh>
    <phoneticPr fontId="1"/>
  </si>
  <si>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</si>
  <si>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</si>
  <si>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</si>
  <si>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</si>
  <si>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</si>
  <si>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</si>
  <si>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</si>
  <si>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</si>
  <si>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</si>
  <si>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</si>
  <si>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</si>
  <si>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</si>
  <si>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</si>
  <si>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</si>
  <si>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</si>
  <si>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</si>
  <si>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</si>
  <si>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</si>
  <si>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</si>
  <si>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</si>
  <si>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</si>
  <si>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</si>
  <si>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</si>
  <si>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</si>
  <si>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</si>
  <si>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</si>
  <si>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</si>
  <si>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</si>
  <si>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</si>
  <si>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</si>
  <si>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</si>
  <si>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</si>
  <si>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</si>
  <si>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</si>
  <si>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</si>
  <si>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</si>
  <si>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</si>
  <si>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</si>
  <si>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</si>
  <si>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</si>
  <si>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</si>
  <si>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</si>
  <si>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</si>
  <si>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</si>
  <si>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</si>
  <si>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</si>
  <si>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</si>
  <si>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</si>
  <si>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</si>
  <si>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</si>
  <si>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</si>
  <si>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</si>
  <si>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</si>
  <si>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</si>
  <si>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</si>
  <si>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</si>
  <si>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</si>
  <si>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</si>
  <si>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</si>
  <si>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</si>
  <si>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</si>
  <si>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</si>
  <si>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</si>
  <si>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</si>
  <si>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</si>
  <si>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</si>
  <si>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</si>
  <si>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</si>
  <si>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</si>
  <si>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</si>
  <si>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</si>
  <si>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</si>
  <si>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</si>
  <si>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</si>
  <si>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</si>
  <si>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</si>
  <si>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</si>
  <si>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</si>
  <si>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</si>
  <si>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</si>
  <si>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</si>
  <si>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</si>
  <si>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</si>
  <si>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</si>
  <si>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</si>
  <si>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</si>
  <si>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</si>
  <si>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</si>
  <si>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</si>
  <si>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</si>
  <si>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</si>
  <si>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</si>
  <si>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</si>
  <si>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</si>
  <si>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</si>
  <si>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</si>
  <si>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曽於市</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</si>
  <si>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</si>
  <si>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</si>
  <si>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</si>
  <si>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</si>
  <si>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</si>
  <si>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</si>
  <si>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</si>
  <si>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</si>
  <si>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</si>
  <si>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</si>
  <si>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</si>
  <si>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</si>
  <si>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</si>
  <si>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</si>
  <si>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</si>
  <si>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</si>
  <si>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①収益的収支比率
過去の収納率を見ると向上してい</t>
    </r>
    <r>
      <rPr>
        <sz val="11"/>
        <rFont val="ＭＳ ゴシック"/>
        <family val="3"/>
        <charset val="128"/>
      </rPr>
      <t>たが，</t>
    </r>
    <r>
      <rPr>
        <sz val="11"/>
        <color theme="1"/>
        <rFont val="ＭＳ ゴシック"/>
        <family val="3"/>
        <charset val="128"/>
      </rPr>
      <t>施設の老朽化に伴う管理費が年々増加，事業廃止に伴う公共浄化槽の無償譲渡による収入の減少及び引き渡しの際の修繕料の増加ため減少となっている。
健全な経営を持続するためにも引き続き浄化槽使用料の収納率向上に努めていく。
⑤経費回収率
事業廃止に伴う公共浄化槽の無償譲渡により使用料収入が年々減少していく予定で</t>
    </r>
    <r>
      <rPr>
        <sz val="11"/>
        <rFont val="ＭＳ ゴシック"/>
        <family val="3"/>
        <charset val="128"/>
      </rPr>
      <t>あり，</t>
    </r>
    <r>
      <rPr>
        <sz val="11"/>
        <color theme="1"/>
        <rFont val="ＭＳ ゴシック"/>
        <family val="3"/>
        <charset val="128"/>
      </rPr>
      <t>対して修繕費が設備の老朽化により増加傾向にある類似団体と比較すると高い状況を維持して</t>
    </r>
    <r>
      <rPr>
        <sz val="11"/>
        <rFont val="ＭＳ ゴシック"/>
        <family val="3"/>
        <charset val="128"/>
      </rPr>
      <t>おり，</t>
    </r>
    <r>
      <rPr>
        <sz val="11"/>
        <color theme="1"/>
        <rFont val="ＭＳ ゴシック"/>
        <family val="3"/>
        <charset val="128"/>
      </rPr>
      <t>使用料収入で必要経費を全て賄えていない。
今後も経費回収率が100％に近づくよう，収納率向上と経費の見直し等に努めていく。
⑥汚水処理原価
管理浄化槽の増加により，適正な施設維持管理が行われ，昨年度から増加したものの過去と比べると改善が見込まれる。今後も維持管理を適切に行い経費の削減に努めていく。
⑦施設利用率
類似団体と比較すると平均を下回って</t>
    </r>
    <r>
      <rPr>
        <sz val="11"/>
        <rFont val="ＭＳ ゴシック"/>
        <family val="3"/>
        <charset val="128"/>
      </rPr>
      <t>いるが，</t>
    </r>
    <r>
      <rPr>
        <sz val="11"/>
        <color theme="1"/>
        <rFont val="ＭＳ ゴシック"/>
        <family val="3"/>
        <charset val="128"/>
      </rPr>
      <t xml:space="preserve">居住者等がいない場合には利用しないという施設の特殊性を考えると適正である。
⑧水洗化率
合併処理浄化槽設置は水洗化が条件であるため100％となっている。
</t>
    </r>
    <rPh sb="9" eb="11">
      <t>カコ</t>
    </rPh>
    <rPh sb="12" eb="14">
      <t>シュウノウ</t>
    </rPh>
    <rPh sb="14" eb="15">
      <t>リツ</t>
    </rPh>
    <rPh sb="16" eb="17">
      <t>ミ</t>
    </rPh>
    <rPh sb="19" eb="21">
      <t>コウジョウ</t>
    </rPh>
    <rPh sb="27" eb="29">
      <t>シセツ</t>
    </rPh>
    <rPh sb="30" eb="33">
      <t>ロウキュウカ</t>
    </rPh>
    <rPh sb="34" eb="35">
      <t>トモナ</t>
    </rPh>
    <rPh sb="36" eb="39">
      <t>カンリヒ</t>
    </rPh>
    <rPh sb="40" eb="42">
      <t>ネンネン</t>
    </rPh>
    <rPh sb="42" eb="44">
      <t>ゾウカ</t>
    </rPh>
    <rPh sb="45" eb="47">
      <t>ジギョウ</t>
    </rPh>
    <rPh sb="47" eb="49">
      <t>ハイシ</t>
    </rPh>
    <rPh sb="50" eb="51">
      <t>トモナ</t>
    </rPh>
    <rPh sb="52" eb="54">
      <t>コウキョウ</t>
    </rPh>
    <rPh sb="54" eb="57">
      <t>ジョウカソウ</t>
    </rPh>
    <rPh sb="58" eb="60">
      <t>ムショウ</t>
    </rPh>
    <rPh sb="60" eb="62">
      <t>ジョウト</t>
    </rPh>
    <rPh sb="65" eb="67">
      <t>シュウニュウ</t>
    </rPh>
    <rPh sb="68" eb="70">
      <t>ゲンショウ</t>
    </rPh>
    <rPh sb="70" eb="71">
      <t>オヨ</t>
    </rPh>
    <rPh sb="72" eb="73">
      <t>ヒ</t>
    </rPh>
    <rPh sb="74" eb="75">
      <t>ワタ</t>
    </rPh>
    <rPh sb="77" eb="78">
      <t>サイ</t>
    </rPh>
    <rPh sb="79" eb="81">
      <t>シュウゼン</t>
    </rPh>
    <rPh sb="81" eb="82">
      <t>リョウ</t>
    </rPh>
    <rPh sb="83" eb="85">
      <t>ゾウカ</t>
    </rPh>
    <rPh sb="87" eb="89">
      <t>ゲンショウ</t>
    </rPh>
    <rPh sb="248" eb="250">
      <t>コンゴ</t>
    </rPh>
    <rPh sb="251" eb="253">
      <t>ケイヒ</t>
    </rPh>
    <rPh sb="253" eb="255">
      <t>カイシュウ</t>
    </rPh>
    <rPh sb="255" eb="256">
      <t>リツ</t>
    </rPh>
    <rPh sb="262" eb="263">
      <t>チカ</t>
    </rPh>
    <rPh sb="309" eb="311">
      <t>テキセイ</t>
    </rPh>
    <rPh sb="312" eb="314">
      <t>シセツ</t>
    </rPh>
    <rPh sb="314" eb="316">
      <t>イジ</t>
    </rPh>
    <rPh sb="316" eb="318">
      <t>カンリ</t>
    </rPh>
    <rPh sb="319" eb="320">
      <t>オコナ</t>
    </rPh>
    <rPh sb="323" eb="326">
      <t>サクネンド</t>
    </rPh>
    <rPh sb="328" eb="330">
      <t>ゾウカ</t>
    </rPh>
    <rPh sb="335" eb="337">
      <t>カコ</t>
    </rPh>
    <rPh sb="338" eb="339">
      <t>クラ</t>
    </rPh>
    <rPh sb="342" eb="344">
      <t>カイゼン</t>
    </rPh>
    <rPh sb="345" eb="347">
      <t>ミコ</t>
    </rPh>
    <rPh sb="351" eb="353">
      <t>コンゴ</t>
    </rPh>
    <phoneticPr fontId="1"/>
  </si>
  <si>
    <r>
      <t>類似団体と比較しても，全体的に見てほぼ同水準で</t>
    </r>
    <r>
      <rPr>
        <sz val="11"/>
        <rFont val="ＭＳ ゴシック"/>
        <family val="3"/>
        <charset val="128"/>
      </rPr>
      <t>はあるものの，</t>
    </r>
    <r>
      <rPr>
        <sz val="11"/>
        <color theme="1"/>
        <rFont val="ＭＳ ゴシック"/>
        <family val="3"/>
        <charset val="128"/>
      </rPr>
      <t>年数の経過した浄化槽の維持管理費用が増大していくため，経営の健全化に向け浄化槽の適正な使用による維持管理費の増加防止や使用料の収納率向上に努めていく必要がある。
また，令和３年度末を以て公共浄化槽の新規受付を廃止</t>
    </r>
    <r>
      <rPr>
        <sz val="11"/>
        <rFont val="ＭＳ ゴシック"/>
        <family val="3"/>
        <charset val="128"/>
      </rPr>
      <t>しており，</t>
    </r>
    <r>
      <rPr>
        <sz val="11"/>
        <color theme="1"/>
        <rFont val="ＭＳ ゴシック"/>
        <family val="3"/>
        <charset val="128"/>
      </rPr>
      <t>設置から10年経過したものから年間100基程度，無償譲渡を進めている。（令和４年度から開始）</t>
    </r>
    <rPh sb="141" eb="143">
      <t>セッチ</t>
    </rPh>
    <rPh sb="147" eb="148">
      <t>ネン</t>
    </rPh>
    <rPh sb="148" eb="150">
      <t>ケイカ</t>
    </rPh>
    <rPh sb="156" eb="158">
      <t>ネンカン</t>
    </rPh>
    <rPh sb="161" eb="162">
      <t>キ</t>
    </rPh>
    <rPh sb="162" eb="164">
      <t>テイド</t>
    </rPh>
    <rPh sb="165" eb="167">
      <t>ムショウ</t>
    </rPh>
    <rPh sb="167" eb="169">
      <t>ジョウト</t>
    </rPh>
    <rPh sb="177" eb="179">
      <t>レイワ</t>
    </rPh>
    <rPh sb="180" eb="182">
      <t>ネンド</t>
    </rPh>
    <rPh sb="184" eb="186">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</si>
</sst>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95-42D5-82E2-2815E517A0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95-42D5-82E2-2815E517A0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42.11</c:v>
                </c:pt>
                <c:pt idx="1">
                  <c:v>41.95</c:v>
                </c:pt>
                <c:pt idx="2">
                  <c:v>40.86</c:v>
                </c:pt>
                <c:pt idx="3">
                  <c:v>40.869999999999997</c:v>
                </c:pt>
                <c:pt idx="4">
                  <c:v>45.16</c:v>
                </c:pt>
              </c:numCache>
            </c:numRef>
          </c:val>
          <c:extLst>
            <c:ext xmlns:c16="http://schemas.microsoft.com/office/drawing/2014/chart" uri="{C3380CC4-5D6E-409C-BE32-E72D297353CC}">
              <c16:uniqueId val="{00000000-1CDE-4764-BAE8-2E4642695A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1CDE-4764-BAE8-2E4642695A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C0-4F5F-9EC9-3C0CEA79B0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59C0-4F5F-9EC9-3C0CEA79B0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99.89</c:v>
                </c:pt>
                <c:pt idx="1">
                  <c:v>101.35</c:v>
                </c:pt>
                <c:pt idx="2">
                  <c:v>101.55</c:v>
                </c:pt>
                <c:pt idx="3">
                  <c:v>102.59</c:v>
                </c:pt>
                <c:pt idx="4">
                  <c:v>92.53</c:v>
                </c:pt>
              </c:numCache>
            </c:numRef>
          </c:val>
          <c:extLst>
            <c:ext xmlns:c16="http://schemas.microsoft.com/office/drawing/2014/chart" uri="{C3380CC4-5D6E-409C-BE32-E72D297353CC}">
              <c16:uniqueId val="{00000000-90E1-4BDE-A353-FCBD43820E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E1-4BDE-A353-FCBD43820E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31-457B-8B3D-59D8C721B8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31-457B-8B3D-59D8C721B8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A-433D-9333-FE54FFE30A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A-433D-9333-FE54FFE30A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2-45AD-AAB6-CADFADE2C5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2-45AD-AAB6-CADFADE2C5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FC-4C96-8DCF-004B1166F8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FC-4C96-8DCF-004B1166F8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96-483B-9A66-3FA267D5AE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D496-483B-9A66-3FA267D5AE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87.53</c:v>
                </c:pt>
                <c:pt idx="1">
                  <c:v>86.81</c:v>
                </c:pt>
                <c:pt idx="2">
                  <c:v>83.81</c:v>
                </c:pt>
                <c:pt idx="3">
                  <c:v>93.89</c:v>
                </c:pt>
                <c:pt idx="4">
                  <c:v>88.75</c:v>
                </c:pt>
              </c:numCache>
            </c:numRef>
          </c:val>
          <c:extLst>
            <c:ext xmlns:c16="http://schemas.microsoft.com/office/drawing/2014/chart" uri="{C3380CC4-5D6E-409C-BE32-E72D297353CC}">
              <c16:uniqueId val="{00000000-CDCC-4A33-9B4E-0464D67839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CDCC-4A33-9B4E-0464D67839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262.25</c:v>
                </c:pt>
                <c:pt idx="1">
                  <c:v>263.86</c:v>
                </c:pt>
                <c:pt idx="2">
                  <c:v>274.82</c:v>
                </c:pt>
                <c:pt idx="3">
                  <c:v>250.36</c:v>
                </c:pt>
                <c:pt idx="4">
                  <c:v>258.89999999999998</c:v>
                </c:pt>
              </c:numCache>
            </c:numRef>
          </c:val>
          <c:extLst>
            <c:ext xmlns:c16="http://schemas.microsoft.com/office/drawing/2014/chart" uri="{C3380CC4-5D6E-409C-BE32-E72D297353CC}">
              <c16:uniqueId val="{00000000-F2C6-4CED-B7B9-4D06BF7560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F2C6-4CED-B7B9-4D06BF7560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【307.39】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【86.02】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【84.27】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【294.83】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曽於市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7</v>
      </c>
      <c r="C7" s="30"/>
      <c r="D7" s="30"/>
      <c r="E7" s="30"/>
      <c r="F7" s="30"/>
      <c r="G7" s="30"/>
      <c r="H7" s="30"/>
      <c r="I7" s="30" t="s">
        <v>13</v>
      </c>
      <c r="J7" s="30"/>
      <c r="K7" s="30"/>
      <c r="L7" s="30"/>
      <c r="M7" s="30"/>
      <c r="N7" s="30"/>
      <c r="O7" s="30"/>
      <c r="P7" s="30" t="s">
        <v>6</v>
      </c>
      <c r="Q7" s="30"/>
      <c r="R7" s="30"/>
      <c r="S7" s="30"/>
      <c r="T7" s="30"/>
      <c r="U7" s="30"/>
      <c r="V7" s="30"/>
      <c r="W7" s="30" t="s">
        <v>15</v>
      </c>
      <c r="X7" s="30"/>
      <c r="Y7" s="30"/>
      <c r="Z7" s="30"/>
      <c r="AA7" s="30"/>
      <c r="AB7" s="30"/>
      <c r="AC7" s="30"/>
      <c r="AD7" s="30" t="s">
        <v>5</v>
      </c>
      <c r="AE7" s="30"/>
      <c r="AF7" s="30"/>
      <c r="AG7" s="30"/>
      <c r="AH7" s="30"/>
      <c r="AI7" s="30"/>
      <c r="AJ7" s="30"/>
      <c r="AK7" s="3"/>
      <c r="AL7" s="30" t="s">
        <v>1</v>
      </c>
      <c r="AM7" s="30"/>
      <c r="AN7" s="30"/>
      <c r="AO7" s="30"/>
      <c r="AP7" s="30"/>
      <c r="AQ7" s="30"/>
      <c r="AR7" s="30"/>
      <c r="AS7" s="30"/>
      <c r="AT7" s="30" t="s">
        <v>10</v>
      </c>
      <c r="AU7" s="30"/>
      <c r="AV7" s="30"/>
      <c r="AW7" s="30"/>
      <c r="AX7" s="30"/>
      <c r="AY7" s="30"/>
      <c r="AZ7" s="30"/>
      <c r="BA7" s="30"/>
      <c r="BB7" s="30" t="s">
        <v>17</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33600</v>
      </c>
      <c r="AM8" s="36"/>
      <c r="AN8" s="36"/>
      <c r="AO8" s="36"/>
      <c r="AP8" s="36"/>
      <c r="AQ8" s="36"/>
      <c r="AR8" s="36"/>
      <c r="AS8" s="36"/>
      <c r="AT8" s="37">
        <f>データ!T6</f>
        <v>390.14</v>
      </c>
      <c r="AU8" s="37"/>
      <c r="AV8" s="37"/>
      <c r="AW8" s="37"/>
      <c r="AX8" s="37"/>
      <c r="AY8" s="37"/>
      <c r="AZ8" s="37"/>
      <c r="BA8" s="37"/>
      <c r="BB8" s="37">
        <f>データ!U6</f>
        <v>86.12</v>
      </c>
      <c r="BC8" s="37"/>
      <c r="BD8" s="37"/>
      <c r="BE8" s="37"/>
      <c r="BF8" s="37"/>
      <c r="BG8" s="37"/>
      <c r="BH8" s="37"/>
      <c r="BI8" s="37"/>
      <c r="BJ8" s="3"/>
      <c r="BK8" s="3"/>
      <c r="BL8" s="38" t="s">
        <v>12</v>
      </c>
      <c r="BM8" s="39"/>
      <c r="BN8" s="40" t="s">
        <v>20</v>
      </c>
      <c r="BO8" s="40"/>
      <c r="BP8" s="40"/>
      <c r="BQ8" s="40"/>
      <c r="BR8" s="40"/>
      <c r="BS8" s="40"/>
      <c r="BT8" s="40"/>
      <c r="BU8" s="40"/>
      <c r="BV8" s="40"/>
      <c r="BW8" s="40"/>
      <c r="BX8" s="40"/>
      <c r="BY8" s="41"/>
    </row>
    <row r="9" spans="1:78" ht="18.75" customHeight="1" x14ac:dyDescent="0.15">
      <c r="A9" s="2"/>
      <c r="B9" s="30" t="s">
        <v>22</v>
      </c>
      <c r="C9" s="30"/>
      <c r="D9" s="30"/>
      <c r="E9" s="30"/>
      <c r="F9" s="30"/>
      <c r="G9" s="30"/>
      <c r="H9" s="30"/>
      <c r="I9" s="30" t="s">
        <v>23</v>
      </c>
      <c r="J9" s="30"/>
      <c r="K9" s="30"/>
      <c r="L9" s="30"/>
      <c r="M9" s="30"/>
      <c r="N9" s="30"/>
      <c r="O9" s="30"/>
      <c r="P9" s="30" t="s">
        <v>24</v>
      </c>
      <c r="Q9" s="30"/>
      <c r="R9" s="30"/>
      <c r="S9" s="30"/>
      <c r="T9" s="30"/>
      <c r="U9" s="30"/>
      <c r="V9" s="30"/>
      <c r="W9" s="30" t="s">
        <v>27</v>
      </c>
      <c r="X9" s="30"/>
      <c r="Y9" s="30"/>
      <c r="Z9" s="30"/>
      <c r="AA9" s="30"/>
      <c r="AB9" s="30"/>
      <c r="AC9" s="30"/>
      <c r="AD9" s="30" t="s">
        <v>21</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8.17</v>
      </c>
      <c r="Q10" s="37"/>
      <c r="R10" s="37"/>
      <c r="S10" s="37"/>
      <c r="T10" s="37"/>
      <c r="U10" s="37"/>
      <c r="V10" s="37"/>
      <c r="W10" s="37">
        <f>データ!Q6</f>
        <v>100</v>
      </c>
      <c r="X10" s="37"/>
      <c r="Y10" s="37"/>
      <c r="Z10" s="37"/>
      <c r="AA10" s="37"/>
      <c r="AB10" s="37"/>
      <c r="AC10" s="37"/>
      <c r="AD10" s="36">
        <f>データ!R6</f>
        <v>3630</v>
      </c>
      <c r="AE10" s="36"/>
      <c r="AF10" s="36"/>
      <c r="AG10" s="36"/>
      <c r="AH10" s="36"/>
      <c r="AI10" s="36"/>
      <c r="AJ10" s="36"/>
      <c r="AK10" s="2"/>
      <c r="AL10" s="36">
        <f>データ!V6</f>
        <v>2759</v>
      </c>
      <c r="AM10" s="36"/>
      <c r="AN10" s="36"/>
      <c r="AO10" s="36"/>
      <c r="AP10" s="36"/>
      <c r="AQ10" s="36"/>
      <c r="AR10" s="36"/>
      <c r="AS10" s="36"/>
      <c r="AT10" s="37">
        <f>データ!W6</f>
        <v>115.72</v>
      </c>
      <c r="AU10" s="37"/>
      <c r="AV10" s="37"/>
      <c r="AW10" s="37"/>
      <c r="AX10" s="37"/>
      <c r="AY10" s="37"/>
      <c r="AZ10" s="37"/>
      <c r="BA10" s="37"/>
      <c r="BB10" s="37">
        <f>データ!X6</f>
        <v>23.84</v>
      </c>
      <c r="BC10" s="37"/>
      <c r="BD10" s="37"/>
      <c r="BE10" s="37"/>
      <c r="BF10" s="37"/>
      <c r="BG10" s="37"/>
      <c r="BH10" s="37"/>
      <c r="BI10" s="37"/>
      <c r="BJ10" s="2"/>
      <c r="BK10" s="2"/>
      <c r="BL10" s="68" t="s">
        <v>38</v>
      </c>
      <c r="BM10" s="69"/>
      <c r="BN10" s="70" t="s">
        <v>16</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40</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29</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41</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43</v>
      </c>
      <c r="BM45" s="57"/>
      <c r="BN45" s="57"/>
      <c r="BO45" s="57"/>
      <c r="BP45" s="57"/>
      <c r="BQ45" s="57"/>
      <c r="BR45" s="57"/>
      <c r="BS45" s="57"/>
      <c r="BT45" s="57"/>
      <c r="BU45" s="57"/>
      <c r="BV45" s="57"/>
      <c r="BW45" s="57"/>
      <c r="BX45" s="57"/>
      <c r="BY45" s="57"/>
      <c r="BZ45" s="5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0</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15">
      <c r="A60" s="2"/>
      <c r="B60" s="53" t="s">
        <v>11</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8</v>
      </c>
      <c r="BM64" s="57"/>
      <c r="BN64" s="57"/>
      <c r="BO64" s="57"/>
      <c r="BP64" s="57"/>
      <c r="BQ64" s="57"/>
      <c r="BR64" s="57"/>
      <c r="BS64" s="57"/>
      <c r="BT64" s="57"/>
      <c r="BU64" s="57"/>
      <c r="BV64" s="57"/>
      <c r="BW64" s="57"/>
      <c r="BX64" s="57"/>
      <c r="BY64" s="57"/>
      <c r="BZ64" s="5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3"/>
      <c r="BN80" s="63"/>
      <c r="BO80" s="63"/>
      <c r="BP80" s="63"/>
      <c r="BQ80" s="63"/>
      <c r="BR80" s="63"/>
      <c r="BS80" s="63"/>
      <c r="BT80" s="63"/>
      <c r="BU80" s="63"/>
      <c r="BV80" s="63"/>
      <c r="BW80" s="63"/>
      <c r="BX80" s="63"/>
      <c r="BY80" s="63"/>
      <c r="BZ80" s="6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3"/>
      <c r="BN81" s="63"/>
      <c r="BO81" s="63"/>
      <c r="BP81" s="63"/>
      <c r="BQ81" s="63"/>
      <c r="BR81" s="63"/>
      <c r="BS81" s="63"/>
      <c r="BT81" s="63"/>
      <c r="BU81" s="63"/>
      <c r="BV81" s="63"/>
      <c r="BW81" s="63"/>
      <c r="BX81" s="63"/>
      <c r="BY81" s="63"/>
      <c r="BZ81" s="6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5"/>
      <c r="BM82" s="66"/>
      <c r="BN82" s="66"/>
      <c r="BO82" s="66"/>
      <c r="BP82" s="66"/>
      <c r="BQ82" s="66"/>
      <c r="BR82" s="66"/>
      <c r="BS82" s="66"/>
      <c r="BT82" s="66"/>
      <c r="BU82" s="66"/>
      <c r="BV82" s="66"/>
      <c r="BW82" s="66"/>
      <c r="BX82" s="66"/>
      <c r="BY82" s="66"/>
      <c r="BZ82" s="67"/>
    </row>
    <row r="83" spans="1:78" x14ac:dyDescent="0.15">
      <c r="C83" s="46" t="s">
        <v>44</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15">
      <c r="C84" s="2"/>
    </row>
    <row r="85" spans="1:78" hidden="1" x14ac:dyDescent="0.15">
      <c r="B85" s="6" t="s">
        <v>45</v>
      </c>
      <c r="C85" s="6"/>
      <c r="D85" s="6"/>
      <c r="E85" s="6" t="s">
        <v>47</v>
      </c>
      <c r="F85" s="6" t="s">
        <v>48</v>
      </c>
      <c r="G85" s="6" t="s">
        <v>49</v>
      </c>
      <c r="H85" s="6" t="s">
        <v>42</v>
      </c>
      <c r="I85" s="6" t="s">
        <v>9</v>
      </c>
      <c r="J85" s="6" t="s">
        <v>50</v>
      </c>
      <c r="K85" s="6" t="s">
        <v>51</v>
      </c>
      <c r="L85" s="6" t="s">
        <v>33</v>
      </c>
      <c r="M85" s="6" t="s">
        <v>36</v>
      </c>
      <c r="N85" s="6" t="s">
        <v>52</v>
      </c>
      <c r="O85" s="6" t="s">
        <v>54</v>
      </c>
    </row>
    <row r="86" spans="1:78" hidden="1" x14ac:dyDescent="0.15">
      <c r="B86" s="6"/>
      <c r="C86" s="6"/>
      <c r="D86" s="6"/>
      <c r="E86" s="6" t="str">
        <f>データ!AI6</f>
        <v/>
      </c>
      <c r="F86" s="6" t="s">
        <v>39</v>
      </c>
      <c r="G86" s="6" t="s">
        <v>39</v>
      </c>
      <c r="H86" s="6" t="str">
        <f>データ!BP6</f>
        <v>【307.39】</v>
      </c>
      <c r="I86" s="6" t="str">
        <f>データ!CA6</f>
        <v>【57.03】</v>
      </c>
      <c r="J86" s="6" t="str">
        <f>データ!CL6</f>
        <v>【294.83】</v>
      </c>
      <c r="K86" s="6" t="str">
        <f>データ!CW6</f>
        <v>【84.27】</v>
      </c>
      <c r="L86" s="6" t="str">
        <f>データ!DH6</f>
        <v>【86.02】</v>
      </c>
      <c r="M86" s="6" t="s">
        <v>39</v>
      </c>
      <c r="N86" s="6" t="s">
        <v>39</v>
      </c>
      <c r="O86" s="6" t="str">
        <f>データ!EO6</f>
        <v>【-】</v>
      </c>
    </row>
  </sheetData>
  <sheetProtection algorithmName="SHA-512" hashValue="+5H/6KoJCUmdNy/FYEfpz4sQHcLlTVhkMVyyjNDomh+y+GoDdvq+O2yLUn0MCG1wlMq5a2mHgN8hqWnqeNqI6Q==" saltValue="nIaxsvcaL7Q2s5shkSKmX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19</v>
      </c>
      <c r="B3" s="16" t="s">
        <v>32</v>
      </c>
      <c r="C3" s="16" t="s">
        <v>59</v>
      </c>
      <c r="D3" s="16" t="s">
        <v>60</v>
      </c>
      <c r="E3" s="16" t="s">
        <v>4</v>
      </c>
      <c r="F3" s="16" t="s">
        <v>3</v>
      </c>
      <c r="G3" s="16" t="s">
        <v>26</v>
      </c>
      <c r="H3" s="72" t="s">
        <v>56</v>
      </c>
      <c r="I3" s="73"/>
      <c r="J3" s="73"/>
      <c r="K3" s="73"/>
      <c r="L3" s="73"/>
      <c r="M3" s="73"/>
      <c r="N3" s="73"/>
      <c r="O3" s="73"/>
      <c r="P3" s="73"/>
      <c r="Q3" s="73"/>
      <c r="R3" s="73"/>
      <c r="S3" s="73"/>
      <c r="T3" s="73"/>
      <c r="U3" s="73"/>
      <c r="V3" s="73"/>
      <c r="W3" s="73"/>
      <c r="X3" s="74"/>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61</v>
      </c>
      <c r="B4" s="17"/>
      <c r="C4" s="17"/>
      <c r="D4" s="17"/>
      <c r="E4" s="17"/>
      <c r="F4" s="17"/>
      <c r="G4" s="17"/>
      <c r="H4" s="75"/>
      <c r="I4" s="76"/>
      <c r="J4" s="76"/>
      <c r="K4" s="76"/>
      <c r="L4" s="76"/>
      <c r="M4" s="76"/>
      <c r="N4" s="76"/>
      <c r="O4" s="76"/>
      <c r="P4" s="76"/>
      <c r="Q4" s="76"/>
      <c r="R4" s="76"/>
      <c r="S4" s="76"/>
      <c r="T4" s="76"/>
      <c r="U4" s="76"/>
      <c r="V4" s="76"/>
      <c r="W4" s="76"/>
      <c r="X4" s="77"/>
      <c r="Y4" s="79" t="s">
        <v>25</v>
      </c>
      <c r="Z4" s="79"/>
      <c r="AA4" s="79"/>
      <c r="AB4" s="79"/>
      <c r="AC4" s="79"/>
      <c r="AD4" s="79"/>
      <c r="AE4" s="79"/>
      <c r="AF4" s="79"/>
      <c r="AG4" s="79"/>
      <c r="AH4" s="79"/>
      <c r="AI4" s="79"/>
      <c r="AJ4" s="79" t="s">
        <v>46</v>
      </c>
      <c r="AK4" s="79"/>
      <c r="AL4" s="79"/>
      <c r="AM4" s="79"/>
      <c r="AN4" s="79"/>
      <c r="AO4" s="79"/>
      <c r="AP4" s="79"/>
      <c r="AQ4" s="79"/>
      <c r="AR4" s="79"/>
      <c r="AS4" s="79"/>
      <c r="AT4" s="79"/>
      <c r="AU4" s="79" t="s">
        <v>28</v>
      </c>
      <c r="AV4" s="79"/>
      <c r="AW4" s="79"/>
      <c r="AX4" s="79"/>
      <c r="AY4" s="79"/>
      <c r="AZ4" s="79"/>
      <c r="BA4" s="79"/>
      <c r="BB4" s="79"/>
      <c r="BC4" s="79"/>
      <c r="BD4" s="79"/>
      <c r="BE4" s="79"/>
      <c r="BF4" s="79" t="s">
        <v>63</v>
      </c>
      <c r="BG4" s="79"/>
      <c r="BH4" s="79"/>
      <c r="BI4" s="79"/>
      <c r="BJ4" s="79"/>
      <c r="BK4" s="79"/>
      <c r="BL4" s="79"/>
      <c r="BM4" s="79"/>
      <c r="BN4" s="79"/>
      <c r="BO4" s="79"/>
      <c r="BP4" s="79"/>
      <c r="BQ4" s="79" t="s">
        <v>14</v>
      </c>
      <c r="BR4" s="79"/>
      <c r="BS4" s="79"/>
      <c r="BT4" s="79"/>
      <c r="BU4" s="79"/>
      <c r="BV4" s="79"/>
      <c r="BW4" s="79"/>
      <c r="BX4" s="79"/>
      <c r="BY4" s="79"/>
      <c r="BZ4" s="79"/>
      <c r="CA4" s="79"/>
      <c r="CB4" s="79" t="s">
        <v>62</v>
      </c>
      <c r="CC4" s="79"/>
      <c r="CD4" s="79"/>
      <c r="CE4" s="79"/>
      <c r="CF4" s="79"/>
      <c r="CG4" s="79"/>
      <c r="CH4" s="79"/>
      <c r="CI4" s="79"/>
      <c r="CJ4" s="79"/>
      <c r="CK4" s="79"/>
      <c r="CL4" s="79"/>
      <c r="CM4" s="79" t="s">
        <v>65</v>
      </c>
      <c r="CN4" s="79"/>
      <c r="CO4" s="79"/>
      <c r="CP4" s="79"/>
      <c r="CQ4" s="79"/>
      <c r="CR4" s="79"/>
      <c r="CS4" s="79"/>
      <c r="CT4" s="79"/>
      <c r="CU4" s="79"/>
      <c r="CV4" s="79"/>
      <c r="CW4" s="79"/>
      <c r="CX4" s="79" t="s">
        <v>66</v>
      </c>
      <c r="CY4" s="79"/>
      <c r="CZ4" s="79"/>
      <c r="DA4" s="79"/>
      <c r="DB4" s="79"/>
      <c r="DC4" s="79"/>
      <c r="DD4" s="79"/>
      <c r="DE4" s="79"/>
      <c r="DF4" s="79"/>
      <c r="DG4" s="79"/>
      <c r="DH4" s="79"/>
      <c r="DI4" s="79" t="s">
        <v>67</v>
      </c>
      <c r="DJ4" s="79"/>
      <c r="DK4" s="79"/>
      <c r="DL4" s="79"/>
      <c r="DM4" s="79"/>
      <c r="DN4" s="79"/>
      <c r="DO4" s="79"/>
      <c r="DP4" s="79"/>
      <c r="DQ4" s="79"/>
      <c r="DR4" s="79"/>
      <c r="DS4" s="79"/>
      <c r="DT4" s="79" t="s">
        <v>68</v>
      </c>
      <c r="DU4" s="79"/>
      <c r="DV4" s="79"/>
      <c r="DW4" s="79"/>
      <c r="DX4" s="79"/>
      <c r="DY4" s="79"/>
      <c r="DZ4" s="79"/>
      <c r="EA4" s="79"/>
      <c r="EB4" s="79"/>
      <c r="EC4" s="79"/>
      <c r="ED4" s="79"/>
      <c r="EE4" s="79" t="s">
        <v>69</v>
      </c>
      <c r="EF4" s="79"/>
      <c r="EG4" s="79"/>
      <c r="EH4" s="79"/>
      <c r="EI4" s="79"/>
      <c r="EJ4" s="79"/>
      <c r="EK4" s="79"/>
      <c r="EL4" s="79"/>
      <c r="EM4" s="79"/>
      <c r="EN4" s="79"/>
      <c r="EO4" s="79"/>
    </row>
    <row r="5" spans="1:145" x14ac:dyDescent="0.15">
      <c r="A5" s="14" t="s">
        <v>70</v>
      </c>
      <c r="B5" s="18"/>
      <c r="C5" s="18"/>
      <c r="D5" s="18"/>
      <c r="E5" s="18"/>
      <c r="F5" s="18"/>
      <c r="G5" s="18"/>
      <c r="H5" s="23" t="s">
        <v>58</v>
      </c>
      <c r="I5" s="23" t="s">
        <v>71</v>
      </c>
      <c r="J5" s="23" t="s">
        <v>72</v>
      </c>
      <c r="K5" s="23" t="s">
        <v>73</v>
      </c>
      <c r="L5" s="23" t="s">
        <v>74</v>
      </c>
      <c r="M5" s="23" t="s">
        <v>5</v>
      </c>
      <c r="N5" s="23" t="s">
        <v>75</v>
      </c>
      <c r="O5" s="23" t="s">
        <v>76</v>
      </c>
      <c r="P5" s="23" t="s">
        <v>77</v>
      </c>
      <c r="Q5" s="23" t="s">
        <v>78</v>
      </c>
      <c r="R5" s="23" t="s">
        <v>79</v>
      </c>
      <c r="S5" s="23" t="s">
        <v>80</v>
      </c>
      <c r="T5" s="23" t="s">
        <v>81</v>
      </c>
      <c r="U5" s="23" t="s">
        <v>64</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45</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15">
      <c r="A6" s="14" t="s">
        <v>96</v>
      </c>
      <c r="B6" s="19">
        <f t="shared" ref="B6:X6" si="1">B7</f>
        <v>2022</v>
      </c>
      <c r="C6" s="19">
        <f t="shared" si="1"/>
        <v>462179</v>
      </c>
      <c r="D6" s="19">
        <f t="shared" si="1"/>
        <v>47</v>
      </c>
      <c r="E6" s="19">
        <f t="shared" si="1"/>
        <v>18</v>
      </c>
      <c r="F6" s="19">
        <f t="shared" si="1"/>
        <v>0</v>
      </c>
      <c r="G6" s="19">
        <f t="shared" si="1"/>
        <v>0</v>
      </c>
      <c r="H6" s="19" t="str">
        <f t="shared" si="1"/>
        <v>鹿児島県　曽於市</v>
      </c>
      <c r="I6" s="19" t="str">
        <f t="shared" si="1"/>
        <v>法非適用</v>
      </c>
      <c r="J6" s="19" t="str">
        <f t="shared" si="1"/>
        <v>下水道事業</v>
      </c>
      <c r="K6" s="19" t="str">
        <f t="shared" si="1"/>
        <v>特定地域生活排水処理</v>
      </c>
      <c r="L6" s="19" t="str">
        <f t="shared" si="1"/>
        <v>K2</v>
      </c>
      <c r="M6" s="19" t="str">
        <f t="shared" si="1"/>
        <v>非設置</v>
      </c>
      <c r="N6" s="24" t="str">
        <f t="shared" si="1"/>
        <v>-</v>
      </c>
      <c r="O6" s="24" t="str">
        <f t="shared" si="1"/>
        <v>該当数値なし</v>
      </c>
      <c r="P6" s="24">
        <f t="shared" si="1"/>
        <v>8.17</v>
      </c>
      <c r="Q6" s="24">
        <f t="shared" si="1"/>
        <v>100</v>
      </c>
      <c r="R6" s="24">
        <f t="shared" si="1"/>
        <v>3630</v>
      </c>
      <c r="S6" s="24">
        <f t="shared" si="1"/>
        <v>33600</v>
      </c>
      <c r="T6" s="24">
        <f t="shared" si="1"/>
        <v>390.14</v>
      </c>
      <c r="U6" s="24">
        <f t="shared" si="1"/>
        <v>86.12</v>
      </c>
      <c r="V6" s="24">
        <f t="shared" si="1"/>
        <v>2759</v>
      </c>
      <c r="W6" s="24">
        <f t="shared" si="1"/>
        <v>115.72</v>
      </c>
      <c r="X6" s="24">
        <f t="shared" si="1"/>
        <v>23.84</v>
      </c>
      <c r="Y6" s="28">
        <f t="shared" ref="Y6:AH6" si="2">IF(Y7="",NA(),Y7)</f>
        <v>99.89</v>
      </c>
      <c r="Z6" s="28">
        <f t="shared" si="2"/>
        <v>101.35</v>
      </c>
      <c r="AA6" s="28">
        <f t="shared" si="2"/>
        <v>101.55</v>
      </c>
      <c r="AB6" s="28">
        <f t="shared" si="2"/>
        <v>102.59</v>
      </c>
      <c r="AC6" s="28">
        <f t="shared" si="2"/>
        <v>92.53</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296.89</v>
      </c>
      <c r="BL6" s="28">
        <f t="shared" si="5"/>
        <v>270.57</v>
      </c>
      <c r="BM6" s="28">
        <f t="shared" si="5"/>
        <v>294.27</v>
      </c>
      <c r="BN6" s="28">
        <f t="shared" si="5"/>
        <v>294.08999999999997</v>
      </c>
      <c r="BO6" s="28">
        <f t="shared" si="5"/>
        <v>294.08999999999997</v>
      </c>
      <c r="BP6" s="24" t="str">
        <f>IF(BP7="","",IF(BP7="-","【-】","【"&amp;SUBSTITUTE(TEXT(BP7,"#,##0.00"),"-","△")&amp;"】"))</f>
        <v>【307.39】</v>
      </c>
      <c r="BQ6" s="28">
        <f t="shared" ref="BQ6:BZ6" si="6">IF(BQ7="",NA(),BQ7)</f>
        <v>87.53</v>
      </c>
      <c r="BR6" s="28">
        <f t="shared" si="6"/>
        <v>86.81</v>
      </c>
      <c r="BS6" s="28">
        <f t="shared" si="6"/>
        <v>83.81</v>
      </c>
      <c r="BT6" s="28">
        <f t="shared" si="6"/>
        <v>93.89</v>
      </c>
      <c r="BU6" s="28">
        <f t="shared" si="6"/>
        <v>88.75</v>
      </c>
      <c r="BV6" s="28">
        <f t="shared" si="6"/>
        <v>63.06</v>
      </c>
      <c r="BW6" s="28">
        <f t="shared" si="6"/>
        <v>62.5</v>
      </c>
      <c r="BX6" s="28">
        <f t="shared" si="6"/>
        <v>60.59</v>
      </c>
      <c r="BY6" s="28">
        <f t="shared" si="6"/>
        <v>60</v>
      </c>
      <c r="BZ6" s="28">
        <f t="shared" si="6"/>
        <v>59.01</v>
      </c>
      <c r="CA6" s="24" t="str">
        <f>IF(CA7="","",IF(CA7="-","【-】","【"&amp;SUBSTITUTE(TEXT(CA7,"#,##0.00"),"-","△")&amp;"】"))</f>
        <v>【57.03】</v>
      </c>
      <c r="CB6" s="28">
        <f t="shared" ref="CB6:CK6" si="7">IF(CB7="",NA(),CB7)</f>
        <v>262.25</v>
      </c>
      <c r="CC6" s="28">
        <f t="shared" si="7"/>
        <v>263.86</v>
      </c>
      <c r="CD6" s="28">
        <f t="shared" si="7"/>
        <v>274.82</v>
      </c>
      <c r="CE6" s="28">
        <f t="shared" si="7"/>
        <v>250.36</v>
      </c>
      <c r="CF6" s="28">
        <f t="shared" si="7"/>
        <v>258.89999999999998</v>
      </c>
      <c r="CG6" s="28">
        <f t="shared" si="7"/>
        <v>264.77</v>
      </c>
      <c r="CH6" s="28">
        <f t="shared" si="7"/>
        <v>269.33</v>
      </c>
      <c r="CI6" s="28">
        <f t="shared" si="7"/>
        <v>280.23</v>
      </c>
      <c r="CJ6" s="28">
        <f t="shared" si="7"/>
        <v>282.70999999999998</v>
      </c>
      <c r="CK6" s="28">
        <f t="shared" si="7"/>
        <v>291.82</v>
      </c>
      <c r="CL6" s="24" t="str">
        <f>IF(CL7="","",IF(CL7="-","【-】","【"&amp;SUBSTITUTE(TEXT(CL7,"#,##0.00"),"-","△")&amp;"】"))</f>
        <v>【294.83】</v>
      </c>
      <c r="CM6" s="28">
        <f t="shared" ref="CM6:CV6" si="8">IF(CM7="",NA(),CM7)</f>
        <v>42.11</v>
      </c>
      <c r="CN6" s="28">
        <f t="shared" si="8"/>
        <v>41.95</v>
      </c>
      <c r="CO6" s="28">
        <f t="shared" si="8"/>
        <v>40.86</v>
      </c>
      <c r="CP6" s="28">
        <f t="shared" si="8"/>
        <v>40.869999999999997</v>
      </c>
      <c r="CQ6" s="28">
        <f t="shared" si="8"/>
        <v>45.16</v>
      </c>
      <c r="CR6" s="28">
        <f t="shared" si="8"/>
        <v>59.94</v>
      </c>
      <c r="CS6" s="28">
        <f t="shared" si="8"/>
        <v>59.64</v>
      </c>
      <c r="CT6" s="28">
        <f t="shared" si="8"/>
        <v>58.19</v>
      </c>
      <c r="CU6" s="28">
        <f t="shared" si="8"/>
        <v>56.52</v>
      </c>
      <c r="CV6" s="28">
        <f t="shared" si="8"/>
        <v>88.45</v>
      </c>
      <c r="CW6" s="24" t="str">
        <f>IF(CW7="","",IF(CW7="-","【-】","【"&amp;SUBSTITUTE(TEXT(CW7,"#,##0.00"),"-","△")&amp;"】"))</f>
        <v>【84.27】</v>
      </c>
      <c r="CX6" s="28">
        <f t="shared" ref="CX6:DG6" si="9">IF(CX7="",NA(),CX7)</f>
        <v>100</v>
      </c>
      <c r="CY6" s="28">
        <f t="shared" si="9"/>
        <v>100</v>
      </c>
      <c r="CZ6" s="28">
        <f t="shared" si="9"/>
        <v>100</v>
      </c>
      <c r="DA6" s="28">
        <f t="shared" si="9"/>
        <v>100</v>
      </c>
      <c r="DB6" s="28">
        <f t="shared" si="9"/>
        <v>100</v>
      </c>
      <c r="DC6" s="28">
        <f t="shared" si="9"/>
        <v>89.66</v>
      </c>
      <c r="DD6" s="28">
        <f t="shared" si="9"/>
        <v>90.63</v>
      </c>
      <c r="DE6" s="28">
        <f t="shared" si="9"/>
        <v>87.8</v>
      </c>
      <c r="DF6" s="28">
        <f t="shared" si="9"/>
        <v>88.43</v>
      </c>
      <c r="DG6" s="28">
        <f t="shared" si="9"/>
        <v>90.34</v>
      </c>
      <c r="DH6" s="24" t="str">
        <f>IF(DH7="","",IF(DH7="-","【-】","【"&amp;SUBSTITUTE(TEXT(DH7,"#,##0.00"),"-","△")&amp;"】"))</f>
        <v>【86.02】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5" s="13" customFormat="1" x14ac:dyDescent="0.15">
      <c r="A7" s="14"/>
      <c r="B7" s="20">
        <v>2022</v>
      </c>
      <c r="C7" s="20">
        <v>462179</v>
      </c>
      <c r="D7" s="20">
        <v>47</v>
      </c>
      <c r="E7" s="20">
        <v>18</v>
      </c>
      <c r="F7" s="20">
        <v>0</v>
      </c>
      <c r="G7" s="20">
        <v>0</v>
      </c>
      <c r="H7" s="20" t="s">
        <v>97</v>
      </c>
      <c r="I7" s="20" t="s">
        <v>98</v>
      </c>
      <c r="J7" s="20" t="s">
        <v>99</v>
      </c>
      <c r="K7" s="20" t="s">
        <v>100</v>
      </c>
      <c r="L7" s="20" t="s">
        <v>101</v>
      </c>
      <c r="M7" s="20" t="s">
        <v>102</v>
      </c>
      <c r="N7" s="25" t="s">
        <v>39</v>
      </c>
      <c r="O7" s="25" t="s">
        <v>103</v>
      </c>
      <c r="P7" s="25">
        <v>8.17</v>
      </c>
      <c r="Q7" s="25">
        <v>100</v>
      </c>
      <c r="R7" s="25">
        <v>3630</v>
      </c>
      <c r="S7" s="25">
        <v>33600</v>
      </c>
      <c r="T7" s="25">
        <v>390.14</v>
      </c>
      <c r="U7" s="25">
        <v>86.12</v>
      </c>
      <c r="V7" s="25">
        <v>2759</v>
      </c>
      <c r="W7" s="25">
        <v>115.72</v>
      </c>
      <c r="X7" s="25">
        <v>23.84</v>
      </c>
      <c r="Y7" s="25">
        <v>99.89</v>
      </c>
      <c r="Z7" s="25">
        <v>101.35</v>
      </c>
      <c r="AA7" s="25">
        <v>101.55</v>
      </c>
      <c r="AB7" s="25">
        <v>102.59</v>
      </c>
      <c r="AC7" s="25">
        <v>92.53</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296.89</v>
      </c>
      <c r="BL7" s="25">
        <v>270.57</v>
      </c>
      <c r="BM7" s="25">
        <v>294.27</v>
      </c>
      <c r="BN7" s="25">
        <v>294.08999999999997</v>
      </c>
      <c r="BO7" s="25">
        <v>294.08999999999997</v>
      </c>
      <c r="BP7" s="25">
        <v>307.39</v>
      </c>
      <c r="BQ7" s="25">
        <v>87.53</v>
      </c>
      <c r="BR7" s="25">
        <v>86.81</v>
      </c>
      <c r="BS7" s="25">
        <v>83.81</v>
      </c>
      <c r="BT7" s="25">
        <v>93.89</v>
      </c>
      <c r="BU7" s="25">
        <v>88.75</v>
      </c>
      <c r="BV7" s="25">
        <v>63.06</v>
      </c>
      <c r="BW7" s="25">
        <v>62.5</v>
      </c>
      <c r="BX7" s="25">
        <v>60.59</v>
      </c>
      <c r="BY7" s="25">
        <v>60</v>
      </c>
      <c r="BZ7" s="25">
        <v>59.01</v>
      </c>
      <c r="CA7" s="25">
        <v>57.03</v>
      </c>
      <c r="CB7" s="25">
        <v>262.25</v>
      </c>
      <c r="CC7" s="25">
        <v>263.86</v>
      </c>
      <c r="CD7" s="25">
        <v>274.82</v>
      </c>
      <c r="CE7" s="25">
        <v>250.36</v>
      </c>
      <c r="CF7" s="25">
        <v>258.89999999999998</v>
      </c>
      <c r="CG7" s="25">
        <v>264.77</v>
      </c>
      <c r="CH7" s="25">
        <v>269.33</v>
      </c>
      <c r="CI7" s="25">
        <v>280.23</v>
      </c>
      <c r="CJ7" s="25">
        <v>282.70999999999998</v>
      </c>
      <c r="CK7" s="25">
        <v>291.82</v>
      </c>
      <c r="CL7" s="25">
        <v>294.83</v>
      </c>
      <c r="CM7" s="25">
        <v>42.11</v>
      </c>
      <c r="CN7" s="25">
        <v>41.95</v>
      </c>
      <c r="CO7" s="25">
        <v>40.86</v>
      </c>
      <c r="CP7" s="25">
        <v>40.869999999999997</v>
      </c>
      <c r="CQ7" s="25">
        <v>45.16</v>
      </c>
      <c r="CR7" s="25">
        <v>59.94</v>
      </c>
      <c r="CS7" s="25">
        <v>59.64</v>
      </c>
      <c r="CT7" s="25">
        <v>58.19</v>
      </c>
      <c r="CU7" s="25">
        <v>56.52</v>
      </c>
      <c r="CV7" s="25">
        <v>88.45</v>
      </c>
      <c r="CW7" s="25">
        <v>84.27</v>
      </c>
      <c r="CX7" s="25">
        <v>100</v>
      </c>
      <c r="CY7" s="25">
        <v>100</v>
      </c>
      <c r="CZ7" s="25">
        <v>100</v>
      </c>
      <c r="DA7" s="25">
        <v>100</v>
      </c>
      <c r="DB7" s="25">
        <v>100</v>
      </c>
      <c r="DC7" s="25">
        <v>89.66</v>
      </c>
      <c r="DD7" s="25">
        <v>90.63</v>
      </c>
      <c r="DE7" s="25">
        <v>87.8</v>
      </c>
      <c r="DF7" s="25">
        <v>88.43</v>
      </c>
      <c r="DG7" s="25">
        <v>90.34</v>
      </c>
      <c r="DH7" s="25">
        <v>86.02</v>
      </c>
      <c r="DI7" s="25"/>
      <c r="DJ7" s="25"/>
      <c r="DK7" s="25"/>
      <c r="DL7" s="25"/>
      <c r="DM7" s="25"/>
      <c r="DN7" s="25"/>
      <c r="DO7" s="25"/>
      <c r="DP7" s="25"/>
      <c r="DQ7" s="25"/>
      <c r="DR7" s="25"/>
      <c r="DS7" s="25"/>
      <c r="DT7" s="25"/>
      <c r="DU7" s="25"/>
      <c r="DV7" s="25"/>
      <c r="DW7" s="25"/>
      <c r="DX7" s="25"/>
      <c r="DY7" s="25"/>
      <c r="DZ7" s="25"/>
      <c r="EA7" s="25"/>
      <c r="EB7" s="25"/>
      <c r="EC7" s="25"/>
      <c r="ED7" s="25"/>
      <c r="EE7" s="25" t="s">
        <v>39</v>
      </c>
      <c r="EF7" s="25" t="s">
        <v>39</v>
      </c>
      <c r="EG7" s="25" t="s">
        <v>39</v>
      </c>
      <c r="EH7" s="25" t="s">
        <v>39</v>
      </c>
      <c r="EI7" s="25" t="s">
        <v>39</v>
      </c>
      <c r="EJ7" s="25" t="s">
        <v>39</v>
      </c>
      <c r="EK7" s="25" t="s">
        <v>39</v>
      </c>
      <c r="EL7" s="25" t="s">
        <v>39</v>
      </c>
      <c r="EM7" s="25" t="s">
        <v>39</v>
      </c>
      <c r="EN7" s="25" t="s">
        <v>39</v>
      </c>
      <c r="EO7" s="25" t="s">
        <v>39</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dcterms:created xsi:type="dcterms:W3CDTF">2023-12-12T03:01:17Z</dcterms:created>
  <dcterms:modified xsi:type="dcterms:W3CDTF">2024-02-21T05:18:28Z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2024-02-20T06:33:24Z</vt:filetime>
  </property>
</Properties>
</file>