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1　曽於市◎\"/>
    </mc:Choice>
  </mc:AlternateContent>
  <workbookProtection workbookAlgorithmName="SHA-512" workbookHashValue="UGOiYh76hTHKAGkl3RGIferWhyPJuGS/WG4jf64ow37C9Jw9o8lYes63hLs0exPm19W2Qb+DrhDgqoZoNy5pqQ==" workbookSaltValue="h0Z9//fj0grf47MdqWelQg==" workbookSpinCount="100000" lockStructure="1"/>
  <bookViews>
    <workbookView xWindow="0" yWindow="0" windowWidth="20490" windowHeight="778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<sst xmlns="http://schemas.openxmlformats.org/spreadsheetml/2006/main" count="228" uniqueCount="112">
  <si>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</si>
  <si>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</si>
  <si>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</si>
  <si>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</si>
  <si>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</si>
  <si>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</si>
  <si>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t>①有形固定資産原価償却率
　類似団体と同様右肩上がりに減価償却率が上昇傾向にあり保有資産も法定耐用年数に近づいてくるため，必要に応じて経営改善や投資計画の見直しなどを行っていく。
②管路経年化率
　必要に応じて経営改善や投資計画等を見直していく。
③管路更新率
　管路更新が進んでいないのが現状であり,必要に応じて経営改善や投資計画等を見直していく。</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</si>
  <si>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</si>
  <si>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</si>
  <si>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業種CD</t>
    <rPh sb="0" eb="2">
      <t>ギョウシュ</t>
    </rPh>
    <phoneticPr fontId="1"/>
  </si>
  <si>
    <t>事業CD</t>
    <rPh sb="0" eb="2">
      <t>ジギョウ</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</si>
  <si>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</si>
  <si>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</si>
  <si>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</si>
  <si>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</si>
  <si>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</si>
  <si>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</si>
  <si>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</si>
  <si>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</si>
  <si>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</si>
  <si>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</si>
  <si>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</si>
  <si>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</si>
  <si>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</si>
  <si>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</si>
  <si>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</si>
  <si>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</si>
  <si>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</si>
  <si>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</si>
  <si>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</si>
  <si>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</si>
  <si>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</si>
  <si>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</si>
  <si>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</si>
  <si>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</si>
  <si>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</si>
  <si>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</si>
  <si>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</si>
  <si>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</si>
  <si>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</si>
  <si>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</si>
  <si>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</si>
  <si>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</si>
  <si>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</si>
  <si>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</si>
  <si>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</si>
  <si>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</si>
  <si>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</si>
  <si>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</si>
  <si>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</si>
  <si>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</si>
  <si>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</si>
  <si>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</si>
  <si>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</si>
  <si>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</si>
  <si>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</si>
  <si>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</si>
  <si>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</si>
  <si>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</si>
  <si>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</si>
  <si>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</si>
  <si>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</si>
  <si>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</si>
  <si>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</si>
  <si>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</si>
  <si>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</si>
  <si>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</si>
  <si>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</si>
  <si>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</si>
  <si>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</si>
  <si>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</si>
  <si>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</si>
  <si>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</si>
  <si>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</si>
  <si>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</si>
  <si>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</si>
  <si>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</si>
  <si>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</si>
  <si>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</si>
  <si>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</si>
  <si>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</si>
  <si>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</si>
  <si>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</si>
  <si>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</si>
  <si>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</si>
  <si>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</si>
  <si>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</si>
  <si>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</si>
  <si>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</si>
  <si>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</si>
  <si>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</si>
  <si>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</si>
  <si>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</si>
  <si>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</si>
  <si>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</si>
  <si>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鹿児島県　曽於市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</si>
  <si>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</si>
  <si>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</si>
  <si>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</si>
  <si>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</si>
  <si>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</si>
  <si>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</si>
  <si>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</si>
  <si>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</si>
  <si>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</si>
  <si>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</si>
  <si>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</si>
  <si>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</si>
  <si>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</si>
  <si>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</si>
  <si>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の経営は，現状においては比較的安定した健全経営であり特に問題ないと考えられる。今後においては，人口の減少により給水収益の下落が想定される。老朽化対策については，管路更新投資の増加は避けられないため，料金見直しの検討も必要になるかと考えられる。</t>
    <rPh sb="108" eb="110">
      <t>ケントウ</t>
    </rPh>
    <rPh sb="118" eb="119">
      <t>カンガ</t>
    </rPh>
    <phoneticPr fontId="1"/>
  </si>
  <si>
    <t>①経常収支比率
　平均値を上回っており，今後も経営の健全性確保に努める。
②累積欠損金比率
　新会計基準適用見直しによる累積欠損金がH27年度から発生していたが，H30年度に解消した。今後も経営の健全性確保に努める。
③流動比率
　当該指標は100％以上が必要であるが，それを上回っていることから，現状では健全経営であると考えられる。
④企業債残高対給水収益比率
　簡易水道統合により平均値を上回ったが，現在は特に問題ないと考えている。今後は給水収益は減少傾向であり，逆に更新投資は増加傾向であることから，投資の規模や料金水準の適正化につなげていく。
⑤料金回収率
　今後は料金改定等も検討していく必要性があると考えられる。
⑥給水原価
　類似団体と比較しても安価であるため現状では問題ないと考えられるが，今後も引き続き経営改善に努める。
⑦施設利用率
　H30年度から一部給水区域の統合整備を実施しており，整備による施設利用の見直しにより施設利用率は低下傾向にある。類似団体と比較して大きな乖離はないので問題ないと考えるが，今後も適切な施設規模を把握していく。
⑧有収率
　100％に近づいているため現状は問題ないと考えるが，漏水やメーター不感等になるケースも想定されることから早期発見及び早期改善に努める。</t>
    <rPh sb="9" eb="12">
      <t>ヘイキンチ</t>
    </rPh>
    <rPh sb="13" eb="15">
      <t>ウワマワ</t>
    </rPh>
    <rPh sb="29" eb="31">
      <t>カクホ</t>
    </rPh>
    <rPh sb="161" eb="162">
      <t>カンガ</t>
    </rPh>
    <rPh sb="289" eb="291">
      <t>カイテイ</t>
    </rPh>
    <rPh sb="306" eb="307">
      <t>カンガ</t>
    </rPh>
    <rPh sb="428" eb="430">
      <t>ケイコウ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</si>
</sst>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177"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26-4E21-807B-BD6BCAFC4C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CE26-4E21-807B-BD6BCAFC4C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67.25</c:v>
                </c:pt>
                <c:pt idx="1">
                  <c:v>57.06</c:v>
                </c:pt>
                <c:pt idx="2">
                  <c:v>52.44</c:v>
                </c:pt>
                <c:pt idx="3">
                  <c:v>49.8</c:v>
                </c:pt>
                <c:pt idx="4">
                  <c:v>49.68</c:v>
                </c:pt>
              </c:numCache>
            </c:numRef>
          </c:val>
          <c:extLst>
            <c:ext xmlns:c16="http://schemas.microsoft.com/office/drawing/2014/chart" uri="{C3380CC4-5D6E-409C-BE32-E72D297353CC}">
              <c16:uniqueId val="{00000000-7582-4DFD-B27F-42F0926C2B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7582-4DFD-B27F-42F0926C2B2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89.52</c:v>
                </c:pt>
                <c:pt idx="1">
                  <c:v>89.8</c:v>
                </c:pt>
                <c:pt idx="2">
                  <c:v>89.34</c:v>
                </c:pt>
                <c:pt idx="3">
                  <c:v>89.5</c:v>
                </c:pt>
                <c:pt idx="4">
                  <c:v>89.4</c:v>
                </c:pt>
              </c:numCache>
            </c:numRef>
          </c:val>
          <c:extLst>
            <c:ext xmlns:c16="http://schemas.microsoft.com/office/drawing/2014/chart" uri="{C3380CC4-5D6E-409C-BE32-E72D297353CC}">
              <c16:uniqueId val="{00000000-B4C5-4E53-AAEE-C398B8ADC0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B4C5-4E53-AAEE-C398B8ADC0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113.8</c:v>
                </c:pt>
                <c:pt idx="1">
                  <c:v>110.21</c:v>
                </c:pt>
                <c:pt idx="2">
                  <c:v>103.77</c:v>
                </c:pt>
                <c:pt idx="3">
                  <c:v>111.2</c:v>
                </c:pt>
                <c:pt idx="4">
                  <c:v>110.29</c:v>
                </c:pt>
              </c:numCache>
            </c:numRef>
          </c:val>
          <c:extLst>
            <c:ext xmlns:c16="http://schemas.microsoft.com/office/drawing/2014/chart" uri="{C3380CC4-5D6E-409C-BE32-E72D297353CC}">
              <c16:uniqueId val="{00000000-72A6-4502-B121-415967D9A6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2A6-4502-B121-415967D9A6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52.27</c:v>
                </c:pt>
                <c:pt idx="1">
                  <c:v>52.29</c:v>
                </c:pt>
                <c:pt idx="2">
                  <c:v>52.15</c:v>
                </c:pt>
                <c:pt idx="3">
                  <c:v>53.64</c:v>
                </c:pt>
                <c:pt idx="4">
                  <c:v>54.34</c:v>
                </c:pt>
              </c:numCache>
            </c:numRef>
          </c:val>
          <c:extLst>
            <c:ext xmlns:c16="http://schemas.microsoft.com/office/drawing/2014/chart" uri="{C3380CC4-5D6E-409C-BE32-E72D297353CC}">
              <c16:uniqueId val="{00000000-E239-496A-B290-0889440175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E239-496A-B290-0889440175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D0-4C47-8F79-C127E42AD7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6FD0-4C47-8F79-C127E42AD7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02-408D-A37A-41248544EB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CF02-408D-A37A-41248544EB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1269.43</c:v>
                </c:pt>
                <c:pt idx="1">
                  <c:v>1298.3800000000001</c:v>
                </c:pt>
                <c:pt idx="2">
                  <c:v>1035.28</c:v>
                </c:pt>
                <c:pt idx="3">
                  <c:v>1103.3599999999999</c:v>
                </c:pt>
                <c:pt idx="4">
                  <c:v>998.69</c:v>
                </c:pt>
              </c:numCache>
            </c:numRef>
          </c:val>
          <c:extLst>
            <c:ext xmlns:c16="http://schemas.microsoft.com/office/drawing/2014/chart" uri="{C3380CC4-5D6E-409C-BE32-E72D297353CC}">
              <c16:uniqueId val="{00000000-BAFB-42E1-8054-7589361082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BAFB-42E1-8054-7589361082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345.18</c:v>
                </c:pt>
                <c:pt idx="1">
                  <c:v>379.06</c:v>
                </c:pt>
                <c:pt idx="2">
                  <c:v>454.35</c:v>
                </c:pt>
                <c:pt idx="3">
                  <c:v>437.48</c:v>
                </c:pt>
                <c:pt idx="4">
                  <c:v>413.79</c:v>
                </c:pt>
              </c:numCache>
            </c:numRef>
          </c:val>
          <c:extLst>
            <c:ext xmlns:c16="http://schemas.microsoft.com/office/drawing/2014/chart" uri="{C3380CC4-5D6E-409C-BE32-E72D297353CC}">
              <c16:uniqueId val="{00000000-33EF-43AE-9924-D34644C3C8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33EF-43AE-9924-D34644C3C8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98.15</c:v>
                </c:pt>
                <c:pt idx="1">
                  <c:v>100.94</c:v>
                </c:pt>
                <c:pt idx="2">
                  <c:v>90.49</c:v>
                </c:pt>
                <c:pt idx="3">
                  <c:v>93.56</c:v>
                </c:pt>
                <c:pt idx="4">
                  <c:v>93.45</c:v>
                </c:pt>
              </c:numCache>
            </c:numRef>
          </c:val>
          <c:extLst>
            <c:ext xmlns:c16="http://schemas.microsoft.com/office/drawing/2014/chart" uri="{C3380CC4-5D6E-409C-BE32-E72D297353CC}">
              <c16:uniqueId val="{00000000-A377-4320-A72A-BE435B7E95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A377-4320-A72A-BE435B7E95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142.65</c:v>
                </c:pt>
                <c:pt idx="1">
                  <c:v>138.91999999999999</c:v>
                </c:pt>
                <c:pt idx="2">
                  <c:v>154.38</c:v>
                </c:pt>
                <c:pt idx="3">
                  <c:v>149.69999999999999</c:v>
                </c:pt>
                <c:pt idx="4">
                  <c:v>150.12</c:v>
                </c:pt>
              </c:numCache>
            </c:numRef>
          </c:val>
          <c:extLst>
            <c:ext xmlns:c16="http://schemas.microsoft.com/office/drawing/2014/chart" uri="{C3380CC4-5D6E-409C-BE32-E72D297353CC}">
              <c16:uniqueId val="{00000000-0A5C-4B9A-8DCA-A1F8B2A09A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0A5C-4B9A-8DCA-A1F8B2A09A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鹿児島県　曽於市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12</v>
      </c>
      <c r="C7" s="34"/>
      <c r="D7" s="34"/>
      <c r="E7" s="34"/>
      <c r="F7" s="34"/>
      <c r="G7" s="34"/>
      <c r="H7" s="34"/>
      <c r="I7" s="33" t="s">
        <v>2</v>
      </c>
      <c r="J7" s="34"/>
      <c r="K7" s="34"/>
      <c r="L7" s="34"/>
      <c r="M7" s="34"/>
      <c r="N7" s="34"/>
      <c r="O7" s="35"/>
      <c r="P7" s="36" t="s">
        <v>11</v>
      </c>
      <c r="Q7" s="36"/>
      <c r="R7" s="36"/>
      <c r="S7" s="36"/>
      <c r="T7" s="36"/>
      <c r="U7" s="36"/>
      <c r="V7" s="36"/>
      <c r="W7" s="36" t="s">
        <v>13</v>
      </c>
      <c r="X7" s="36"/>
      <c r="Y7" s="36"/>
      <c r="Z7" s="36"/>
      <c r="AA7" s="36"/>
      <c r="AB7" s="36"/>
      <c r="AC7" s="36"/>
      <c r="AD7" s="36" t="s">
        <v>8</v>
      </c>
      <c r="AE7" s="36"/>
      <c r="AF7" s="36"/>
      <c r="AG7" s="36"/>
      <c r="AH7" s="36"/>
      <c r="AI7" s="36"/>
      <c r="AJ7" s="36"/>
      <c r="AK7" s="2"/>
      <c r="AL7" s="36" t="s">
        <v>14</v>
      </c>
      <c r="AM7" s="36"/>
      <c r="AN7" s="36"/>
      <c r="AO7" s="36"/>
      <c r="AP7" s="36"/>
      <c r="AQ7" s="36"/>
      <c r="AR7" s="36"/>
      <c r="AS7" s="36"/>
      <c r="AT7" s="33" t="s">
        <v>7</v>
      </c>
      <c r="AU7" s="34"/>
      <c r="AV7" s="34"/>
      <c r="AW7" s="34"/>
      <c r="AX7" s="34"/>
      <c r="AY7" s="34"/>
      <c r="AZ7" s="34"/>
      <c r="BA7" s="34"/>
      <c r="BB7" s="36" t="s">
        <v>17</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33600</v>
      </c>
      <c r="AM8" s="44"/>
      <c r="AN8" s="44"/>
      <c r="AO8" s="44"/>
      <c r="AP8" s="44"/>
      <c r="AQ8" s="44"/>
      <c r="AR8" s="44"/>
      <c r="AS8" s="44"/>
      <c r="AT8" s="45">
        <f>データ!$S$6</f>
        <v>390.14</v>
      </c>
      <c r="AU8" s="46"/>
      <c r="AV8" s="46"/>
      <c r="AW8" s="46"/>
      <c r="AX8" s="46"/>
      <c r="AY8" s="46"/>
      <c r="AZ8" s="46"/>
      <c r="BA8" s="46"/>
      <c r="BB8" s="47">
        <f>データ!$T$6</f>
        <v>86.12</v>
      </c>
      <c r="BC8" s="47"/>
      <c r="BD8" s="47"/>
      <c r="BE8" s="47"/>
      <c r="BF8" s="47"/>
      <c r="BG8" s="47"/>
      <c r="BH8" s="47"/>
      <c r="BI8" s="47"/>
      <c r="BJ8" s="3"/>
      <c r="BK8" s="3"/>
      <c r="BL8" s="48" t="s">
        <v>1</v>
      </c>
      <c r="BM8" s="49"/>
      <c r="BN8" s="50" t="s">
        <v>21</v>
      </c>
      <c r="BO8" s="50"/>
      <c r="BP8" s="50"/>
      <c r="BQ8" s="50"/>
      <c r="BR8" s="50"/>
      <c r="BS8" s="50"/>
      <c r="BT8" s="50"/>
      <c r="BU8" s="50"/>
      <c r="BV8" s="50"/>
      <c r="BW8" s="50"/>
      <c r="BX8" s="50"/>
      <c r="BY8" s="51"/>
    </row>
    <row r="9" spans="1:78" ht="18.75" customHeight="1" x14ac:dyDescent="0.15">
      <c r="A9" s="2"/>
      <c r="B9" s="33" t="s">
        <v>23</v>
      </c>
      <c r="C9" s="34"/>
      <c r="D9" s="34"/>
      <c r="E9" s="34"/>
      <c r="F9" s="34"/>
      <c r="G9" s="34"/>
      <c r="H9" s="34"/>
      <c r="I9" s="33" t="s">
        <v>25</v>
      </c>
      <c r="J9" s="34"/>
      <c r="K9" s="34"/>
      <c r="L9" s="34"/>
      <c r="M9" s="34"/>
      <c r="N9" s="34"/>
      <c r="O9" s="35"/>
      <c r="P9" s="36" t="s">
        <v>26</v>
      </c>
      <c r="Q9" s="36"/>
      <c r="R9" s="36"/>
      <c r="S9" s="36"/>
      <c r="T9" s="36"/>
      <c r="U9" s="36"/>
      <c r="V9" s="36"/>
      <c r="W9" s="36" t="s">
        <v>24</v>
      </c>
      <c r="X9" s="36"/>
      <c r="Y9" s="36"/>
      <c r="Z9" s="36"/>
      <c r="AA9" s="36"/>
      <c r="AB9" s="36"/>
      <c r="AC9" s="36"/>
      <c r="AD9" s="2"/>
      <c r="AE9" s="2"/>
      <c r="AF9" s="2"/>
      <c r="AG9" s="2"/>
      <c r="AH9" s="2"/>
      <c r="AI9" s="2"/>
      <c r="AJ9" s="2"/>
      <c r="AK9" s="2"/>
      <c r="AL9" s="36" t="s">
        <v>29</v>
      </c>
      <c r="AM9" s="36"/>
      <c r="AN9" s="36"/>
      <c r="AO9" s="36"/>
      <c r="AP9" s="36"/>
      <c r="AQ9" s="36"/>
      <c r="AR9" s="36"/>
      <c r="AS9" s="36"/>
      <c r="AT9" s="33" t="s">
        <v>31</v>
      </c>
      <c r="AU9" s="34"/>
      <c r="AV9" s="34"/>
      <c r="AW9" s="34"/>
      <c r="AX9" s="34"/>
      <c r="AY9" s="34"/>
      <c r="AZ9" s="34"/>
      <c r="BA9" s="34"/>
      <c r="BB9" s="36" t="s">
        <v>16</v>
      </c>
      <c r="BC9" s="36"/>
      <c r="BD9" s="36"/>
      <c r="BE9" s="36"/>
      <c r="BF9" s="36"/>
      <c r="BG9" s="36"/>
      <c r="BH9" s="36"/>
      <c r="BI9" s="36"/>
      <c r="BJ9" s="3"/>
      <c r="BK9" s="3"/>
      <c r="BL9" s="52" t="s">
        <v>33</v>
      </c>
      <c r="BM9" s="53"/>
      <c r="BN9" s="54" t="s">
        <v>34</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63.76</v>
      </c>
      <c r="J10" s="46"/>
      <c r="K10" s="46"/>
      <c r="L10" s="46"/>
      <c r="M10" s="46"/>
      <c r="N10" s="46"/>
      <c r="O10" s="56"/>
      <c r="P10" s="47">
        <f>データ!$P$6</f>
        <v>91.48</v>
      </c>
      <c r="Q10" s="47"/>
      <c r="R10" s="47"/>
      <c r="S10" s="47"/>
      <c r="T10" s="47"/>
      <c r="U10" s="47"/>
      <c r="V10" s="47"/>
      <c r="W10" s="44">
        <f>データ!$Q$6</f>
        <v>2970</v>
      </c>
      <c r="X10" s="44"/>
      <c r="Y10" s="44"/>
      <c r="Z10" s="44"/>
      <c r="AA10" s="44"/>
      <c r="AB10" s="44"/>
      <c r="AC10" s="44"/>
      <c r="AD10" s="2"/>
      <c r="AE10" s="2"/>
      <c r="AF10" s="2"/>
      <c r="AG10" s="2"/>
      <c r="AH10" s="2"/>
      <c r="AI10" s="2"/>
      <c r="AJ10" s="2"/>
      <c r="AK10" s="2"/>
      <c r="AL10" s="44">
        <f>データ!$U$6</f>
        <v>30455</v>
      </c>
      <c r="AM10" s="44"/>
      <c r="AN10" s="44"/>
      <c r="AO10" s="44"/>
      <c r="AP10" s="44"/>
      <c r="AQ10" s="44"/>
      <c r="AR10" s="44"/>
      <c r="AS10" s="44"/>
      <c r="AT10" s="45">
        <f>データ!$V$6</f>
        <v>84.06</v>
      </c>
      <c r="AU10" s="46"/>
      <c r="AV10" s="46"/>
      <c r="AW10" s="46"/>
      <c r="AX10" s="46"/>
      <c r="AY10" s="46"/>
      <c r="AZ10" s="46"/>
      <c r="BA10" s="46"/>
      <c r="BB10" s="47">
        <f>データ!$W$6</f>
        <v>362.3</v>
      </c>
      <c r="BC10" s="47"/>
      <c r="BD10" s="47"/>
      <c r="BE10" s="47"/>
      <c r="BF10" s="47"/>
      <c r="BG10" s="47"/>
      <c r="BH10" s="47"/>
      <c r="BI10" s="47"/>
      <c r="BJ10" s="2"/>
      <c r="BK10" s="2"/>
      <c r="BL10" s="57" t="s">
        <v>36</v>
      </c>
      <c r="BM10" s="58"/>
      <c r="BN10" s="59" t="s">
        <v>18</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38</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39</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41</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42</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6</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5</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44</v>
      </c>
      <c r="C84" s="6"/>
      <c r="D84" s="6"/>
      <c r="E84" s="6" t="s">
        <v>45</v>
      </c>
      <c r="F84" s="6" t="s">
        <v>47</v>
      </c>
      <c r="G84" s="6" t="s">
        <v>49</v>
      </c>
      <c r="H84" s="6" t="s">
        <v>43</v>
      </c>
      <c r="I84" s="6" t="s">
        <v>3</v>
      </c>
      <c r="J84" s="6" t="s">
        <v>28</v>
      </c>
      <c r="K84" s="6" t="s">
        <v>50</v>
      </c>
      <c r="L84" s="6" t="s">
        <v>51</v>
      </c>
      <c r="M84" s="6" t="s">
        <v>35</v>
      </c>
      <c r="N84" s="6" t="s">
        <v>53</v>
      </c>
      <c r="O84" s="6" t="s">
        <v>55</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elwwDW6yyvXkYkYAr+MjGfjDgVakfdQpE8oFyiFTmxHEEgEOOBaFHqmkR51DYH1MQZmwzjMuq1qJFqNqgGQqVQ==" saltValue="b4EDDIkWY/sZ5ge3mmxHX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48</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52</v>
      </c>
      <c r="C3" s="17" t="s">
        <v>59</v>
      </c>
      <c r="D3" s="17" t="s">
        <v>60</v>
      </c>
      <c r="E3" s="17" t="s">
        <v>9</v>
      </c>
      <c r="F3" s="17" t="s">
        <v>10</v>
      </c>
      <c r="G3" s="17" t="s">
        <v>27</v>
      </c>
      <c r="H3" s="84" t="s">
        <v>32</v>
      </c>
      <c r="I3" s="85"/>
      <c r="J3" s="85"/>
      <c r="K3" s="85"/>
      <c r="L3" s="85"/>
      <c r="M3" s="85"/>
      <c r="N3" s="85"/>
      <c r="O3" s="85"/>
      <c r="P3" s="85"/>
      <c r="Q3" s="85"/>
      <c r="R3" s="85"/>
      <c r="S3" s="85"/>
      <c r="T3" s="85"/>
      <c r="U3" s="85"/>
      <c r="V3" s="85"/>
      <c r="W3" s="86"/>
      <c r="X3" s="82" t="s">
        <v>56</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61</v>
      </c>
      <c r="B4" s="18"/>
      <c r="C4" s="18"/>
      <c r="D4" s="18"/>
      <c r="E4" s="18"/>
      <c r="F4" s="18"/>
      <c r="G4" s="18"/>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46</v>
      </c>
      <c r="AJ4" s="83"/>
      <c r="AK4" s="83"/>
      <c r="AL4" s="83"/>
      <c r="AM4" s="83"/>
      <c r="AN4" s="83"/>
      <c r="AO4" s="83"/>
      <c r="AP4" s="83"/>
      <c r="AQ4" s="83"/>
      <c r="AR4" s="83"/>
      <c r="AS4" s="83"/>
      <c r="AT4" s="83" t="s">
        <v>40</v>
      </c>
      <c r="AU4" s="83"/>
      <c r="AV4" s="83"/>
      <c r="AW4" s="83"/>
      <c r="AX4" s="83"/>
      <c r="AY4" s="83"/>
      <c r="AZ4" s="83"/>
      <c r="BA4" s="83"/>
      <c r="BB4" s="83"/>
      <c r="BC4" s="83"/>
      <c r="BD4" s="83"/>
      <c r="BE4" s="83" t="s">
        <v>62</v>
      </c>
      <c r="BF4" s="83"/>
      <c r="BG4" s="83"/>
      <c r="BH4" s="83"/>
      <c r="BI4" s="83"/>
      <c r="BJ4" s="83"/>
      <c r="BK4" s="83"/>
      <c r="BL4" s="83"/>
      <c r="BM4" s="83"/>
      <c r="BN4" s="83"/>
      <c r="BO4" s="83"/>
      <c r="BP4" s="83" t="s">
        <v>37</v>
      </c>
      <c r="BQ4" s="83"/>
      <c r="BR4" s="83"/>
      <c r="BS4" s="83"/>
      <c r="BT4" s="83"/>
      <c r="BU4" s="83"/>
      <c r="BV4" s="83"/>
      <c r="BW4" s="83"/>
      <c r="BX4" s="83"/>
      <c r="BY4" s="83"/>
      <c r="BZ4" s="83"/>
      <c r="CA4" s="83" t="s">
        <v>64</v>
      </c>
      <c r="CB4" s="83"/>
      <c r="CC4" s="83"/>
      <c r="CD4" s="83"/>
      <c r="CE4" s="83"/>
      <c r="CF4" s="83"/>
      <c r="CG4" s="83"/>
      <c r="CH4" s="83"/>
      <c r="CI4" s="83"/>
      <c r="CJ4" s="83"/>
      <c r="CK4" s="83"/>
      <c r="CL4" s="83" t="s">
        <v>65</v>
      </c>
      <c r="CM4" s="83"/>
      <c r="CN4" s="83"/>
      <c r="CO4" s="83"/>
      <c r="CP4" s="83"/>
      <c r="CQ4" s="83"/>
      <c r="CR4" s="83"/>
      <c r="CS4" s="83"/>
      <c r="CT4" s="83"/>
      <c r="CU4" s="83"/>
      <c r="CV4" s="83"/>
      <c r="CW4" s="83" t="s">
        <v>67</v>
      </c>
      <c r="CX4" s="83"/>
      <c r="CY4" s="83"/>
      <c r="CZ4" s="83"/>
      <c r="DA4" s="83"/>
      <c r="DB4" s="83"/>
      <c r="DC4" s="83"/>
      <c r="DD4" s="83"/>
      <c r="DE4" s="83"/>
      <c r="DF4" s="83"/>
      <c r="DG4" s="83"/>
      <c r="DH4" s="83" t="s">
        <v>68</v>
      </c>
      <c r="DI4" s="83"/>
      <c r="DJ4" s="83"/>
      <c r="DK4" s="83"/>
      <c r="DL4" s="83"/>
      <c r="DM4" s="83"/>
      <c r="DN4" s="83"/>
      <c r="DO4" s="83"/>
      <c r="DP4" s="83"/>
      <c r="DQ4" s="83"/>
      <c r="DR4" s="83"/>
      <c r="DS4" s="83" t="s">
        <v>63</v>
      </c>
      <c r="DT4" s="83"/>
      <c r="DU4" s="83"/>
      <c r="DV4" s="83"/>
      <c r="DW4" s="83"/>
      <c r="DX4" s="83"/>
      <c r="DY4" s="83"/>
      <c r="DZ4" s="83"/>
      <c r="EA4" s="83"/>
      <c r="EB4" s="83"/>
      <c r="EC4" s="83"/>
      <c r="ED4" s="83" t="s">
        <v>69</v>
      </c>
      <c r="EE4" s="83"/>
      <c r="EF4" s="83"/>
      <c r="EG4" s="83"/>
      <c r="EH4" s="83"/>
      <c r="EI4" s="83"/>
      <c r="EJ4" s="83"/>
      <c r="EK4" s="83"/>
      <c r="EL4" s="83"/>
      <c r="EM4" s="83"/>
      <c r="EN4" s="83"/>
    </row>
    <row r="5" spans="1:144" x14ac:dyDescent="0.15">
      <c r="A5" s="15" t="s">
        <v>30</v>
      </c>
      <c r="B5" s="19"/>
      <c r="C5" s="19"/>
      <c r="D5" s="19"/>
      <c r="E5" s="19"/>
      <c r="F5" s="19"/>
      <c r="G5" s="19"/>
      <c r="H5" s="25" t="s">
        <v>58</v>
      </c>
      <c r="I5" s="25" t="s">
        <v>70</v>
      </c>
      <c r="J5" s="25" t="s">
        <v>71</v>
      </c>
      <c r="K5" s="25" t="s">
        <v>72</v>
      </c>
      <c r="L5" s="25" t="s">
        <v>73</v>
      </c>
      <c r="M5" s="25" t="s">
        <v>8</v>
      </c>
      <c r="N5" s="25" t="s">
        <v>74</v>
      </c>
      <c r="O5" s="25" t="s">
        <v>75</v>
      </c>
      <c r="P5" s="25" t="s">
        <v>76</v>
      </c>
      <c r="Q5" s="25" t="s">
        <v>77</v>
      </c>
      <c r="R5" s="25" t="s">
        <v>78</v>
      </c>
      <c r="S5" s="25" t="s">
        <v>79</v>
      </c>
      <c r="T5" s="25" t="s">
        <v>66</v>
      </c>
      <c r="U5" s="25" t="s">
        <v>80</v>
      </c>
      <c r="V5" s="25" t="s">
        <v>81</v>
      </c>
      <c r="W5" s="25" t="s">
        <v>82</v>
      </c>
      <c r="X5" s="25" t="s">
        <v>83</v>
      </c>
      <c r="Y5" s="25" t="s">
        <v>84</v>
      </c>
      <c r="Z5" s="25" t="s">
        <v>85</v>
      </c>
      <c r="AA5" s="25" t="s">
        <v>86</v>
      </c>
      <c r="AB5" s="25" t="s">
        <v>87</v>
      </c>
      <c r="AC5" s="25" t="s">
        <v>88</v>
      </c>
      <c r="AD5" s="25" t="s">
        <v>90</v>
      </c>
      <c r="AE5" s="25" t="s">
        <v>91</v>
      </c>
      <c r="AF5" s="25" t="s">
        <v>92</v>
      </c>
      <c r="AG5" s="25" t="s">
        <v>93</v>
      </c>
      <c r="AH5" s="25" t="s">
        <v>44</v>
      </c>
      <c r="AI5" s="25" t="s">
        <v>83</v>
      </c>
      <c r="AJ5" s="25" t="s">
        <v>84</v>
      </c>
      <c r="AK5" s="25" t="s">
        <v>85</v>
      </c>
      <c r="AL5" s="25" t="s">
        <v>86</v>
      </c>
      <c r="AM5" s="25" t="s">
        <v>87</v>
      </c>
      <c r="AN5" s="25" t="s">
        <v>88</v>
      </c>
      <c r="AO5" s="25" t="s">
        <v>90</v>
      </c>
      <c r="AP5" s="25" t="s">
        <v>91</v>
      </c>
      <c r="AQ5" s="25" t="s">
        <v>92</v>
      </c>
      <c r="AR5" s="25" t="s">
        <v>93</v>
      </c>
      <c r="AS5" s="25" t="s">
        <v>89</v>
      </c>
      <c r="AT5" s="25" t="s">
        <v>83</v>
      </c>
      <c r="AU5" s="25" t="s">
        <v>84</v>
      </c>
      <c r="AV5" s="25" t="s">
        <v>85</v>
      </c>
      <c r="AW5" s="25" t="s">
        <v>86</v>
      </c>
      <c r="AX5" s="25" t="s">
        <v>87</v>
      </c>
      <c r="AY5" s="25" t="s">
        <v>88</v>
      </c>
      <c r="AZ5" s="25" t="s">
        <v>90</v>
      </c>
      <c r="BA5" s="25" t="s">
        <v>91</v>
      </c>
      <c r="BB5" s="25" t="s">
        <v>92</v>
      </c>
      <c r="BC5" s="25" t="s">
        <v>93</v>
      </c>
      <c r="BD5" s="25" t="s">
        <v>89</v>
      </c>
      <c r="BE5" s="25" t="s">
        <v>83</v>
      </c>
      <c r="BF5" s="25" t="s">
        <v>84</v>
      </c>
      <c r="BG5" s="25" t="s">
        <v>85</v>
      </c>
      <c r="BH5" s="25" t="s">
        <v>86</v>
      </c>
      <c r="BI5" s="25" t="s">
        <v>87</v>
      </c>
      <c r="BJ5" s="25" t="s">
        <v>88</v>
      </c>
      <c r="BK5" s="25" t="s">
        <v>90</v>
      </c>
      <c r="BL5" s="25" t="s">
        <v>91</v>
      </c>
      <c r="BM5" s="25" t="s">
        <v>92</v>
      </c>
      <c r="BN5" s="25" t="s">
        <v>93</v>
      </c>
      <c r="BO5" s="25" t="s">
        <v>89</v>
      </c>
      <c r="BP5" s="25" t="s">
        <v>83</v>
      </c>
      <c r="BQ5" s="25" t="s">
        <v>84</v>
      </c>
      <c r="BR5" s="25" t="s">
        <v>85</v>
      </c>
      <c r="BS5" s="25" t="s">
        <v>86</v>
      </c>
      <c r="BT5" s="25" t="s">
        <v>87</v>
      </c>
      <c r="BU5" s="25" t="s">
        <v>88</v>
      </c>
      <c r="BV5" s="25" t="s">
        <v>90</v>
      </c>
      <c r="BW5" s="25" t="s">
        <v>91</v>
      </c>
      <c r="BX5" s="25" t="s">
        <v>92</v>
      </c>
      <c r="BY5" s="25" t="s">
        <v>93</v>
      </c>
      <c r="BZ5" s="25" t="s">
        <v>89</v>
      </c>
      <c r="CA5" s="25" t="s">
        <v>83</v>
      </c>
      <c r="CB5" s="25" t="s">
        <v>84</v>
      </c>
      <c r="CC5" s="25" t="s">
        <v>85</v>
      </c>
      <c r="CD5" s="25" t="s">
        <v>86</v>
      </c>
      <c r="CE5" s="25" t="s">
        <v>87</v>
      </c>
      <c r="CF5" s="25" t="s">
        <v>88</v>
      </c>
      <c r="CG5" s="25" t="s">
        <v>90</v>
      </c>
      <c r="CH5" s="25" t="s">
        <v>91</v>
      </c>
      <c r="CI5" s="25" t="s">
        <v>92</v>
      </c>
      <c r="CJ5" s="25" t="s">
        <v>93</v>
      </c>
      <c r="CK5" s="25" t="s">
        <v>89</v>
      </c>
      <c r="CL5" s="25" t="s">
        <v>83</v>
      </c>
      <c r="CM5" s="25" t="s">
        <v>84</v>
      </c>
      <c r="CN5" s="25" t="s">
        <v>85</v>
      </c>
      <c r="CO5" s="25" t="s">
        <v>86</v>
      </c>
      <c r="CP5" s="25" t="s">
        <v>87</v>
      </c>
      <c r="CQ5" s="25" t="s">
        <v>88</v>
      </c>
      <c r="CR5" s="25" t="s">
        <v>90</v>
      </c>
      <c r="CS5" s="25" t="s">
        <v>91</v>
      </c>
      <c r="CT5" s="25" t="s">
        <v>92</v>
      </c>
      <c r="CU5" s="25" t="s">
        <v>93</v>
      </c>
      <c r="CV5" s="25" t="s">
        <v>89</v>
      </c>
      <c r="CW5" s="25" t="s">
        <v>83</v>
      </c>
      <c r="CX5" s="25" t="s">
        <v>84</v>
      </c>
      <c r="CY5" s="25" t="s">
        <v>85</v>
      </c>
      <c r="CZ5" s="25" t="s">
        <v>86</v>
      </c>
      <c r="DA5" s="25" t="s">
        <v>87</v>
      </c>
      <c r="DB5" s="25" t="s">
        <v>88</v>
      </c>
      <c r="DC5" s="25" t="s">
        <v>90</v>
      </c>
      <c r="DD5" s="25" t="s">
        <v>91</v>
      </c>
      <c r="DE5" s="25" t="s">
        <v>92</v>
      </c>
      <c r="DF5" s="25" t="s">
        <v>93</v>
      </c>
      <c r="DG5" s="25" t="s">
        <v>89</v>
      </c>
      <c r="DH5" s="25" t="s">
        <v>83</v>
      </c>
      <c r="DI5" s="25" t="s">
        <v>84</v>
      </c>
      <c r="DJ5" s="25" t="s">
        <v>85</v>
      </c>
      <c r="DK5" s="25" t="s">
        <v>86</v>
      </c>
      <c r="DL5" s="25" t="s">
        <v>87</v>
      </c>
      <c r="DM5" s="25" t="s">
        <v>88</v>
      </c>
      <c r="DN5" s="25" t="s">
        <v>90</v>
      </c>
      <c r="DO5" s="25" t="s">
        <v>91</v>
      </c>
      <c r="DP5" s="25" t="s">
        <v>92</v>
      </c>
      <c r="DQ5" s="25" t="s">
        <v>93</v>
      </c>
      <c r="DR5" s="25" t="s">
        <v>89</v>
      </c>
      <c r="DS5" s="25" t="s">
        <v>83</v>
      </c>
      <c r="DT5" s="25" t="s">
        <v>84</v>
      </c>
      <c r="DU5" s="25" t="s">
        <v>85</v>
      </c>
      <c r="DV5" s="25" t="s">
        <v>86</v>
      </c>
      <c r="DW5" s="25" t="s">
        <v>87</v>
      </c>
      <c r="DX5" s="25" t="s">
        <v>88</v>
      </c>
      <c r="DY5" s="25" t="s">
        <v>90</v>
      </c>
      <c r="DZ5" s="25" t="s">
        <v>91</v>
      </c>
      <c r="EA5" s="25" t="s">
        <v>92</v>
      </c>
      <c r="EB5" s="25" t="s">
        <v>93</v>
      </c>
      <c r="EC5" s="25" t="s">
        <v>89</v>
      </c>
      <c r="ED5" s="25" t="s">
        <v>83</v>
      </c>
      <c r="EE5" s="25" t="s">
        <v>84</v>
      </c>
      <c r="EF5" s="25" t="s">
        <v>85</v>
      </c>
      <c r="EG5" s="25" t="s">
        <v>86</v>
      </c>
      <c r="EH5" s="25" t="s">
        <v>87</v>
      </c>
      <c r="EI5" s="25" t="s">
        <v>88</v>
      </c>
      <c r="EJ5" s="25" t="s">
        <v>90</v>
      </c>
      <c r="EK5" s="25" t="s">
        <v>91</v>
      </c>
      <c r="EL5" s="25" t="s">
        <v>92</v>
      </c>
      <c r="EM5" s="25" t="s">
        <v>93</v>
      </c>
      <c r="EN5" s="25" t="s">
        <v>89</v>
      </c>
    </row>
    <row r="6" spans="1:144" s="14" customFormat="1" x14ac:dyDescent="0.15">
      <c r="A6" s="15" t="s">
        <v>94</v>
      </c>
      <c r="B6" s="20">
        <f t="shared" ref="B6:W6" si="1">B7</f>
        <v>2022</v>
      </c>
      <c r="C6" s="20">
        <f t="shared" si="1"/>
        <v>462179</v>
      </c>
      <c r="D6" s="20">
        <f t="shared" si="1"/>
        <v>46</v>
      </c>
      <c r="E6" s="20">
        <f t="shared" si="1"/>
        <v>1</v>
      </c>
      <c r="F6" s="20">
        <f t="shared" si="1"/>
        <v>0</v>
      </c>
      <c r="G6" s="20">
        <f t="shared" si="1"/>
        <v>1</v>
      </c>
      <c r="H6" s="20" t="str">
        <f t="shared" si="1"/>
        <v>鹿児島県　曽於市</v>
      </c>
      <c r="I6" s="20" t="str">
        <f t="shared" si="1"/>
        <v>法適用</v>
      </c>
      <c r="J6" s="20" t="str">
        <f t="shared" si="1"/>
        <v>水道事業</v>
      </c>
      <c r="K6" s="20" t="str">
        <f t="shared" si="1"/>
        <v>末端給水事業</v>
      </c>
      <c r="L6" s="20" t="str">
        <f t="shared" si="1"/>
        <v>A5</v>
      </c>
      <c r="M6" s="20" t="str">
        <f t="shared" si="1"/>
        <v>非設置</v>
      </c>
      <c r="N6" s="26" t="str">
        <f t="shared" si="1"/>
        <v>-</v>
      </c>
      <c r="O6" s="26">
        <f t="shared" si="1"/>
        <v>63.76</v>
      </c>
      <c r="P6" s="26">
        <f t="shared" si="1"/>
        <v>91.48</v>
      </c>
      <c r="Q6" s="26">
        <f t="shared" si="1"/>
        <v>2970</v>
      </c>
      <c r="R6" s="26">
        <f t="shared" si="1"/>
        <v>33600</v>
      </c>
      <c r="S6" s="26">
        <f t="shared" si="1"/>
        <v>390.14</v>
      </c>
      <c r="T6" s="26">
        <f t="shared" si="1"/>
        <v>86.12</v>
      </c>
      <c r="U6" s="26">
        <f t="shared" si="1"/>
        <v>30455</v>
      </c>
      <c r="V6" s="26">
        <f t="shared" si="1"/>
        <v>84.06</v>
      </c>
      <c r="W6" s="26">
        <f t="shared" si="1"/>
        <v>362.3</v>
      </c>
      <c r="X6" s="28">
        <f t="shared" ref="X6:AG6" si="2">IF(X7="",NA(),X7)</f>
        <v>113.8</v>
      </c>
      <c r="Y6" s="28">
        <f t="shared" si="2"/>
        <v>110.21</v>
      </c>
      <c r="Z6" s="28">
        <f t="shared" si="2"/>
        <v>103.77</v>
      </c>
      <c r="AA6" s="28">
        <f t="shared" si="2"/>
        <v>111.2</v>
      </c>
      <c r="AB6" s="28">
        <f t="shared" si="2"/>
        <v>110.29</v>
      </c>
      <c r="AC6" s="28">
        <f t="shared" si="2"/>
        <v>110.66</v>
      </c>
      <c r="AD6" s="28">
        <f t="shared" si="2"/>
        <v>109.01</v>
      </c>
      <c r="AE6" s="28">
        <f t="shared" si="2"/>
        <v>108.83</v>
      </c>
      <c r="AF6" s="28">
        <f t="shared" si="2"/>
        <v>109.23</v>
      </c>
      <c r="AG6" s="28">
        <f t="shared" si="2"/>
        <v>108.04</v>
      </c>
      <c r="AH6" s="26" t="str">
        <f>IF(AH7="","",IF(AH7="-","【-】","【"&amp;SUBSTITUTE(TEXT(AH7,"#,##0.00"),"-","△")&amp;"】"))</f>
        <v>【108.70】</v>
      </c>
      <c r="AI6" s="26">
        <f t="shared" ref="AI6:AR6" si="3">IF(AI7="",NA(),AI7)</f>
        <v>0</v>
      </c>
      <c r="AJ6" s="26">
        <f t="shared" si="3"/>
        <v>0</v>
      </c>
      <c r="AK6" s="26">
        <f t="shared" si="3"/>
        <v>0</v>
      </c>
      <c r="AL6" s="26">
        <f t="shared" si="3"/>
        <v>0</v>
      </c>
      <c r="AM6" s="26">
        <f t="shared" si="3"/>
        <v>0</v>
      </c>
      <c r="AN6" s="28">
        <f t="shared" si="3"/>
        <v>2.74</v>
      </c>
      <c r="AO6" s="28">
        <f t="shared" si="3"/>
        <v>3.7</v>
      </c>
      <c r="AP6" s="28">
        <f t="shared" si="3"/>
        <v>4.34</v>
      </c>
      <c r="AQ6" s="28">
        <f t="shared" si="3"/>
        <v>4.6900000000000004</v>
      </c>
      <c r="AR6" s="28">
        <f t="shared" si="3"/>
        <v>4.72</v>
      </c>
      <c r="AS6" s="26" t="str">
        <f>IF(AS7="","",IF(AS7="-","【-】","【"&amp;SUBSTITUTE(TEXT(AS7,"#,##0.00"),"-","△")&amp;"】"))</f>
        <v>【1.34】</v>
      </c>
      <c r="AT6" s="28">
        <f t="shared" ref="AT6:BC6" si="4">IF(AT7="",NA(),AT7)</f>
        <v>1269.43</v>
      </c>
      <c r="AU6" s="28">
        <f t="shared" si="4"/>
        <v>1298.3800000000001</v>
      </c>
      <c r="AV6" s="28">
        <f t="shared" si="4"/>
        <v>1035.28</v>
      </c>
      <c r="AW6" s="28">
        <f t="shared" si="4"/>
        <v>1103.3599999999999</v>
      </c>
      <c r="AX6" s="28">
        <f t="shared" si="4"/>
        <v>998.69</v>
      </c>
      <c r="AY6" s="28">
        <f t="shared" si="4"/>
        <v>366.03</v>
      </c>
      <c r="AZ6" s="28">
        <f t="shared" si="4"/>
        <v>365.18</v>
      </c>
      <c r="BA6" s="28">
        <f t="shared" si="4"/>
        <v>327.77</v>
      </c>
      <c r="BB6" s="28">
        <f t="shared" si="4"/>
        <v>338.02</v>
      </c>
      <c r="BC6" s="28">
        <f t="shared" si="4"/>
        <v>345.94</v>
      </c>
      <c r="BD6" s="26" t="str">
        <f>IF(BD7="","",IF(BD7="-","【-】","【"&amp;SUBSTITUTE(TEXT(BD7,"#,##0.00"),"-","△")&amp;"】"))</f>
        <v>【252.29】</v>
      </c>
      <c r="BE6" s="28">
        <f t="shared" ref="BE6:BN6" si="5">IF(BE7="",NA(),BE7)</f>
        <v>345.18</v>
      </c>
      <c r="BF6" s="28">
        <f t="shared" si="5"/>
        <v>379.06</v>
      </c>
      <c r="BG6" s="28">
        <f t="shared" si="5"/>
        <v>454.35</v>
      </c>
      <c r="BH6" s="28">
        <f t="shared" si="5"/>
        <v>437.48</v>
      </c>
      <c r="BI6" s="28">
        <f t="shared" si="5"/>
        <v>413.79</v>
      </c>
      <c r="BJ6" s="28">
        <f t="shared" si="5"/>
        <v>370.12</v>
      </c>
      <c r="BK6" s="28">
        <f t="shared" si="5"/>
        <v>371.65</v>
      </c>
      <c r="BL6" s="28">
        <f t="shared" si="5"/>
        <v>397.1</v>
      </c>
      <c r="BM6" s="28">
        <f t="shared" si="5"/>
        <v>379.91</v>
      </c>
      <c r="BN6" s="28">
        <f t="shared" si="5"/>
        <v>386.61</v>
      </c>
      <c r="BO6" s="26" t="str">
        <f>IF(BO7="","",IF(BO7="-","【-】","【"&amp;SUBSTITUTE(TEXT(BO7,"#,##0.00"),"-","△")&amp;"】"))</f>
        <v>【268.07】</v>
      </c>
      <c r="BP6" s="28">
        <f t="shared" ref="BP6:BY6" si="6">IF(BP7="",NA(),BP7)</f>
        <v>98.15</v>
      </c>
      <c r="BQ6" s="28">
        <f t="shared" si="6"/>
        <v>100.94</v>
      </c>
      <c r="BR6" s="28">
        <f t="shared" si="6"/>
        <v>90.49</v>
      </c>
      <c r="BS6" s="28">
        <f t="shared" si="6"/>
        <v>93.56</v>
      </c>
      <c r="BT6" s="28">
        <f t="shared" si="6"/>
        <v>93.45</v>
      </c>
      <c r="BU6" s="28">
        <f t="shared" si="6"/>
        <v>100.42</v>
      </c>
      <c r="BV6" s="28">
        <f t="shared" si="6"/>
        <v>98.77</v>
      </c>
      <c r="BW6" s="28">
        <f t="shared" si="6"/>
        <v>95.79</v>
      </c>
      <c r="BX6" s="28">
        <f t="shared" si="6"/>
        <v>98.3</v>
      </c>
      <c r="BY6" s="28">
        <f t="shared" si="6"/>
        <v>93.82</v>
      </c>
      <c r="BZ6" s="26" t="str">
        <f>IF(BZ7="","",IF(BZ7="-","【-】","【"&amp;SUBSTITUTE(TEXT(BZ7,"#,##0.00"),"-","△")&amp;"】"))</f>
        <v>【97.47】</v>
      </c>
      <c r="CA6" s="28">
        <f t="shared" ref="CA6:CJ6" si="7">IF(CA7="",NA(),CA7)</f>
        <v>142.65</v>
      </c>
      <c r="CB6" s="28">
        <f t="shared" si="7"/>
        <v>138.91999999999999</v>
      </c>
      <c r="CC6" s="28">
        <f t="shared" si="7"/>
        <v>154.38</v>
      </c>
      <c r="CD6" s="28">
        <f t="shared" si="7"/>
        <v>149.69999999999999</v>
      </c>
      <c r="CE6" s="28">
        <f t="shared" si="7"/>
        <v>150.12</v>
      </c>
      <c r="CF6" s="28">
        <f t="shared" si="7"/>
        <v>171.67</v>
      </c>
      <c r="CG6" s="28">
        <f t="shared" si="7"/>
        <v>173.67</v>
      </c>
      <c r="CH6" s="28">
        <f t="shared" si="7"/>
        <v>171.13</v>
      </c>
      <c r="CI6" s="28">
        <f t="shared" si="7"/>
        <v>173.7</v>
      </c>
      <c r="CJ6" s="28">
        <f t="shared" si="7"/>
        <v>178.94</v>
      </c>
      <c r="CK6" s="26" t="str">
        <f>IF(CK7="","",IF(CK7="-","【-】","【"&amp;SUBSTITUTE(TEXT(CK7,"#,##0.00"),"-","△")&amp;"】"))</f>
        <v>【174.75】</v>
      </c>
      <c r="CL6" s="28">
        <f t="shared" ref="CL6:CU6" si="8">IF(CL7="",NA(),CL7)</f>
        <v>67.25</v>
      </c>
      <c r="CM6" s="28">
        <f t="shared" si="8"/>
        <v>57.06</v>
      </c>
      <c r="CN6" s="28">
        <f t="shared" si="8"/>
        <v>52.44</v>
      </c>
      <c r="CO6" s="28">
        <f t="shared" si="8"/>
        <v>49.8</v>
      </c>
      <c r="CP6" s="28">
        <f t="shared" si="8"/>
        <v>49.68</v>
      </c>
      <c r="CQ6" s="28">
        <f t="shared" si="8"/>
        <v>59.74</v>
      </c>
      <c r="CR6" s="28">
        <f t="shared" si="8"/>
        <v>59.67</v>
      </c>
      <c r="CS6" s="28">
        <f t="shared" si="8"/>
        <v>60.12</v>
      </c>
      <c r="CT6" s="28">
        <f t="shared" si="8"/>
        <v>60.34</v>
      </c>
      <c r="CU6" s="28">
        <f t="shared" si="8"/>
        <v>59.54</v>
      </c>
      <c r="CV6" s="26" t="str">
        <f>IF(CV7="","",IF(CV7="-","【-】","【"&amp;SUBSTITUTE(TEXT(CV7,"#,##0.00"),"-","△")&amp;"】"))</f>
        <v>【59.97】</v>
      </c>
      <c r="CW6" s="28">
        <f t="shared" ref="CW6:DF6" si="9">IF(CW7="",NA(),CW7)</f>
        <v>89.52</v>
      </c>
      <c r="CX6" s="28">
        <f t="shared" si="9"/>
        <v>89.8</v>
      </c>
      <c r="CY6" s="28">
        <f t="shared" si="9"/>
        <v>89.34</v>
      </c>
      <c r="CZ6" s="28">
        <f t="shared" si="9"/>
        <v>89.5</v>
      </c>
      <c r="DA6" s="28">
        <f t="shared" si="9"/>
        <v>89.4</v>
      </c>
      <c r="DB6" s="28">
        <f t="shared" si="9"/>
        <v>84.8</v>
      </c>
      <c r="DC6" s="28">
        <f t="shared" si="9"/>
        <v>84.6</v>
      </c>
      <c r="DD6" s="28">
        <f t="shared" si="9"/>
        <v>84.24</v>
      </c>
      <c r="DE6" s="28">
        <f t="shared" si="9"/>
        <v>84.19</v>
      </c>
      <c r="DF6" s="28">
        <f t="shared" si="9"/>
        <v>83.93</v>
      </c>
      <c r="DG6" s="26" t="str">
        <f>IF(DG7="","",IF(DG7="-","【-】","【"&amp;SUBSTITUTE(TEXT(DG7,"#,##0.00"),"-","△")&amp;"】"))</f>
        <v>【89.76】</v>
      </c>
      <c r="DH6" s="28">
        <f t="shared" ref="DH6:DQ6" si="10">IF(DH7="",NA(),DH7)</f>
        <v>52.27</v>
      </c>
      <c r="DI6" s="28">
        <f t="shared" si="10"/>
        <v>52.29</v>
      </c>
      <c r="DJ6" s="28">
        <f t="shared" si="10"/>
        <v>52.15</v>
      </c>
      <c r="DK6" s="28">
        <f t="shared" si="10"/>
        <v>53.64</v>
      </c>
      <c r="DL6" s="28">
        <f t="shared" si="10"/>
        <v>54.34</v>
      </c>
      <c r="DM6" s="28">
        <f t="shared" si="10"/>
        <v>47.66</v>
      </c>
      <c r="DN6" s="28">
        <f t="shared" si="10"/>
        <v>48.17</v>
      </c>
      <c r="DO6" s="28">
        <f t="shared" si="10"/>
        <v>48.83</v>
      </c>
      <c r="DP6" s="28">
        <f t="shared" si="10"/>
        <v>49.96</v>
      </c>
      <c r="DQ6" s="28">
        <f t="shared" si="10"/>
        <v>50.82</v>
      </c>
      <c r="DR6" s="26" t="str">
        <f>IF(DR7="","",IF(DR7="-","【-】","【"&amp;SUBSTITUTE(TEXT(DR7,"#,##0.00"),"-","△")&amp;"】"))</f>
        <v>【51.51】</v>
      </c>
      <c r="DS6" s="26">
        <f t="shared" ref="DS6:EB6" si="11">IF(DS7="",NA(),DS7)</f>
        <v>0</v>
      </c>
      <c r="DT6" s="26">
        <f t="shared" si="11"/>
        <v>0</v>
      </c>
      <c r="DU6" s="26">
        <f t="shared" si="11"/>
        <v>0</v>
      </c>
      <c r="DV6" s="26">
        <f t="shared" si="11"/>
        <v>0</v>
      </c>
      <c r="DW6" s="26">
        <f t="shared" si="11"/>
        <v>0</v>
      </c>
      <c r="DX6" s="28">
        <f t="shared" si="11"/>
        <v>15.1</v>
      </c>
      <c r="DY6" s="28">
        <f t="shared" si="11"/>
        <v>17.12</v>
      </c>
      <c r="DZ6" s="28">
        <f t="shared" si="11"/>
        <v>18.18</v>
      </c>
      <c r="EA6" s="28">
        <f t="shared" si="11"/>
        <v>19.32</v>
      </c>
      <c r="EB6" s="28">
        <f t="shared" si="11"/>
        <v>21.16</v>
      </c>
      <c r="EC6" s="26" t="str">
        <f>IF(EC7="","",IF(EC7="-","【-】","【"&amp;SUBSTITUTE(TEXT(EC7,"#,##0.00"),"-","△")&amp;"】"))</f>
        <v>【23.75】</v>
      </c>
      <c r="ED6" s="26">
        <f t="shared" ref="ED6:EM6" si="12">IF(ED7="",NA(),ED7)</f>
        <v>0</v>
      </c>
      <c r="EE6" s="26">
        <f t="shared" si="12"/>
        <v>0</v>
      </c>
      <c r="EF6" s="26">
        <f t="shared" si="12"/>
        <v>0</v>
      </c>
      <c r="EG6" s="26">
        <f t="shared" si="12"/>
        <v>0</v>
      </c>
      <c r="EH6" s="26">
        <f t="shared" si="12"/>
        <v>0</v>
      </c>
      <c r="EI6" s="28">
        <f t="shared" si="12"/>
        <v>0.57999999999999996</v>
      </c>
      <c r="EJ6" s="28">
        <f t="shared" si="12"/>
        <v>0.54</v>
      </c>
      <c r="EK6" s="28">
        <f t="shared" si="12"/>
        <v>0.56999999999999995</v>
      </c>
      <c r="EL6" s="28">
        <f t="shared" si="12"/>
        <v>0.52</v>
      </c>
      <c r="EM6" s="28">
        <f t="shared" si="12"/>
        <v>0.48</v>
      </c>
      <c r="EN6" s="26" t="str">
        <f>IF(EN7="","",IF(EN7="-","【-】","【"&amp;SUBSTITUTE(TEXT(EN7,"#,##0.00"),"-","△")&amp;"】"))</f>
        <v>【0.67】</v>
      </c>
    </row>
    <row r="7" spans="1:144" s="14" customFormat="1" x14ac:dyDescent="0.15">
      <c r="A7" s="15"/>
      <c r="B7" s="21">
        <v>2022</v>
      </c>
      <c r="C7" s="21">
        <v>462179</v>
      </c>
      <c r="D7" s="21">
        <v>46</v>
      </c>
      <c r="E7" s="21">
        <v>1</v>
      </c>
      <c r="F7" s="21">
        <v>0</v>
      </c>
      <c r="G7" s="21">
        <v>1</v>
      </c>
      <c r="H7" s="21" t="s">
        <v>95</v>
      </c>
      <c r="I7" s="21" t="s">
        <v>96</v>
      </c>
      <c r="J7" s="21" t="s">
        <v>97</v>
      </c>
      <c r="K7" s="21" t="s">
        <v>98</v>
      </c>
      <c r="L7" s="21" t="s">
        <v>22</v>
      </c>
      <c r="M7" s="21" t="s">
        <v>15</v>
      </c>
      <c r="N7" s="27" t="s">
        <v>99</v>
      </c>
      <c r="O7" s="27">
        <v>63.76</v>
      </c>
      <c r="P7" s="27">
        <v>91.48</v>
      </c>
      <c r="Q7" s="27">
        <v>2970</v>
      </c>
      <c r="R7" s="27">
        <v>33600</v>
      </c>
      <c r="S7" s="27">
        <v>390.14</v>
      </c>
      <c r="T7" s="27">
        <v>86.12</v>
      </c>
      <c r="U7" s="27">
        <v>30455</v>
      </c>
      <c r="V7" s="27">
        <v>84.06</v>
      </c>
      <c r="W7" s="27">
        <v>362.3</v>
      </c>
      <c r="X7" s="27">
        <v>113.8</v>
      </c>
      <c r="Y7" s="27">
        <v>110.21</v>
      </c>
      <c r="Z7" s="27">
        <v>103.77</v>
      </c>
      <c r="AA7" s="27">
        <v>111.2</v>
      </c>
      <c r="AB7" s="27">
        <v>110.29</v>
      </c>
      <c r="AC7" s="27">
        <v>110.66</v>
      </c>
      <c r="AD7" s="27">
        <v>109.01</v>
      </c>
      <c r="AE7" s="27">
        <v>108.83</v>
      </c>
      <c r="AF7" s="27">
        <v>109.23</v>
      </c>
      <c r="AG7" s="27">
        <v>108.04</v>
      </c>
      <c r="AH7" s="27">
        <v>108.7</v>
      </c>
      <c r="AI7" s="27">
        <v>0</v>
      </c>
      <c r="AJ7" s="27">
        <v>0</v>
      </c>
      <c r="AK7" s="27">
        <v>0</v>
      </c>
      <c r="AL7" s="27">
        <v>0</v>
      </c>
      <c r="AM7" s="27">
        <v>0</v>
      </c>
      <c r="AN7" s="27">
        <v>2.74</v>
      </c>
      <c r="AO7" s="27">
        <v>3.7</v>
      </c>
      <c r="AP7" s="27">
        <v>4.34</v>
      </c>
      <c r="AQ7" s="27">
        <v>4.6900000000000004</v>
      </c>
      <c r="AR7" s="27">
        <v>4.72</v>
      </c>
      <c r="AS7" s="27">
        <v>1.34</v>
      </c>
      <c r="AT7" s="27">
        <v>1269.43</v>
      </c>
      <c r="AU7" s="27">
        <v>1298.3800000000001</v>
      </c>
      <c r="AV7" s="27">
        <v>1035.28</v>
      </c>
      <c r="AW7" s="27">
        <v>1103.3599999999999</v>
      </c>
      <c r="AX7" s="27">
        <v>998.69</v>
      </c>
      <c r="AY7" s="27">
        <v>366.03</v>
      </c>
      <c r="AZ7" s="27">
        <v>365.18</v>
      </c>
      <c r="BA7" s="27">
        <v>327.77</v>
      </c>
      <c r="BB7" s="27">
        <v>338.02</v>
      </c>
      <c r="BC7" s="27">
        <v>345.94</v>
      </c>
      <c r="BD7" s="27">
        <v>252.29</v>
      </c>
      <c r="BE7" s="27">
        <v>345.18</v>
      </c>
      <c r="BF7" s="27">
        <v>379.06</v>
      </c>
      <c r="BG7" s="27">
        <v>454.35</v>
      </c>
      <c r="BH7" s="27">
        <v>437.48</v>
      </c>
      <c r="BI7" s="27">
        <v>413.79</v>
      </c>
      <c r="BJ7" s="27">
        <v>370.12</v>
      </c>
      <c r="BK7" s="27">
        <v>371.65</v>
      </c>
      <c r="BL7" s="27">
        <v>397.1</v>
      </c>
      <c r="BM7" s="27">
        <v>379.91</v>
      </c>
      <c r="BN7" s="27">
        <v>386.61</v>
      </c>
      <c r="BO7" s="27">
        <v>268.07</v>
      </c>
      <c r="BP7" s="27">
        <v>98.15</v>
      </c>
      <c r="BQ7" s="27">
        <v>100.94</v>
      </c>
      <c r="BR7" s="27">
        <v>90.49</v>
      </c>
      <c r="BS7" s="27">
        <v>93.56</v>
      </c>
      <c r="BT7" s="27">
        <v>93.45</v>
      </c>
      <c r="BU7" s="27">
        <v>100.42</v>
      </c>
      <c r="BV7" s="27">
        <v>98.77</v>
      </c>
      <c r="BW7" s="27">
        <v>95.79</v>
      </c>
      <c r="BX7" s="27">
        <v>98.3</v>
      </c>
      <c r="BY7" s="27">
        <v>93.82</v>
      </c>
      <c r="BZ7" s="27">
        <v>97.47</v>
      </c>
      <c r="CA7" s="27">
        <v>142.65</v>
      </c>
      <c r="CB7" s="27">
        <v>138.91999999999999</v>
      </c>
      <c r="CC7" s="27">
        <v>154.38</v>
      </c>
      <c r="CD7" s="27">
        <v>149.69999999999999</v>
      </c>
      <c r="CE7" s="27">
        <v>150.12</v>
      </c>
      <c r="CF7" s="27">
        <v>171.67</v>
      </c>
      <c r="CG7" s="27">
        <v>173.67</v>
      </c>
      <c r="CH7" s="27">
        <v>171.13</v>
      </c>
      <c r="CI7" s="27">
        <v>173.7</v>
      </c>
      <c r="CJ7" s="27">
        <v>178.94</v>
      </c>
      <c r="CK7" s="27">
        <v>174.75</v>
      </c>
      <c r="CL7" s="27">
        <v>67.25</v>
      </c>
      <c r="CM7" s="27">
        <v>57.06</v>
      </c>
      <c r="CN7" s="27">
        <v>52.44</v>
      </c>
      <c r="CO7" s="27">
        <v>49.8</v>
      </c>
      <c r="CP7" s="27">
        <v>49.68</v>
      </c>
      <c r="CQ7" s="27">
        <v>59.74</v>
      </c>
      <c r="CR7" s="27">
        <v>59.67</v>
      </c>
      <c r="CS7" s="27">
        <v>60.12</v>
      </c>
      <c r="CT7" s="27">
        <v>60.34</v>
      </c>
      <c r="CU7" s="27">
        <v>59.54</v>
      </c>
      <c r="CV7" s="27">
        <v>59.97</v>
      </c>
      <c r="CW7" s="27">
        <v>89.52</v>
      </c>
      <c r="CX7" s="27">
        <v>89.8</v>
      </c>
      <c r="CY7" s="27">
        <v>89.34</v>
      </c>
      <c r="CZ7" s="27">
        <v>89.5</v>
      </c>
      <c r="DA7" s="27">
        <v>89.4</v>
      </c>
      <c r="DB7" s="27">
        <v>84.8</v>
      </c>
      <c r="DC7" s="27">
        <v>84.6</v>
      </c>
      <c r="DD7" s="27">
        <v>84.24</v>
      </c>
      <c r="DE7" s="27">
        <v>84.19</v>
      </c>
      <c r="DF7" s="27">
        <v>83.93</v>
      </c>
      <c r="DG7" s="27">
        <v>89.76</v>
      </c>
      <c r="DH7" s="27">
        <v>52.27</v>
      </c>
      <c r="DI7" s="27">
        <v>52.29</v>
      </c>
      <c r="DJ7" s="27">
        <v>52.15</v>
      </c>
      <c r="DK7" s="27">
        <v>53.64</v>
      </c>
      <c r="DL7" s="27">
        <v>54.34</v>
      </c>
      <c r="DM7" s="27">
        <v>47.66</v>
      </c>
      <c r="DN7" s="27">
        <v>48.17</v>
      </c>
      <c r="DO7" s="27">
        <v>48.83</v>
      </c>
      <c r="DP7" s="27">
        <v>49.96</v>
      </c>
      <c r="DQ7" s="27">
        <v>50.82</v>
      </c>
      <c r="DR7" s="27">
        <v>51.51</v>
      </c>
      <c r="DS7" s="27">
        <v>0</v>
      </c>
      <c r="DT7" s="27">
        <v>0</v>
      </c>
      <c r="DU7" s="27">
        <v>0</v>
      </c>
      <c r="DV7" s="27">
        <v>0</v>
      </c>
      <c r="DW7" s="27">
        <v>0</v>
      </c>
      <c r="DX7" s="27">
        <v>15.1</v>
      </c>
      <c r="DY7" s="27">
        <v>17.12</v>
      </c>
      <c r="DZ7" s="27">
        <v>18.18</v>
      </c>
      <c r="EA7" s="27">
        <v>19.32</v>
      </c>
      <c r="EB7" s="27">
        <v>21.16</v>
      </c>
      <c r="EC7" s="27">
        <v>23.75</v>
      </c>
      <c r="ED7" s="27">
        <v>0</v>
      </c>
      <c r="EE7" s="27">
        <v>0</v>
      </c>
      <c r="EF7" s="27">
        <v>0</v>
      </c>
      <c r="EG7" s="27">
        <v>0</v>
      </c>
      <c r="EH7" s="27">
        <v>0</v>
      </c>
      <c r="EI7" s="27">
        <v>0.57999999999999996</v>
      </c>
      <c r="EJ7" s="27">
        <v>0.54</v>
      </c>
      <c r="EK7" s="27">
        <v>0.56999999999999995</v>
      </c>
      <c r="EL7" s="27">
        <v>0.52</v>
      </c>
      <c r="EM7" s="27">
        <v>0.48</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52</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cp:lastPrinted>2024-02-19T00:04:07Z</cp:lastPrinted>
  <dcterms:created xsi:type="dcterms:W3CDTF">2023-12-05T01:02:47Z</dcterms:created>
  <dcterms:modified xsi:type="dcterms:W3CDTF">2024-02-19T00:11:11Z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2024-01-26T05:00:42Z</vt:filetime>
  </property>
</Properties>
</file>