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9　薩摩川内市◎\03_薩摩川内市から\"/>
    </mc:Choice>
  </mc:AlternateContent>
  <workbookProtection workbookAlgorithmName="SHA-512" workbookHashValue="i7ZZxjLVrP7OFWxMzekLJC60XdypMabp767Hrt70qGI03w2PG47ZfWHqWBIrMXeEafXmpS8SjyStslmPpiEiNg==" workbookSaltValue="7EJbQtkkv/U+ovCr2rbR3Q==" workbookSpinCount="100000" lockStructure="1"/>
  <bookViews>
    <workbookView xWindow="0" yWindow="0" windowWidth="28800" windowHeight="1246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B10"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<sst xmlns="http://schemas.openxmlformats.org/spreadsheetml/2006/main" count="247" uniqueCount="119">
  <si>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</si>
  <si>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</si>
  <si>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</si>
  <si>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</si>
  <si>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</si>
  <si>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</si>
  <si>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</si>
  <si>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</si>
  <si>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</si>
  <si>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</si>
  <si>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</si>
  <si>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</si>
  <si>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</si>
  <si>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</si>
  <si>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</si>
  <si>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</si>
  <si>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</si>
  <si>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</si>
  <si>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</si>
  <si>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</si>
  <si>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</si>
  <si>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</si>
  <si>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</si>
  <si>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</si>
  <si>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</si>
  <si>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</si>
  <si>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</si>
  <si>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</si>
  <si>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</si>
  <si>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</si>
  <si>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</si>
  <si>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</si>
  <si>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</si>
  <si>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</si>
  <si>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</si>
  <si>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</si>
  <si>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</si>
  <si>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</si>
  <si>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</si>
  <si>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</si>
  <si>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</si>
  <si>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</si>
  <si>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</si>
  <si>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</si>
  <si>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</si>
  <si>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</si>
  <si>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</si>
  <si>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</si>
  <si>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</si>
  <si>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</si>
  <si>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</si>
  <si>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</si>
  <si>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</si>
  <si>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</si>
  <si>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</si>
  <si>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</si>
  <si>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</si>
  <si>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</si>
  <si>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</si>
  <si>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</si>
  <si>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</si>
  <si>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</si>
  <si>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</si>
  <si>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</si>
  <si>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</si>
  <si>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</si>
  <si>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</si>
  <si>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</si>
  <si>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</si>
  <si>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</si>
  <si>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</si>
  <si>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</si>
  <si>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</si>
  <si>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</si>
  <si>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</si>
  <si>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</si>
  <si>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</si>
  <si>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</si>
  <si>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</si>
  <si>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</si>
  <si>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</si>
  <si>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</si>
  <si>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</si>
  <si>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</si>
  <si>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</si>
  <si>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</si>
  <si>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</si>
  <si>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</si>
  <si>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</si>
  <si>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</si>
  <si>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</si>
  <si>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</si>
  <si>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</si>
  <si>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</si>
  <si>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</si>
  <si>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</si>
  <si>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</si>
  <si>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</si>
  <si>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</si>
  <si>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</si>
  <si>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</si>
  <si>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</si>
  <si>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</si>
  <si>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</si>
  <si>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</si>
  <si>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</si>
  <si>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</si>
  <si>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</si>
  <si>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</si>
  <si>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</si>
  <si>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</si>
  <si>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</si>
  <si>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</si>
  <si>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</si>
  <si>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</si>
  <si>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</si>
  <si>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・人口減少による需要減少により使用料収入が減少しており、一般会計繰入金により収支均衡を確保している状況である。今後、維持管理の効率化や使用料を含めた経営のあり方を検討していく必要がある。</t>
    <rPh sb="1" eb="5">
      <t>ジンコウゲンショウ</t>
    </rPh>
    <rPh sb="8" eb="12">
      <t>ジュヨウゲンショウ</t>
    </rPh>
    <rPh sb="15" eb="20">
      <t>シヨウリョウシュウニュウ</t>
    </rPh>
    <rPh sb="21" eb="23">
      <t>ゲンショウ</t>
    </rPh>
    <rPh sb="28" eb="32">
      <t>イッパンカイケイ</t>
    </rPh>
    <rPh sb="32" eb="35">
      <t>クリイレキン</t>
    </rPh>
    <rPh sb="38" eb="40">
      <t>シュウシ</t>
    </rPh>
    <rPh sb="40" eb="42">
      <t>キンコウ</t>
    </rPh>
    <rPh sb="43" eb="45">
      <t>カクホ</t>
    </rPh>
    <rPh sb="49" eb="51">
      <t>ジョウキョウ</t>
    </rPh>
    <rPh sb="55" eb="57">
      <t>コンゴ</t>
    </rPh>
    <rPh sb="58" eb="62">
      <t>イジカンリ</t>
    </rPh>
    <rPh sb="63" eb="66">
      <t>コウリツカ</t>
    </rPh>
    <rPh sb="67" eb="70">
      <t>シヨウリョウ</t>
    </rPh>
    <rPh sb="71" eb="72">
      <t>フク</t>
    </rPh>
    <rPh sb="74" eb="76">
      <t>ケイエイ</t>
    </rPh>
    <rPh sb="79" eb="80">
      <t>カタ</t>
    </rPh>
    <phoneticPr fontId="4"/>
  </si>
  <si>
    <t>「管渠改善率」の分析
・平成１５年度より事業に着手し、平成２１年度に完成したことにより施設が新しい。現在は、浄化槽の修繕はあるものの、施設の更新には至っていない状況であり、改善率の数字は上がってこない。</t>
    <rPh sb="67" eb="69">
      <t>シセツ</t>
    </rPh>
    <rPh sb="70" eb="72">
      <t>コウシン</t>
    </rPh>
    <rPh sb="74" eb="75">
      <t>イタ</t>
    </rPh>
    <rPh sb="80" eb="82">
      <t>ジョウキョウ</t>
    </rPh>
    <phoneticPr fontId="4"/>
  </si>
  <si>
    <t>「収益的収支比率」の分析
・料金収入や一般会計からの繰入金で収益は安定している。しかし、繰入金に依存している為今後は料金改定等を検討する必要がある。
「企業債残高対事業規模比率」の分析
・企業債償還は、一般会計からの繰入金により償還しているため、全国平均や類似団体平均に比べ大きく下回っている。また、新たな借り入れもないため0%が続いている。
「経費回収率」の分析
・類似団体や全国平均と比較して上回っているが、収入のうち、使用料金の占める割合が低く、一般会計繰入金に頼っている。前年度と比較して料金収入と汚水処理費は同水準で推移し、本年度は1.34ポイント上昇した。
「汚水処理原価」の分析
・類似団体や全国平均と比べて約60円上回っており、汚水処理費が前年度と同水準で推移し、15円上がった。
「施設利用率」の分析
・人口減少が進み空き家が増加していることから、施設の稼働率が低下している状況で、ここ数年30％台で推移しており、全国平均や類似団体平均を下回っている。
「水洗化率」の分析
・類似団体、全国平均より下回っている。前年度と比較して同水準で推移している。未接続者に対しては接続推進に努め、水洗化率の向上を図る必要がある。</t>
    <rPh sb="68" eb="70">
      <t>ヒツヨウ</t>
    </rPh>
    <rPh sb="102" eb="104">
      <t>イッパン</t>
    </rPh>
    <rPh sb="104" eb="106">
      <t>カイケイ</t>
    </rPh>
    <rPh sb="109" eb="112">
      <t>クリイレキン</t>
    </rPh>
    <rPh sb="115" eb="117">
      <t>ショウカン</t>
    </rPh>
    <rPh sb="124" eb="128">
      <t>ゼンコクヘイキン</t>
    </rPh>
    <rPh sb="129" eb="135">
      <t>ルイジダンタイヘイキン</t>
    </rPh>
    <rPh sb="136" eb="137">
      <t>クラ</t>
    </rPh>
    <rPh sb="138" eb="139">
      <t>オオ</t>
    </rPh>
    <rPh sb="141" eb="143">
      <t>シタマワ</t>
    </rPh>
    <rPh sb="151" eb="152">
      <t>アラ</t>
    </rPh>
    <rPh sb="154" eb="155">
      <t>カ</t>
    </rPh>
    <rPh sb="156" eb="157">
      <t>イ</t>
    </rPh>
    <rPh sb="166" eb="167">
      <t>ツヅ</t>
    </rPh>
    <rPh sb="281" eb="283">
      <t>ジョウショウ</t>
    </rPh>
    <rPh sb="366" eb="370">
      <t>ジンコウゲンショウ</t>
    </rPh>
    <rPh sb="371" eb="372">
      <t>スス</t>
    </rPh>
    <rPh sb="373" eb="374">
      <t>ア</t>
    </rPh>
    <rPh sb="375" eb="376">
      <t>ヤ</t>
    </rPh>
    <rPh sb="377" eb="379">
      <t>ゾウカ</t>
    </rPh>
    <rPh sb="388" eb="390">
      <t>シセツ</t>
    </rPh>
    <rPh sb="391" eb="394">
      <t>カドウリツ</t>
    </rPh>
    <rPh sb="395" eb="397">
      <t>テイカ</t>
    </rPh>
    <rPh sb="401" eb="403">
      <t>ジョウキョウ</t>
    </rPh>
    <rPh sb="407" eb="409">
      <t>スウネン</t>
    </rPh>
    <rPh sb="412" eb="413">
      <t>ダイ</t>
    </rPh>
    <rPh sb="414" eb="416">
      <t>スイイ</t>
    </rPh>
    <rPh sb="421" eb="425">
      <t>ゼンコクヘイキン</t>
    </rPh>
    <rPh sb="426" eb="432">
      <t>ルイジダンタイヘイキン</t>
    </rPh>
    <rPh sb="433" eb="435">
      <t>シタマワ</t>
    </rPh>
    <rPh sb="490" eb="494">
      <t>ミセツゾクシャ</t>
    </rPh>
    <rPh sb="495" eb="496">
      <t>タイ</t>
    </rPh>
    <rPh sb="512" eb="514">
      <t>コウジョウ</t>
    </rPh>
    <rPh sb="515" eb="51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</si>
</sst>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21-4912-AE41-9ED706E6EB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21-4912-AE41-9ED706E6EB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37.07</c:v>
                </c:pt>
                <c:pt idx="1">
                  <c:v>36.1</c:v>
                </c:pt>
                <c:pt idx="2">
                  <c:v>37.07</c:v>
                </c:pt>
                <c:pt idx="3">
                  <c:v>36.590000000000003</c:v>
                </c:pt>
                <c:pt idx="4">
                  <c:v>12377.07</c:v>
                </c:pt>
              </c:numCache>
            </c:numRef>
          </c:val>
          <c:extLst>
            <c:ext xmlns:c16="http://schemas.microsoft.com/office/drawing/2014/chart" uri="{C3380CC4-5D6E-409C-BE32-E72D297353CC}">
              <c16:uniqueId val="{00000000-267A-4ECC-8D4A-7E1014FCB7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267A-4ECC-8D4A-7E1014FCB7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65.77</c:v>
                </c:pt>
                <c:pt idx="1">
                  <c:v>64.88</c:v>
                </c:pt>
                <c:pt idx="2">
                  <c:v>65.14</c:v>
                </c:pt>
                <c:pt idx="3">
                  <c:v>62.75</c:v>
                </c:pt>
                <c:pt idx="4">
                  <c:v>63.16</c:v>
                </c:pt>
              </c:numCache>
            </c:numRef>
          </c:val>
          <c:extLst>
            <c:ext xmlns:c16="http://schemas.microsoft.com/office/drawing/2014/chart" uri="{C3380CC4-5D6E-409C-BE32-E72D297353CC}">
              <c16:uniqueId val="{00000000-5616-40F7-96B1-2744DADF30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5616-40F7-96B1-2744DADF30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CDA-4C51-A34F-FC8C326A92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DA-4C51-A34F-FC8C326A92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8-4C5F-8391-5A818AD3D58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8-4C5F-8391-5A818AD3D58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4C-4918-954F-058D669F2F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4C-4918-954F-058D669F2F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70-4F61-8692-4CCD96AE53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70-4F61-8692-4CCD96AE53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4-4B5C-A87A-2F381CB597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4-4B5C-A87A-2F381CB597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290.92</c:v>
                </c:pt>
              </c:numCache>
            </c:numRef>
          </c:val>
          <c:extLst>
            <c:ext xmlns:c16="http://schemas.microsoft.com/office/drawing/2014/chart" uri="{C3380CC4-5D6E-409C-BE32-E72D297353CC}">
              <c16:uniqueId val="{00000000-52B7-4E94-981D-CF603FEB886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52B7-4E94-981D-CF603FEB886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79.58</c:v>
                </c:pt>
                <c:pt idx="1">
                  <c:v>68.78</c:v>
                </c:pt>
                <c:pt idx="2">
                  <c:v>67.709999999999994</c:v>
                </c:pt>
                <c:pt idx="3">
                  <c:v>68.55</c:v>
                </c:pt>
                <c:pt idx="4">
                  <c:v>69.89</c:v>
                </c:pt>
              </c:numCache>
            </c:numRef>
          </c:val>
          <c:extLst>
            <c:ext xmlns:c16="http://schemas.microsoft.com/office/drawing/2014/chart" uri="{C3380CC4-5D6E-409C-BE32-E72D297353CC}">
              <c16:uniqueId val="{00000000-2663-43F2-A244-BFD2532EE85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2663-43F2-A244-BFD2532EE85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308.26</c:v>
                </c:pt>
                <c:pt idx="1">
                  <c:v>345.77</c:v>
                </c:pt>
                <c:pt idx="2">
                  <c:v>346.07</c:v>
                </c:pt>
                <c:pt idx="3">
                  <c:v>343.25</c:v>
                </c:pt>
                <c:pt idx="4">
                  <c:v>358.41</c:v>
                </c:pt>
              </c:numCache>
            </c:numRef>
          </c:val>
          <c:extLst>
            <c:ext xmlns:c16="http://schemas.microsoft.com/office/drawing/2014/chart" uri="{C3380CC4-5D6E-409C-BE32-E72D297353CC}">
              <c16:uniqueId val="{00000000-5317-48FA-A73A-57CFA681FD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5317-48FA-A73A-57CFA681FD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薩摩川内市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92248</v>
      </c>
      <c r="AM8" s="42"/>
      <c r="AN8" s="42"/>
      <c r="AO8" s="42"/>
      <c r="AP8" s="42"/>
      <c r="AQ8" s="42"/>
      <c r="AR8" s="42"/>
      <c r="AS8" s="42"/>
      <c r="AT8" s="35">
        <f>データ!T6</f>
        <v>682.92</v>
      </c>
      <c r="AU8" s="35"/>
      <c r="AV8" s="35"/>
      <c r="AW8" s="35"/>
      <c r="AX8" s="35"/>
      <c r="AY8" s="35"/>
      <c r="AZ8" s="35"/>
      <c r="BA8" s="35"/>
      <c r="BB8" s="35">
        <f>データ!U6</f>
        <v>135.08000000000001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0.41</v>
      </c>
      <c r="Q10" s="35"/>
      <c r="R10" s="35"/>
      <c r="S10" s="35"/>
      <c r="T10" s="35"/>
      <c r="U10" s="35"/>
      <c r="V10" s="35"/>
      <c r="W10" s="35">
        <f>データ!Q6</f>
        <v>100</v>
      </c>
      <c r="X10" s="35"/>
      <c r="Y10" s="35"/>
      <c r="Z10" s="35"/>
      <c r="AA10" s="35"/>
      <c r="AB10" s="35"/>
      <c r="AC10" s="35"/>
      <c r="AD10" s="42">
        <f>データ!R6</f>
        <v>3140</v>
      </c>
      <c r="AE10" s="42"/>
      <c r="AF10" s="42"/>
      <c r="AG10" s="42"/>
      <c r="AH10" s="42"/>
      <c r="AI10" s="42"/>
      <c r="AJ10" s="42"/>
      <c r="AK10" s="2"/>
      <c r="AL10" s="42">
        <f>データ!V6</f>
        <v>380</v>
      </c>
      <c r="AM10" s="42"/>
      <c r="AN10" s="42"/>
      <c r="AO10" s="42"/>
      <c r="AP10" s="42"/>
      <c r="AQ10" s="42"/>
      <c r="AR10" s="42"/>
      <c r="AS10" s="42"/>
      <c r="AT10" s="35">
        <f>データ!W6</f>
        <v>0.38</v>
      </c>
      <c r="AU10" s="35"/>
      <c r="AV10" s="35"/>
      <c r="AW10" s="35"/>
      <c r="AX10" s="35"/>
      <c r="AY10" s="35"/>
      <c r="AZ10" s="35"/>
      <c r="BA10" s="35"/>
      <c r="BB10" s="35">
        <f>データ!X6</f>
        <v>1000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118</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ulmpU9lSgJPVi7ulMCSE/8b+ahLjpkMYW24VON4NVTgJ5UxI1Kw37JfhY0AZMLelgvRrwO58b2DBVtdGoqY+DQ==" saltValue="FNnnhQdH4dg1Z9PumSKy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462152</v>
      </c>
      <c r="D6" s="19">
        <f t="shared" si="3"/>
        <v>47</v>
      </c>
      <c r="E6" s="19">
        <f t="shared" si="3"/>
        <v>18</v>
      </c>
      <c r="F6" s="19">
        <f t="shared" si="3"/>
        <v>0</v>
      </c>
      <c r="G6" s="19">
        <f t="shared" si="3"/>
        <v>0</v>
      </c>
      <c r="H6" s="19" t="str">
        <f t="shared" si="3"/>
        <v>鹿児島県　薩摩川内市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0.41</v>
      </c>
      <c r="Q6" s="20">
        <f t="shared" si="3"/>
        <v>100</v>
      </c>
      <c r="R6" s="20">
        <f t="shared" si="3"/>
        <v>3140</v>
      </c>
      <c r="S6" s="20">
        <f t="shared" si="3"/>
        <v>92248</v>
      </c>
      <c r="T6" s="20">
        <f t="shared" si="3"/>
        <v>682.92</v>
      </c>
      <c r="U6" s="20">
        <f t="shared" si="3"/>
        <v>135.08000000000001</v>
      </c>
      <c r="V6" s="20">
        <f t="shared" si="3"/>
        <v>380</v>
      </c>
      <c r="W6" s="20">
        <f t="shared" si="3"/>
        <v>0.38</v>
      </c>
      <c r="X6" s="20">
        <f t="shared" si="3"/>
        <v>1000</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290.92</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79.58</v>
      </c>
      <c r="BR6" s="21">
        <f t="shared" ref="BR6:BZ6" si="8">IF(BR7="",NA(),BR7)</f>
        <v>68.78</v>
      </c>
      <c r="BS6" s="21">
        <f t="shared" si="8"/>
        <v>67.709999999999994</v>
      </c>
      <c r="BT6" s="21">
        <f t="shared" si="8"/>
        <v>68.55</v>
      </c>
      <c r="BU6" s="21">
        <f t="shared" si="8"/>
        <v>69.89</v>
      </c>
      <c r="BV6" s="21">
        <f t="shared" si="8"/>
        <v>63.06</v>
      </c>
      <c r="BW6" s="21">
        <f t="shared" si="8"/>
        <v>62.5</v>
      </c>
      <c r="BX6" s="21">
        <f t="shared" si="8"/>
        <v>60.59</v>
      </c>
      <c r="BY6" s="21">
        <f t="shared" si="8"/>
        <v>60</v>
      </c>
      <c r="BZ6" s="21">
        <f t="shared" si="8"/>
        <v>59.01</v>
      </c>
      <c r="CA6" s="20" t="str">
        <f>IF(CA7="","",IF(CA7="-","【-】","【"&amp;SUBSTITUTE(TEXT(CA7,"#,##0.00"),"-","△")&amp;"】"))</f>
        <v>【57.03】</v>
      </c>
      <c r="CB6" s="21">
        <f>IF(CB7="",NA(),CB7)</f>
        <v>308.26</v>
      </c>
      <c r="CC6" s="21">
        <f t="shared" ref="CC6:CK6" si="9">IF(CC7="",NA(),CC7)</f>
        <v>345.77</v>
      </c>
      <c r="CD6" s="21">
        <f t="shared" si="9"/>
        <v>346.07</v>
      </c>
      <c r="CE6" s="21">
        <f t="shared" si="9"/>
        <v>343.25</v>
      </c>
      <c r="CF6" s="21">
        <f t="shared" si="9"/>
        <v>358.41</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37.07</v>
      </c>
      <c r="CN6" s="21">
        <f t="shared" ref="CN6:CV6" si="10">IF(CN7="",NA(),CN7)</f>
        <v>36.1</v>
      </c>
      <c r="CO6" s="21">
        <f t="shared" si="10"/>
        <v>37.07</v>
      </c>
      <c r="CP6" s="21">
        <f t="shared" si="10"/>
        <v>36.590000000000003</v>
      </c>
      <c r="CQ6" s="21">
        <f t="shared" si="10"/>
        <v>12377.07</v>
      </c>
      <c r="CR6" s="21">
        <f t="shared" si="10"/>
        <v>59.94</v>
      </c>
      <c r="CS6" s="21">
        <f t="shared" si="10"/>
        <v>59.64</v>
      </c>
      <c r="CT6" s="21">
        <f t="shared" si="10"/>
        <v>58.19</v>
      </c>
      <c r="CU6" s="21">
        <f t="shared" si="10"/>
        <v>56.52</v>
      </c>
      <c r="CV6" s="21">
        <f t="shared" si="10"/>
        <v>88.45</v>
      </c>
      <c r="CW6" s="20" t="str">
        <f>IF(CW7="","",IF(CW7="-","【-】","【"&amp;SUBSTITUTE(TEXT(CW7,"#,##0.00"),"-","△")&amp;"】"))</f>
        <v>【84.27】</v>
      </c>
      <c r="CX6" s="21">
        <f>IF(CX7="",NA(),CX7)</f>
        <v>65.77</v>
      </c>
      <c r="CY6" s="21">
        <f t="shared" ref="CY6:DG6" si="11">IF(CY7="",NA(),CY7)</f>
        <v>64.88</v>
      </c>
      <c r="CZ6" s="21">
        <f t="shared" si="11"/>
        <v>65.14</v>
      </c>
      <c r="DA6" s="21">
        <f t="shared" si="11"/>
        <v>62.75</v>
      </c>
      <c r="DB6" s="21">
        <f t="shared" si="11"/>
        <v>63.16</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462152</v>
      </c>
      <c r="D7" s="23">
        <v>47</v>
      </c>
      <c r="E7" s="23">
        <v>18</v>
      </c>
      <c r="F7" s="23">
        <v>0</v>
      </c>
      <c r="G7" s="23">
        <v>0</v>
      </c>
      <c r="H7" s="23" t="s">
        <v>98</v>
      </c>
      <c r="I7" s="23" t="s">
        <v>99</v>
      </c>
      <c r="J7" s="23" t="s">
        <v>100</v>
      </c>
      <c r="K7" s="23" t="s">
        <v>101</v>
      </c>
      <c r="L7" s="23" t="s">
        <v>102</v>
      </c>
      <c r="M7" s="23" t="s">
        <v>103</v>
      </c>
      <c r="N7" s="24" t="s">
        <v>104</v>
      </c>
      <c r="O7" s="24" t="s">
        <v>105</v>
      </c>
      <c r="P7" s="24">
        <v>0.41</v>
      </c>
      <c r="Q7" s="24">
        <v>100</v>
      </c>
      <c r="R7" s="24">
        <v>3140</v>
      </c>
      <c r="S7" s="24">
        <v>92248</v>
      </c>
      <c r="T7" s="24">
        <v>682.92</v>
      </c>
      <c r="U7" s="24">
        <v>135.08000000000001</v>
      </c>
      <c r="V7" s="24">
        <v>380</v>
      </c>
      <c r="W7" s="24">
        <v>0.38</v>
      </c>
      <c r="X7" s="24">
        <v>1000</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290.92</v>
      </c>
      <c r="BK7" s="24">
        <v>296.89</v>
      </c>
      <c r="BL7" s="24">
        <v>270.57</v>
      </c>
      <c r="BM7" s="24">
        <v>294.27</v>
      </c>
      <c r="BN7" s="24">
        <v>294.08999999999997</v>
      </c>
      <c r="BO7" s="24">
        <v>294.08999999999997</v>
      </c>
      <c r="BP7" s="24">
        <v>307.39</v>
      </c>
      <c r="BQ7" s="24">
        <v>79.58</v>
      </c>
      <c r="BR7" s="24">
        <v>68.78</v>
      </c>
      <c r="BS7" s="24">
        <v>67.709999999999994</v>
      </c>
      <c r="BT7" s="24">
        <v>68.55</v>
      </c>
      <c r="BU7" s="24">
        <v>69.89</v>
      </c>
      <c r="BV7" s="24">
        <v>63.06</v>
      </c>
      <c r="BW7" s="24">
        <v>62.5</v>
      </c>
      <c r="BX7" s="24">
        <v>60.59</v>
      </c>
      <c r="BY7" s="24">
        <v>60</v>
      </c>
      <c r="BZ7" s="24">
        <v>59.01</v>
      </c>
      <c r="CA7" s="24">
        <v>57.03</v>
      </c>
      <c r="CB7" s="24">
        <v>308.26</v>
      </c>
      <c r="CC7" s="24">
        <v>345.77</v>
      </c>
      <c r="CD7" s="24">
        <v>346.07</v>
      </c>
      <c r="CE7" s="24">
        <v>343.25</v>
      </c>
      <c r="CF7" s="24">
        <v>358.41</v>
      </c>
      <c r="CG7" s="24">
        <v>264.77</v>
      </c>
      <c r="CH7" s="24">
        <v>269.33</v>
      </c>
      <c r="CI7" s="24">
        <v>280.23</v>
      </c>
      <c r="CJ7" s="24">
        <v>282.70999999999998</v>
      </c>
      <c r="CK7" s="24">
        <v>291.82</v>
      </c>
      <c r="CL7" s="24">
        <v>294.83</v>
      </c>
      <c r="CM7" s="24">
        <v>37.07</v>
      </c>
      <c r="CN7" s="24">
        <v>36.1</v>
      </c>
      <c r="CO7" s="24">
        <v>37.07</v>
      </c>
      <c r="CP7" s="24">
        <v>36.590000000000003</v>
      </c>
      <c r="CQ7" s="24">
        <v>12377.07</v>
      </c>
      <c r="CR7" s="24">
        <v>59.94</v>
      </c>
      <c r="CS7" s="24">
        <v>59.64</v>
      </c>
      <c r="CT7" s="24">
        <v>58.19</v>
      </c>
      <c r="CU7" s="24">
        <v>56.52</v>
      </c>
      <c r="CV7" s="24">
        <v>88.45</v>
      </c>
      <c r="CW7" s="24">
        <v>84.27</v>
      </c>
      <c r="CX7" s="24">
        <v>65.77</v>
      </c>
      <c r="CY7" s="24">
        <v>64.88</v>
      </c>
      <c r="CZ7" s="24">
        <v>65.14</v>
      </c>
      <c r="DA7" s="24">
        <v>62.75</v>
      </c>
      <c r="DB7" s="24">
        <v>63.16</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2024-01-26T06:36:09Z</cp:lastPrinted>
  <dcterms:created xsi:type="dcterms:W3CDTF">2023-12-12T03:01:16Z</dcterms:created>
  <dcterms:modified xsi:type="dcterms:W3CDTF">2024-02-20T06:42:00Z</dcterms:modified>
  <cp:category/>
</cp:coreProperties>
</file>