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5\02　決算統計関連調査\060116　公営企業に係る経営比較分析表（令和４年度決算）の分析等について\04　市町村回答\08　垂水市◎\03_垂水市から\"/>
    </mc:Choice>
  </mc:AlternateContent>
  <workbookProtection workbookAlgorithmName="SHA-512" workbookHashValue="rIighYvBvqVQsvKp5UyaFoEhqmH0grXVcHbN9eDd3+J5aDb3Xbd8YyDxAxu88Zs3EM66ye9TZ4dADUUvvmVNZw==" workbookSaltValue="U5ZDeCnSrcnz0TV6K/cxPQ==" workbookSpinCount="100000" lockStructure="1"/>
  <bookViews>
    <workbookView xWindow="0" yWindow="0" windowWidth="20490" windowHeight="778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AT8" i="4" s="1"/>
  <c r="R6" i="5"/>
  <c r="Q6" i="5"/>
  <c r="W10" i="4" s="1"/>
  <c r="P6" i="5"/>
  <c r="P10" i="4" s="1"/>
  <c r="O6" i="5"/>
  <c r="I10" i="4" s="1"/>
  <c r="N6" i="5"/>
  <c r="B10" i="4" s="1"/>
  <c r="M6" i="5"/>
  <c r="AD8" i="4" s="1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BB10" i="4"/>
  <c r="AT10" i="4"/>
  <c r="AL10" i="4"/>
  <c r="AL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<sst xmlns="http://schemas.openxmlformats.org/spreadsheetml/2006/main" count="233" uniqueCount="116">
  <si>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</si>
  <si>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</si>
  <si>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</si>
  <si>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</si>
  <si>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</si>
  <si>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</si>
  <si>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</si>
  <si>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</si>
  <si>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</si>
  <si>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</si>
  <si>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</si>
  <si>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</si>
  <si>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</si>
  <si>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</si>
  <si>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</si>
  <si>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</si>
  <si>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</si>
  <si>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</si>
  <si>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</si>
  <si>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</si>
  <si>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</si>
  <si>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</si>
  <si>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</si>
  <si>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</si>
  <si>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</si>
  <si>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</si>
  <si>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</si>
  <si>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</si>
  <si>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</si>
  <si>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</si>
  <si>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</si>
  <si>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</si>
  <si>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</si>
  <si>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</si>
  <si>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</si>
  <si>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</si>
  <si>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</si>
  <si>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</si>
  <si>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</si>
  <si>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</si>
  <si>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</si>
  <si>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</si>
  <si>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</si>
  <si>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</si>
  <si>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</si>
  <si>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</si>
  <si>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</si>
  <si>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</si>
  <si>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</si>
  <si>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</si>
  <si>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</si>
  <si>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</si>
  <si>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</si>
  <si>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</si>
  <si>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</si>
  <si>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</si>
  <si>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</si>
  <si>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</si>
  <si>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</si>
  <si>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</si>
  <si>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</si>
  <si>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</si>
  <si>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</si>
  <si>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</si>
  <si>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</si>
  <si>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</si>
  <si>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</si>
  <si>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</si>
  <si>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</si>
  <si>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</si>
  <si>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</si>
  <si>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</si>
  <si>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</si>
  <si>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</si>
  <si>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</si>
  <si>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</si>
  <si>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</si>
  <si>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</si>
  <si>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</si>
  <si>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</si>
  <si>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</si>
  <si>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</si>
  <si>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</si>
  <si>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</si>
  <si>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</si>
  <si>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</si>
  <si>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</si>
  <si>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</si>
  <si>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</si>
  <si>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</si>
  <si>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</si>
  <si>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</si>
  <si>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</si>
  <si>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</si>
  <si>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</si>
  <si>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垂水市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</si>
  <si>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</si>
  <si>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</si>
  <si>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</si>
  <si>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</si>
  <si>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</si>
  <si>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</si>
  <si>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</si>
  <si>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</si>
  <si>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</si>
  <si>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</si>
  <si>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</si>
  <si>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</si>
  <si>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</si>
  <si>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</si>
  <si>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</si>
  <si>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</si>
  <si>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</si>
  <si>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給水区域内の人口減少に伴い、給水収益が減少していく一方で、水道管路や各種施設の老朽化も進行し、今後、改修費用の増加も懸念される。
　簡易水道事業については、国の方針に基づき、令和５年度より上水道事業に経営統合（法適化）することになるが、対象地域における安心、安全な救急体制継続のための取り組みとともに、施設の稼働状況の適正化等に努める。</t>
    <rPh sb="1" eb="3">
      <t>キュウスイ</t>
    </rPh>
    <rPh sb="3" eb="5">
      <t>クイキ</t>
    </rPh>
    <rPh sb="5" eb="6">
      <t>ナイ</t>
    </rPh>
    <rPh sb="7" eb="9">
      <t>ジンコウ</t>
    </rPh>
    <rPh sb="9" eb="11">
      <t>ゲンショウ</t>
    </rPh>
    <rPh sb="12" eb="13">
      <t>トモナ</t>
    </rPh>
    <rPh sb="15" eb="17">
      <t>キュウスイ</t>
    </rPh>
    <rPh sb="17" eb="19">
      <t>シュウエキ</t>
    </rPh>
    <rPh sb="20" eb="22">
      <t>ゲンショウ</t>
    </rPh>
    <rPh sb="26" eb="28">
      <t>イッポウ</t>
    </rPh>
    <rPh sb="30" eb="32">
      <t>スイドウ</t>
    </rPh>
    <rPh sb="32" eb="34">
      <t>カンロ</t>
    </rPh>
    <rPh sb="35" eb="37">
      <t>カクシュ</t>
    </rPh>
    <rPh sb="37" eb="39">
      <t>シセツ</t>
    </rPh>
    <rPh sb="40" eb="43">
      <t>ロウキュウカ</t>
    </rPh>
    <rPh sb="44" eb="46">
      <t>シンコウ</t>
    </rPh>
    <rPh sb="48" eb="50">
      <t>コンゴ</t>
    </rPh>
    <rPh sb="51" eb="53">
      <t>カイシュウ</t>
    </rPh>
    <rPh sb="53" eb="55">
      <t>ヒヨウ</t>
    </rPh>
    <rPh sb="56" eb="58">
      <t>ゾウカ</t>
    </rPh>
    <rPh sb="59" eb="61">
      <t>ケネン</t>
    </rPh>
    <rPh sb="67" eb="69">
      <t>カンイ</t>
    </rPh>
    <rPh sb="69" eb="71">
      <t>スイドウ</t>
    </rPh>
    <rPh sb="71" eb="73">
      <t>ジギョウ</t>
    </rPh>
    <rPh sb="79" eb="80">
      <t>クニ</t>
    </rPh>
    <rPh sb="81" eb="83">
      <t>ホウシン</t>
    </rPh>
    <rPh sb="84" eb="85">
      <t>モト</t>
    </rPh>
    <rPh sb="88" eb="90">
      <t>レイワ</t>
    </rPh>
    <rPh sb="91" eb="92">
      <t>ネン</t>
    </rPh>
    <rPh sb="92" eb="93">
      <t>ド</t>
    </rPh>
    <rPh sb="95" eb="98">
      <t>ジョウスイドウ</t>
    </rPh>
    <rPh sb="98" eb="100">
      <t>ジギョウ</t>
    </rPh>
    <rPh sb="101" eb="103">
      <t>ケイエイ</t>
    </rPh>
    <rPh sb="103" eb="105">
      <t>トウゴウ</t>
    </rPh>
    <rPh sb="106" eb="107">
      <t>ホウ</t>
    </rPh>
    <rPh sb="107" eb="108">
      <t>テキ</t>
    </rPh>
    <rPh sb="108" eb="109">
      <t>カ</t>
    </rPh>
    <rPh sb="119" eb="121">
      <t>タイショウ</t>
    </rPh>
    <rPh sb="121" eb="123">
      <t>チイキ</t>
    </rPh>
    <rPh sb="127" eb="129">
      <t>アンシン</t>
    </rPh>
    <rPh sb="130" eb="132">
      <t>アンゼン</t>
    </rPh>
    <rPh sb="133" eb="135">
      <t>キュウキュウ</t>
    </rPh>
    <rPh sb="135" eb="137">
      <t>タイセイ</t>
    </rPh>
    <rPh sb="137" eb="139">
      <t>ケイゾク</t>
    </rPh>
    <rPh sb="143" eb="144">
      <t>ト</t>
    </rPh>
    <rPh sb="145" eb="146">
      <t>ク</t>
    </rPh>
    <rPh sb="152" eb="154">
      <t>シセツ</t>
    </rPh>
    <rPh sb="155" eb="157">
      <t>カドウ</t>
    </rPh>
    <rPh sb="157" eb="159">
      <t>ジョウキョウ</t>
    </rPh>
    <rPh sb="160" eb="163">
      <t>テキセイカ</t>
    </rPh>
    <rPh sb="163" eb="164">
      <t>トウ</t>
    </rPh>
    <rPh sb="165" eb="166">
      <t>ツト</t>
    </rPh>
    <phoneticPr fontId="4"/>
  </si>
  <si>
    <t>　本市簡易水道施設は平成18年度より供用開始。
　水道管路については、法定耐用年数を超えておらず、これまで更新事業は行っていないが、引き続き漏水調査の実施に取り組む。
　各種設備の老朽化も進行していることから、改修事業と合わせ、給水人口の減少を念頭に適切な規模で施設見直しも検討していく。</t>
    <rPh sb="1" eb="3">
      <t>ホンシ</t>
    </rPh>
    <rPh sb="3" eb="5">
      <t>カンイ</t>
    </rPh>
    <rPh sb="5" eb="7">
      <t>スイドウ</t>
    </rPh>
    <rPh sb="7" eb="9">
      <t>シセツ</t>
    </rPh>
    <rPh sb="10" eb="12">
      <t>ヘイセイ</t>
    </rPh>
    <rPh sb="14" eb="16">
      <t>ネンド</t>
    </rPh>
    <rPh sb="18" eb="20">
      <t>キョウヨウ</t>
    </rPh>
    <rPh sb="20" eb="22">
      <t>カイシ</t>
    </rPh>
    <rPh sb="25" eb="27">
      <t>スイドウ</t>
    </rPh>
    <rPh sb="27" eb="29">
      <t>カンロ</t>
    </rPh>
    <rPh sb="35" eb="37">
      <t>ホウテイ</t>
    </rPh>
    <rPh sb="37" eb="39">
      <t>タイヨウ</t>
    </rPh>
    <rPh sb="39" eb="41">
      <t>ネンスウ</t>
    </rPh>
    <rPh sb="42" eb="43">
      <t>コ</t>
    </rPh>
    <rPh sb="53" eb="55">
      <t>コウシン</t>
    </rPh>
    <rPh sb="55" eb="57">
      <t>ジギョウ</t>
    </rPh>
    <rPh sb="58" eb="59">
      <t>オコナ</t>
    </rPh>
    <rPh sb="66" eb="67">
      <t>ヒ</t>
    </rPh>
    <rPh sb="68" eb="69">
      <t>ツヅ</t>
    </rPh>
    <rPh sb="70" eb="72">
      <t>ロウスイ</t>
    </rPh>
    <rPh sb="72" eb="74">
      <t>チョウサ</t>
    </rPh>
    <rPh sb="75" eb="77">
      <t>ジッシ</t>
    </rPh>
    <rPh sb="78" eb="79">
      <t>ト</t>
    </rPh>
    <rPh sb="80" eb="81">
      <t>ク</t>
    </rPh>
    <rPh sb="85" eb="87">
      <t>カクシュ</t>
    </rPh>
    <rPh sb="87" eb="89">
      <t>セツビ</t>
    </rPh>
    <rPh sb="90" eb="93">
      <t>ロウキュウカ</t>
    </rPh>
    <rPh sb="94" eb="96">
      <t>シンコウ</t>
    </rPh>
    <rPh sb="107" eb="109">
      <t>ジギョウ</t>
    </rPh>
    <rPh sb="110" eb="111">
      <t>ア</t>
    </rPh>
    <rPh sb="114" eb="116">
      <t>キュウスイ</t>
    </rPh>
    <rPh sb="116" eb="118">
      <t>ジンコウ</t>
    </rPh>
    <rPh sb="119" eb="121">
      <t>ゲンショウ</t>
    </rPh>
    <rPh sb="122" eb="124">
      <t>ネントウ</t>
    </rPh>
    <rPh sb="125" eb="127">
      <t>テキセツ</t>
    </rPh>
    <rPh sb="128" eb="130">
      <t>キボ</t>
    </rPh>
    <rPh sb="131" eb="133">
      <t>シセツ</t>
    </rPh>
    <rPh sb="133" eb="135">
      <t>ミナオ</t>
    </rPh>
    <rPh sb="137" eb="139">
      <t>ケントウ</t>
    </rPh>
    <phoneticPr fontId="4"/>
  </si>
  <si>
    <t>①収益的収支比率
　　繰入金の増加に伴い総収益の割合が上昇した
　ことで比率が改善し、類似団体と比べて良好な
　状態である。令和５年度に上水事業に経営統合と
　なるが、引き続き経費削減等による経営改善に
　努める。
④企業債残高対給水収益比率
　　類似団体並みの比率となっている。上水道事
　業への経営統合（法適化）を予定しているため、
　新たな借入は行っていない。
⑤料金回収率
　　給水人口の減少に伴い、給水収益の増加が見込
　めないため、適切な料金収入の確保と有収率の向
　上に取り組む。
⑥給水原価
　　類似団体の平均値より原価が高く、給水収益の
　増加が見込めない中で、経費削減と設備改修のバ
　ランスを取りつつ、原価の増加を抑える必要があ
　る。
⑦施設利用率
　　類似団体に比べ悪化しており、適切な稼働体制
　を検討する。
⑧有収率
　　類似団体より良好であるが、施設の老朽化に伴
　う稼働率が悪化傾向にあることから、施設の稼働
　状況の適正化や漏水調査の実施等に努める。</t>
    <rPh sb="1" eb="4">
      <t>シュウエキテキ</t>
    </rPh>
    <rPh sb="4" eb="6">
      <t>シュウシ</t>
    </rPh>
    <rPh sb="6" eb="8">
      <t>ヒリツ</t>
    </rPh>
    <rPh sb="62" eb="64">
      <t>レイワ</t>
    </rPh>
    <rPh sb="65" eb="66">
      <t>ネン</t>
    </rPh>
    <rPh sb="66" eb="67">
      <t>ド</t>
    </rPh>
    <rPh sb="68" eb="70">
      <t>ジョウスイ</t>
    </rPh>
    <rPh sb="70" eb="72">
      <t>ジギョウ</t>
    </rPh>
    <rPh sb="73" eb="75">
      <t>ケイエイ</t>
    </rPh>
    <rPh sb="75" eb="77">
      <t>トウゴウ</t>
    </rPh>
    <rPh sb="84" eb="85">
      <t>ヒ</t>
    </rPh>
    <rPh sb="86" eb="87">
      <t>ツヅ</t>
    </rPh>
    <rPh sb="88" eb="90">
      <t>ケイヒ</t>
    </rPh>
    <rPh sb="90" eb="92">
      <t>サクゲン</t>
    </rPh>
    <rPh sb="92" eb="93">
      <t>トウ</t>
    </rPh>
    <rPh sb="96" eb="98">
      <t>ケイエイ</t>
    </rPh>
    <rPh sb="98" eb="100">
      <t>カイゼン</t>
    </rPh>
    <rPh sb="103" eb="104">
      <t>ツト</t>
    </rPh>
    <rPh sb="109" eb="111">
      <t>キギョウ</t>
    </rPh>
    <rPh sb="111" eb="112">
      <t>サイ</t>
    </rPh>
    <rPh sb="112" eb="114">
      <t>ザンダカ</t>
    </rPh>
    <rPh sb="114" eb="115">
      <t>タイ</t>
    </rPh>
    <rPh sb="115" eb="117">
      <t>キュウスイ</t>
    </rPh>
    <rPh sb="117" eb="119">
      <t>シュウエキ</t>
    </rPh>
    <rPh sb="119" eb="121">
      <t>ヒリツ</t>
    </rPh>
    <rPh sb="124" eb="126">
      <t>ルイジ</t>
    </rPh>
    <rPh sb="126" eb="128">
      <t>ダンタイ</t>
    </rPh>
    <rPh sb="128" eb="129">
      <t>ナ</t>
    </rPh>
    <rPh sb="131" eb="133">
      <t>ヒリツ</t>
    </rPh>
    <rPh sb="140" eb="142">
      <t>ジョウスイ</t>
    </rPh>
    <rPh sb="142" eb="143">
      <t>ドウ</t>
    </rPh>
    <rPh sb="149" eb="151">
      <t>ケイエイ</t>
    </rPh>
    <rPh sb="151" eb="153">
      <t>トウゴウ</t>
    </rPh>
    <rPh sb="154" eb="155">
      <t>ホウ</t>
    </rPh>
    <rPh sb="155" eb="156">
      <t>テキ</t>
    </rPh>
    <rPh sb="156" eb="157">
      <t>カ</t>
    </rPh>
    <rPh sb="159" eb="161">
      <t>ヨテイ</t>
    </rPh>
    <rPh sb="170" eb="171">
      <t>アラ</t>
    </rPh>
    <rPh sb="173" eb="175">
      <t>カリイレ</t>
    </rPh>
    <rPh sb="176" eb="177">
      <t>オコナ</t>
    </rPh>
    <rPh sb="185" eb="187">
      <t>リョウキン</t>
    </rPh>
    <rPh sb="187" eb="189">
      <t>カイシュウ</t>
    </rPh>
    <rPh sb="189" eb="190">
      <t>リツ</t>
    </rPh>
    <rPh sb="193" eb="195">
      <t>キュウスイ</t>
    </rPh>
    <rPh sb="195" eb="197">
      <t>ジンコウ</t>
    </rPh>
    <rPh sb="198" eb="200">
      <t>ゲンショウ</t>
    </rPh>
    <rPh sb="201" eb="202">
      <t>トモナ</t>
    </rPh>
    <rPh sb="204" eb="206">
      <t>キュウスイ</t>
    </rPh>
    <rPh sb="206" eb="208">
      <t>シュウエキ</t>
    </rPh>
    <rPh sb="209" eb="211">
      <t>ゾウカ</t>
    </rPh>
    <rPh sb="212" eb="214">
      <t>ミコ</t>
    </rPh>
    <rPh sb="222" eb="224">
      <t>テキセツ</t>
    </rPh>
    <rPh sb="225" eb="227">
      <t>リョウキン</t>
    </rPh>
    <rPh sb="227" eb="229">
      <t>シュウニュウ</t>
    </rPh>
    <rPh sb="230" eb="232">
      <t>カクホ</t>
    </rPh>
    <rPh sb="233" eb="236">
      <t>ユウシュウリツ</t>
    </rPh>
    <rPh sb="242" eb="243">
      <t>ト</t>
    </rPh>
    <rPh sb="244" eb="245">
      <t>ク</t>
    </rPh>
    <rPh sb="249" eb="251">
      <t>キュウスイ</t>
    </rPh>
    <rPh sb="251" eb="253">
      <t>ゲンカ</t>
    </rPh>
    <rPh sb="256" eb="258">
      <t>ルイジ</t>
    </rPh>
    <rPh sb="258" eb="260">
      <t>ダンタイ</t>
    </rPh>
    <rPh sb="261" eb="263">
      <t>ヘイキン</t>
    </rPh>
    <rPh sb="263" eb="264">
      <t>チ</t>
    </rPh>
    <rPh sb="266" eb="268">
      <t>ゲンカ</t>
    </rPh>
    <rPh sb="269" eb="270">
      <t>タカ</t>
    </rPh>
    <rPh sb="272" eb="274">
      <t>キュウスイ</t>
    </rPh>
    <rPh sb="274" eb="276">
      <t>シュウエキ</t>
    </rPh>
    <rPh sb="279" eb="281">
      <t>ゾウカ</t>
    </rPh>
    <rPh sb="282" eb="284">
      <t>ミコ</t>
    </rPh>
    <rPh sb="287" eb="288">
      <t>ナカ</t>
    </rPh>
    <rPh sb="290" eb="292">
      <t>ケイヒ</t>
    </rPh>
    <rPh sb="292" eb="294">
      <t>サクゲン</t>
    </rPh>
    <rPh sb="295" eb="297">
      <t>セツビ</t>
    </rPh>
    <rPh sb="297" eb="299">
      <t>カイシュウ</t>
    </rPh>
    <rPh sb="307" eb="308">
      <t>ト</t>
    </rPh>
    <rPh sb="312" eb="314">
      <t>ゲンカ</t>
    </rPh>
    <rPh sb="315" eb="317">
      <t>ゾウカ</t>
    </rPh>
    <rPh sb="318" eb="319">
      <t>オサ</t>
    </rPh>
    <rPh sb="321" eb="323">
      <t>ヒツヨウ</t>
    </rPh>
    <rPh sb="331" eb="333">
      <t>シセツ</t>
    </rPh>
    <rPh sb="333" eb="335">
      <t>リヨウ</t>
    </rPh>
    <rPh sb="335" eb="336">
      <t>リツ</t>
    </rPh>
    <rPh sb="339" eb="341">
      <t>ルイジ</t>
    </rPh>
    <rPh sb="341" eb="343">
      <t>ダンタイ</t>
    </rPh>
    <rPh sb="344" eb="345">
      <t>クラ</t>
    </rPh>
    <rPh sb="346" eb="348">
      <t>アッカ</t>
    </rPh>
    <rPh sb="363" eb="365">
      <t>ケントウ</t>
    </rPh>
    <rPh sb="370" eb="373">
      <t>ユウシュウリツ</t>
    </rPh>
    <rPh sb="376" eb="378">
      <t>ルイジ</t>
    </rPh>
    <rPh sb="378" eb="380">
      <t>ダンタイ</t>
    </rPh>
    <rPh sb="382" eb="384">
      <t>リョウコウ</t>
    </rPh>
    <rPh sb="389" eb="391">
      <t>シセツ</t>
    </rPh>
    <rPh sb="392" eb="395">
      <t>ロウキュウカ</t>
    </rPh>
    <rPh sb="396" eb="397">
      <t>トモナ</t>
    </rPh>
    <rPh sb="400" eb="402">
      <t>カドウ</t>
    </rPh>
    <rPh sb="402" eb="403">
      <t>リツ</t>
    </rPh>
    <rPh sb="404" eb="406">
      <t>アッカ</t>
    </rPh>
    <rPh sb="406" eb="408">
      <t>ケイコウ</t>
    </rPh>
    <rPh sb="416" eb="418">
      <t>シセツ</t>
    </rPh>
    <rPh sb="419" eb="421">
      <t>カドウ</t>
    </rPh>
    <rPh sb="423" eb="425">
      <t>ジョウキョウ</t>
    </rPh>
    <rPh sb="426" eb="429">
      <t>テキセイカ</t>
    </rPh>
    <rPh sb="430" eb="432">
      <t>ロウスイ</t>
    </rPh>
    <rPh sb="432" eb="434">
      <t>チョウサ</t>
    </rPh>
    <rPh sb="435" eb="437">
      <t>ジッシ</t>
    </rPh>
    <rPh sb="437" eb="438">
      <t>トウ</t>
    </rPh>
    <rPh sb="439" eb="440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</si>
</sst>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0-4728-9779-C47DC9BD6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92528"/>
        <c:axId val="441892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0.62</c:v>
                </c:pt>
                <c:pt idx="1">
                  <c:v>0.39</c:v>
                </c:pt>
                <c:pt idx="2">
                  <c:v>0.61</c:v>
                </c:pt>
                <c:pt idx="3">
                  <c:v>0.4</c:v>
                </c:pt>
                <c:pt idx="4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B0-4728-9779-C47DC9BD6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92528"/>
        <c:axId val="441892920"/>
      </c:lineChart>
      <c:dateAx>
        <c:axId val="4418925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1892920"/>
        <c:crosses val="autoZero"/>
        <c:auto val="1"/>
        <c:lblOffset val="100"/>
        <c:baseTimeUnit val="years"/>
      </c:dateAx>
      <c:valAx>
        <c:axId val="441892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1892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49</c:v>
                </c:pt>
                <c:pt idx="1">
                  <c:v>48.16</c:v>
                </c:pt>
                <c:pt idx="2">
                  <c:v>48.79</c:v>
                </c:pt>
                <c:pt idx="3">
                  <c:v>37.049999999999997</c:v>
                </c:pt>
                <c:pt idx="4">
                  <c:v>32.49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7-42AF-955F-B76E02426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235392"/>
        <c:axId val="438231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48.26</c:v>
                </c:pt>
                <c:pt idx="1">
                  <c:v>48.01</c:v>
                </c:pt>
                <c:pt idx="2">
                  <c:v>49.08</c:v>
                </c:pt>
                <c:pt idx="3">
                  <c:v>51.46</c:v>
                </c:pt>
                <c:pt idx="4">
                  <c:v>51.84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B7-42AF-955F-B76E02426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235392"/>
        <c:axId val="438231864"/>
      </c:lineChart>
      <c:dateAx>
        <c:axId val="4382353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8231864"/>
        <c:crosses val="autoZero"/>
        <c:auto val="1"/>
        <c:lblOffset val="100"/>
        <c:baseTimeUnit val="years"/>
      </c:dateAx>
      <c:valAx>
        <c:axId val="438231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8235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78.12</c:v>
                </c:pt>
                <c:pt idx="1">
                  <c:v>78.14</c:v>
                </c:pt>
                <c:pt idx="2">
                  <c:v>74.61</c:v>
                </c:pt>
                <c:pt idx="3">
                  <c:v>91.95</c:v>
                </c:pt>
                <c:pt idx="4">
                  <c:v>99.26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E-4360-981B-097AB1252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232648"/>
        <c:axId val="43822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72.72</c:v>
                </c:pt>
                <c:pt idx="1">
                  <c:v>72.75</c:v>
                </c:pt>
                <c:pt idx="2">
                  <c:v>71.27</c:v>
                </c:pt>
                <c:pt idx="3">
                  <c:v>68.58</c:v>
                </c:pt>
                <c:pt idx="4">
                  <c:v>67.94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3E-4360-981B-097AB1252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232648"/>
        <c:axId val="438226768"/>
      </c:lineChart>
      <c:dateAx>
        <c:axId val="4382326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8226768"/>
        <c:crosses val="autoZero"/>
        <c:auto val="1"/>
        <c:lblOffset val="100"/>
        <c:baseTimeUnit val="years"/>
      </c:dateAx>
      <c:valAx>
        <c:axId val="43822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8232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74.88</c:v>
                </c:pt>
                <c:pt idx="1">
                  <c:v>78.959999999999994</c:v>
                </c:pt>
                <c:pt idx="2">
                  <c:v>79.61</c:v>
                </c:pt>
                <c:pt idx="3">
                  <c:v>82.05</c:v>
                </c:pt>
                <c:pt idx="4">
                  <c:v>83.02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E-446F-8F78-EF78163D9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87040"/>
        <c:axId val="44189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73.25</c:v>
                </c:pt>
                <c:pt idx="1">
                  <c:v>75.06</c:v>
                </c:pt>
                <c:pt idx="2">
                  <c:v>73.22</c:v>
                </c:pt>
                <c:pt idx="3">
                  <c:v>69.05</c:v>
                </c:pt>
                <c:pt idx="4">
                  <c:v>67.02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BE-446F-8F78-EF78163D9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87040"/>
        <c:axId val="441890960"/>
      </c:lineChart>
      <c:dateAx>
        <c:axId val="4418870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1890960"/>
        <c:crosses val="autoZero"/>
        <c:auto val="1"/>
        <c:lblOffset val="100"/>
        <c:baseTimeUnit val="years"/>
      </c:dateAx>
      <c:valAx>
        <c:axId val="44189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1887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B-4C19-A116-4E51FF006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95664"/>
        <c:axId val="441889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1B-4C19-A116-4E51FF006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95664"/>
        <c:axId val="441889000"/>
      </c:lineChart>
      <c:dateAx>
        <c:axId val="441895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1889000"/>
        <c:crosses val="autoZero"/>
        <c:auto val="1"/>
        <c:lblOffset val="100"/>
        <c:baseTimeUnit val="years"/>
      </c:dateAx>
      <c:valAx>
        <c:axId val="441889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1895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2D-449B-97C1-C6DE07773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96056"/>
        <c:axId val="441885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2D-449B-97C1-C6DE07773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96056"/>
        <c:axId val="441885080"/>
      </c:lineChart>
      <c:dateAx>
        <c:axId val="441896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1885080"/>
        <c:crosses val="autoZero"/>
        <c:auto val="1"/>
        <c:lblOffset val="100"/>
        <c:baseTimeUnit val="years"/>
      </c:dateAx>
      <c:valAx>
        <c:axId val="441885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1896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9-479E-8720-5E0FDFBF2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98800"/>
        <c:axId val="441899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9-479E-8720-5E0FDFBF2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98800"/>
        <c:axId val="441899192"/>
      </c:lineChart>
      <c:dateAx>
        <c:axId val="4418988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1899192"/>
        <c:crosses val="autoZero"/>
        <c:auto val="1"/>
        <c:lblOffset val="100"/>
        <c:baseTimeUnit val="years"/>
      </c:dateAx>
      <c:valAx>
        <c:axId val="441899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1898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D-4600-8CBA-84BCA84E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97232"/>
        <c:axId val="441897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0D-4600-8CBA-84BCA84E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97232"/>
        <c:axId val="441897624"/>
      </c:lineChart>
      <c:dateAx>
        <c:axId val="4418972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1897624"/>
        <c:crosses val="autoZero"/>
        <c:auto val="1"/>
        <c:lblOffset val="100"/>
        <c:baseTimeUnit val="years"/>
      </c:dateAx>
      <c:valAx>
        <c:axId val="441897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1897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1376.5</c:v>
                </c:pt>
                <c:pt idx="1">
                  <c:v>1313.74</c:v>
                </c:pt>
                <c:pt idx="2">
                  <c:v>1221.3399999999999</c:v>
                </c:pt>
                <c:pt idx="3">
                  <c:v>1214.98</c:v>
                </c:pt>
                <c:pt idx="4">
                  <c:v>1250.3599999999999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E-46A4-B3D3-2C5C5F99B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231472"/>
        <c:axId val="43822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1274.21</c:v>
                </c:pt>
                <c:pt idx="1">
                  <c:v>1183.92</c:v>
                </c:pt>
                <c:pt idx="2">
                  <c:v>1128.72</c:v>
                </c:pt>
                <c:pt idx="3">
                  <c:v>1125.25</c:v>
                </c:pt>
                <c:pt idx="4">
                  <c:v>1157.05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6E-46A4-B3D3-2C5C5F99B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231472"/>
        <c:axId val="438229120"/>
      </c:lineChart>
      <c:dateAx>
        <c:axId val="4382314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8229120"/>
        <c:crosses val="autoZero"/>
        <c:auto val="1"/>
        <c:lblOffset val="100"/>
        <c:baseTimeUnit val="years"/>
      </c:dateAx>
      <c:valAx>
        <c:axId val="43822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8231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33.58</c:v>
                </c:pt>
                <c:pt idx="1">
                  <c:v>32.619999999999997</c:v>
                </c:pt>
                <c:pt idx="2">
                  <c:v>29.27</c:v>
                </c:pt>
                <c:pt idx="3">
                  <c:v>25.96</c:v>
                </c:pt>
                <c:pt idx="4">
                  <c:v>16.649999999999999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A-4CD6-BC4D-5CC4DC671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236568"/>
        <c:axId val="438237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41.25</c:v>
                </c:pt>
                <c:pt idx="1">
                  <c:v>42.5</c:v>
                </c:pt>
                <c:pt idx="2">
                  <c:v>41.84</c:v>
                </c:pt>
                <c:pt idx="3">
                  <c:v>41.44</c:v>
                </c:pt>
                <c:pt idx="4">
                  <c:v>37.65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A-4CD6-BC4D-5CC4DC671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236568"/>
        <c:axId val="438237352"/>
      </c:lineChart>
      <c:dateAx>
        <c:axId val="4382365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8237352"/>
        <c:crosses val="autoZero"/>
        <c:auto val="1"/>
        <c:lblOffset val="100"/>
        <c:baseTimeUnit val="years"/>
      </c:dateAx>
      <c:valAx>
        <c:axId val="438237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8236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503.44</c:v>
                </c:pt>
                <c:pt idx="1">
                  <c:v>513.94000000000005</c:v>
                </c:pt>
                <c:pt idx="2">
                  <c:v>591.99</c:v>
                </c:pt>
                <c:pt idx="3">
                  <c:v>659.23</c:v>
                </c:pt>
                <c:pt idx="4">
                  <c:v>960.82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0-44C5-9ED2-0C6DBD4D9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228336"/>
        <c:axId val="43823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383.25</c:v>
                </c:pt>
                <c:pt idx="1">
                  <c:v>377.72</c:v>
                </c:pt>
                <c:pt idx="2">
                  <c:v>390.47</c:v>
                </c:pt>
                <c:pt idx="3">
                  <c:v>403.61</c:v>
                </c:pt>
                <c:pt idx="4">
                  <c:v>442.82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0-44C5-9ED2-0C6DBD4D9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228336"/>
        <c:axId val="438233824"/>
      </c:lineChart>
      <c:dateAx>
        <c:axId val="4382283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8233824"/>
        <c:crosses val="autoZero"/>
        <c:auto val="1"/>
        <c:lblOffset val="100"/>
        <c:baseTimeUnit val="years"/>
      </c:dateAx>
      <c:valAx>
        <c:axId val="43823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8228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【982.48】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52" zoomScaleNormal="52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鹿児島県　垂水市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2" t="s">
        <v>1</v>
      </c>
      <c r="C7" s="32"/>
      <c r="D7" s="32"/>
      <c r="E7" s="32"/>
      <c r="F7" s="32"/>
      <c r="G7" s="32"/>
      <c r="H7" s="32"/>
      <c r="I7" s="32" t="s">
        <v>2</v>
      </c>
      <c r="J7" s="32"/>
      <c r="K7" s="32"/>
      <c r="L7" s="32"/>
      <c r="M7" s="32"/>
      <c r="N7" s="32"/>
      <c r="O7" s="32"/>
      <c r="P7" s="32" t="s">
        <v>3</v>
      </c>
      <c r="Q7" s="32"/>
      <c r="R7" s="32"/>
      <c r="S7" s="32"/>
      <c r="T7" s="32"/>
      <c r="U7" s="32"/>
      <c r="V7" s="32"/>
      <c r="W7" s="32" t="s">
        <v>4</v>
      </c>
      <c r="X7" s="32"/>
      <c r="Y7" s="32"/>
      <c r="Z7" s="32"/>
      <c r="AA7" s="32"/>
      <c r="AB7" s="32"/>
      <c r="AC7" s="32"/>
      <c r="AD7" s="32" t="s">
        <v>5</v>
      </c>
      <c r="AE7" s="32"/>
      <c r="AF7" s="32"/>
      <c r="AG7" s="32"/>
      <c r="AH7" s="32"/>
      <c r="AI7" s="32"/>
      <c r="AJ7" s="32"/>
      <c r="AK7" s="2"/>
      <c r="AL7" s="32" t="s">
        <v>6</v>
      </c>
      <c r="AM7" s="32"/>
      <c r="AN7" s="32"/>
      <c r="AO7" s="32"/>
      <c r="AP7" s="32"/>
      <c r="AQ7" s="32"/>
      <c r="AR7" s="32"/>
      <c r="AS7" s="32"/>
      <c r="AT7" s="32" t="s">
        <v>7</v>
      </c>
      <c r="AU7" s="32"/>
      <c r="AV7" s="32"/>
      <c r="AW7" s="32"/>
      <c r="AX7" s="32"/>
      <c r="AY7" s="32"/>
      <c r="AZ7" s="32"/>
      <c r="BA7" s="32"/>
      <c r="BB7" s="32" t="s">
        <v>8</v>
      </c>
      <c r="BC7" s="32"/>
      <c r="BD7" s="32"/>
      <c r="BE7" s="32"/>
      <c r="BF7" s="32"/>
      <c r="BG7" s="32"/>
      <c r="BH7" s="32"/>
      <c r="BI7" s="32"/>
      <c r="BJ7" s="3"/>
      <c r="BK7" s="3"/>
      <c r="BL7" s="33" t="s">
        <v>9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5"/>
    </row>
    <row r="8" spans="1:78" ht="18.75" customHeight="1" x14ac:dyDescent="0.15">
      <c r="A8" s="2"/>
      <c r="B8" s="36" t="str">
        <f>データ!$I$6</f>
        <v>法非適用</v>
      </c>
      <c r="C8" s="36"/>
      <c r="D8" s="36"/>
      <c r="E8" s="36"/>
      <c r="F8" s="36"/>
      <c r="G8" s="36"/>
      <c r="H8" s="36"/>
      <c r="I8" s="36" t="str">
        <f>データ!$J$6</f>
        <v>水道事業</v>
      </c>
      <c r="J8" s="36"/>
      <c r="K8" s="36"/>
      <c r="L8" s="36"/>
      <c r="M8" s="36"/>
      <c r="N8" s="36"/>
      <c r="O8" s="36"/>
      <c r="P8" s="36" t="str">
        <f>データ!$K$6</f>
        <v>簡易水道事業</v>
      </c>
      <c r="Q8" s="36"/>
      <c r="R8" s="36"/>
      <c r="S8" s="36"/>
      <c r="T8" s="36"/>
      <c r="U8" s="36"/>
      <c r="V8" s="36"/>
      <c r="W8" s="36" t="str">
        <f>データ!$L$6</f>
        <v>D4</v>
      </c>
      <c r="X8" s="36"/>
      <c r="Y8" s="36"/>
      <c r="Z8" s="36"/>
      <c r="AA8" s="36"/>
      <c r="AB8" s="36"/>
      <c r="AC8" s="36"/>
      <c r="AD8" s="36" t="str">
        <f>データ!$M$6</f>
        <v>非設置</v>
      </c>
      <c r="AE8" s="36"/>
      <c r="AF8" s="36"/>
      <c r="AG8" s="36"/>
      <c r="AH8" s="36"/>
      <c r="AI8" s="36"/>
      <c r="AJ8" s="36"/>
      <c r="AK8" s="2"/>
      <c r="AL8" s="37">
        <f>データ!$R$6</f>
        <v>13624</v>
      </c>
      <c r="AM8" s="37"/>
      <c r="AN8" s="37"/>
      <c r="AO8" s="37"/>
      <c r="AP8" s="37"/>
      <c r="AQ8" s="37"/>
      <c r="AR8" s="37"/>
      <c r="AS8" s="37"/>
      <c r="AT8" s="38">
        <f>データ!$S$6</f>
        <v>162.12</v>
      </c>
      <c r="AU8" s="38"/>
      <c r="AV8" s="38"/>
      <c r="AW8" s="38"/>
      <c r="AX8" s="38"/>
      <c r="AY8" s="38"/>
      <c r="AZ8" s="38"/>
      <c r="BA8" s="38"/>
      <c r="BB8" s="38">
        <f>データ!$T$6</f>
        <v>84.04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2" t="s">
        <v>12</v>
      </c>
      <c r="C9" s="32"/>
      <c r="D9" s="32"/>
      <c r="E9" s="32"/>
      <c r="F9" s="32"/>
      <c r="G9" s="32"/>
      <c r="H9" s="32"/>
      <c r="I9" s="32" t="s">
        <v>13</v>
      </c>
      <c r="J9" s="32"/>
      <c r="K9" s="32"/>
      <c r="L9" s="32"/>
      <c r="M9" s="32"/>
      <c r="N9" s="32"/>
      <c r="O9" s="32"/>
      <c r="P9" s="32" t="s">
        <v>14</v>
      </c>
      <c r="Q9" s="32"/>
      <c r="R9" s="32"/>
      <c r="S9" s="32"/>
      <c r="T9" s="32"/>
      <c r="U9" s="32"/>
      <c r="V9" s="32"/>
      <c r="W9" s="32" t="s">
        <v>15</v>
      </c>
      <c r="X9" s="32"/>
      <c r="Y9" s="32"/>
      <c r="Z9" s="32"/>
      <c r="AA9" s="32"/>
      <c r="AB9" s="32"/>
      <c r="AC9" s="32"/>
      <c r="AD9" s="2"/>
      <c r="AE9" s="2"/>
      <c r="AF9" s="2"/>
      <c r="AG9" s="2"/>
      <c r="AH9" s="3"/>
      <c r="AI9" s="2"/>
      <c r="AJ9" s="2"/>
      <c r="AK9" s="2"/>
      <c r="AL9" s="32" t="s">
        <v>16</v>
      </c>
      <c r="AM9" s="32"/>
      <c r="AN9" s="32"/>
      <c r="AO9" s="32"/>
      <c r="AP9" s="32"/>
      <c r="AQ9" s="32"/>
      <c r="AR9" s="32"/>
      <c r="AS9" s="32"/>
      <c r="AT9" s="32" t="s">
        <v>17</v>
      </c>
      <c r="AU9" s="32"/>
      <c r="AV9" s="32"/>
      <c r="AW9" s="32"/>
      <c r="AX9" s="32"/>
      <c r="AY9" s="32"/>
      <c r="AZ9" s="32"/>
      <c r="BA9" s="32"/>
      <c r="BB9" s="32" t="s">
        <v>18</v>
      </c>
      <c r="BC9" s="32"/>
      <c r="BD9" s="32"/>
      <c r="BE9" s="32"/>
      <c r="BF9" s="32"/>
      <c r="BG9" s="32"/>
      <c r="BH9" s="32"/>
      <c r="BI9" s="32"/>
      <c r="BJ9" s="3"/>
      <c r="BK9" s="3"/>
      <c r="BL9" s="43" t="s">
        <v>19</v>
      </c>
      <c r="BM9" s="44"/>
      <c r="BN9" s="45" t="s">
        <v>20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6"/>
    </row>
    <row r="10" spans="1:78" ht="18.75" customHeight="1" x14ac:dyDescent="0.15">
      <c r="A10" s="2"/>
      <c r="B10" s="38" t="str">
        <f>データ!$N$6</f>
        <v>-</v>
      </c>
      <c r="C10" s="38"/>
      <c r="D10" s="38"/>
      <c r="E10" s="38"/>
      <c r="F10" s="38"/>
      <c r="G10" s="38"/>
      <c r="H10" s="38"/>
      <c r="I10" s="38" t="str">
        <f>データ!$O$6</f>
        <v>該当数値なし</v>
      </c>
      <c r="J10" s="38"/>
      <c r="K10" s="38"/>
      <c r="L10" s="38"/>
      <c r="M10" s="38"/>
      <c r="N10" s="38"/>
      <c r="O10" s="38"/>
      <c r="P10" s="38">
        <f>データ!$P$6</f>
        <v>3.92</v>
      </c>
      <c r="Q10" s="38"/>
      <c r="R10" s="38"/>
      <c r="S10" s="38"/>
      <c r="T10" s="38"/>
      <c r="U10" s="38"/>
      <c r="V10" s="38"/>
      <c r="W10" s="37">
        <f>データ!$Q$6</f>
        <v>2827</v>
      </c>
      <c r="X10" s="37"/>
      <c r="Y10" s="37"/>
      <c r="Z10" s="37"/>
      <c r="AA10" s="37"/>
      <c r="AB10" s="37"/>
      <c r="AC10" s="37"/>
      <c r="AD10" s="2"/>
      <c r="AE10" s="2"/>
      <c r="AF10" s="2"/>
      <c r="AG10" s="2"/>
      <c r="AH10" s="2"/>
      <c r="AI10" s="2"/>
      <c r="AJ10" s="2"/>
      <c r="AK10" s="2"/>
      <c r="AL10" s="37">
        <f>データ!$U$6</f>
        <v>527</v>
      </c>
      <c r="AM10" s="37"/>
      <c r="AN10" s="37"/>
      <c r="AO10" s="37"/>
      <c r="AP10" s="37"/>
      <c r="AQ10" s="37"/>
      <c r="AR10" s="37"/>
      <c r="AS10" s="37"/>
      <c r="AT10" s="38">
        <f>データ!$V$6</f>
        <v>0.45</v>
      </c>
      <c r="AU10" s="38"/>
      <c r="AV10" s="38"/>
      <c r="AW10" s="38"/>
      <c r="AX10" s="38"/>
      <c r="AY10" s="38"/>
      <c r="AZ10" s="38"/>
      <c r="BA10" s="38"/>
      <c r="BB10" s="38">
        <f>データ!$W$6</f>
        <v>1171.1099999999999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21</v>
      </c>
      <c r="BM10" s="54"/>
      <c r="BN10" s="55" t="s">
        <v>22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65" t="s">
        <v>25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47" t="s">
        <v>115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5" t="s">
        <v>26</v>
      </c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8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7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7" t="s">
        <v>114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5" t="s">
        <v>28</v>
      </c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8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7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7" t="s">
        <v>113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【73.00】</v>
      </c>
      <c r="F85" s="13" t="s">
        <v>41</v>
      </c>
      <c r="G85" s="13" t="s">
        <v>41</v>
      </c>
      <c r="H85" s="13" t="str">
        <f>データ!BO6</f>
        <v>【982.48】</v>
      </c>
      <c r="I85" s="13" t="str">
        <f>データ!BZ6</f>
        <v>【50.61】</v>
      </c>
      <c r="J85" s="13" t="str">
        <f>データ!CK6</f>
        <v>【320.83】</v>
      </c>
      <c r="K85" s="13" t="str">
        <f>データ!CV6</f>
        <v>【56.15】</v>
      </c>
      <c r="L85" s="13" t="str">
        <f>データ!DG6</f>
        <v>【70.01】</v>
      </c>
      <c r="M85" s="13" t="s">
        <v>41</v>
      </c>
      <c r="N85" s="13" t="s">
        <v>41</v>
      </c>
      <c r="O85" s="13" t="str">
        <f>データ!EN6</f>
        <v>【0.52】</v>
      </c>
    </row>
  </sheetData>
  <sheetProtection algorithmName="SHA-512" hashValue="/C/GTyZPAeGOuvx8l3jZ0KFmYUpHAO3ybClCWQ4LsNu8XdYXDtSl46oIIEWynt/qJ6yA+P0PiigPgYSQjsKBxQ==" saltValue="cI9jv6H+LLl1o3TyV1CgsQ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43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44</v>
      </c>
      <c r="B3" s="16" t="s">
        <v>45</v>
      </c>
      <c r="C3" s="16" t="s">
        <v>46</v>
      </c>
      <c r="D3" s="16" t="s">
        <v>47</v>
      </c>
      <c r="E3" s="16" t="s">
        <v>48</v>
      </c>
      <c r="F3" s="16" t="s">
        <v>49</v>
      </c>
      <c r="G3" s="16" t="s">
        <v>50</v>
      </c>
      <c r="H3" s="72" t="s">
        <v>51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52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53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54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55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56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57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58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59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60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61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62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63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64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65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66</v>
      </c>
      <c r="B5" s="18"/>
      <c r="C5" s="18"/>
      <c r="D5" s="18"/>
      <c r="E5" s="18"/>
      <c r="F5" s="18"/>
      <c r="G5" s="18"/>
      <c r="H5" s="19" t="s">
        <v>67</v>
      </c>
      <c r="I5" s="19" t="s">
        <v>68</v>
      </c>
      <c r="J5" s="19" t="s">
        <v>69</v>
      </c>
      <c r="K5" s="19" t="s">
        <v>70</v>
      </c>
      <c r="L5" s="19" t="s">
        <v>71</v>
      </c>
      <c r="M5" s="19" t="s">
        <v>72</v>
      </c>
      <c r="N5" s="19" t="s">
        <v>73</v>
      </c>
      <c r="O5" s="19" t="s">
        <v>74</v>
      </c>
      <c r="P5" s="19" t="s">
        <v>75</v>
      </c>
      <c r="Q5" s="19" t="s">
        <v>76</v>
      </c>
      <c r="R5" s="19" t="s">
        <v>77</v>
      </c>
      <c r="S5" s="19" t="s">
        <v>78</v>
      </c>
      <c r="T5" s="19" t="s">
        <v>79</v>
      </c>
      <c r="U5" s="19" t="s">
        <v>80</v>
      </c>
      <c r="V5" s="19" t="s">
        <v>81</v>
      </c>
      <c r="W5" s="19" t="s">
        <v>82</v>
      </c>
      <c r="X5" s="19" t="s">
        <v>83</v>
      </c>
      <c r="Y5" s="19" t="s">
        <v>84</v>
      </c>
      <c r="Z5" s="19" t="s">
        <v>85</v>
      </c>
      <c r="AA5" s="19" t="s">
        <v>86</v>
      </c>
      <c r="AB5" s="19" t="s">
        <v>87</v>
      </c>
      <c r="AC5" s="19" t="s">
        <v>88</v>
      </c>
      <c r="AD5" s="19" t="s">
        <v>89</v>
      </c>
      <c r="AE5" s="19" t="s">
        <v>90</v>
      </c>
      <c r="AF5" s="19" t="s">
        <v>91</v>
      </c>
      <c r="AG5" s="19" t="s">
        <v>92</v>
      </c>
      <c r="AH5" s="19" t="s">
        <v>29</v>
      </c>
      <c r="AI5" s="19" t="s">
        <v>83</v>
      </c>
      <c r="AJ5" s="19" t="s">
        <v>84</v>
      </c>
      <c r="AK5" s="19" t="s">
        <v>85</v>
      </c>
      <c r="AL5" s="19" t="s">
        <v>86</v>
      </c>
      <c r="AM5" s="19" t="s">
        <v>87</v>
      </c>
      <c r="AN5" s="19" t="s">
        <v>88</v>
      </c>
      <c r="AO5" s="19" t="s">
        <v>89</v>
      </c>
      <c r="AP5" s="19" t="s">
        <v>90</v>
      </c>
      <c r="AQ5" s="19" t="s">
        <v>91</v>
      </c>
      <c r="AR5" s="19" t="s">
        <v>92</v>
      </c>
      <c r="AS5" s="19" t="s">
        <v>93</v>
      </c>
      <c r="AT5" s="19" t="s">
        <v>83</v>
      </c>
      <c r="AU5" s="19" t="s">
        <v>84</v>
      </c>
      <c r="AV5" s="19" t="s">
        <v>85</v>
      </c>
      <c r="AW5" s="19" t="s">
        <v>86</v>
      </c>
      <c r="AX5" s="19" t="s">
        <v>87</v>
      </c>
      <c r="AY5" s="19" t="s">
        <v>88</v>
      </c>
      <c r="AZ5" s="19" t="s">
        <v>89</v>
      </c>
      <c r="BA5" s="19" t="s">
        <v>90</v>
      </c>
      <c r="BB5" s="19" t="s">
        <v>91</v>
      </c>
      <c r="BC5" s="19" t="s">
        <v>92</v>
      </c>
      <c r="BD5" s="19" t="s">
        <v>93</v>
      </c>
      <c r="BE5" s="19" t="s">
        <v>83</v>
      </c>
      <c r="BF5" s="19" t="s">
        <v>84</v>
      </c>
      <c r="BG5" s="19" t="s">
        <v>85</v>
      </c>
      <c r="BH5" s="19" t="s">
        <v>86</v>
      </c>
      <c r="BI5" s="19" t="s">
        <v>87</v>
      </c>
      <c r="BJ5" s="19" t="s">
        <v>88</v>
      </c>
      <c r="BK5" s="19" t="s">
        <v>89</v>
      </c>
      <c r="BL5" s="19" t="s">
        <v>90</v>
      </c>
      <c r="BM5" s="19" t="s">
        <v>91</v>
      </c>
      <c r="BN5" s="19" t="s">
        <v>92</v>
      </c>
      <c r="BO5" s="19" t="s">
        <v>93</v>
      </c>
      <c r="BP5" s="19" t="s">
        <v>83</v>
      </c>
      <c r="BQ5" s="19" t="s">
        <v>84</v>
      </c>
      <c r="BR5" s="19" t="s">
        <v>85</v>
      </c>
      <c r="BS5" s="19" t="s">
        <v>86</v>
      </c>
      <c r="BT5" s="19" t="s">
        <v>87</v>
      </c>
      <c r="BU5" s="19" t="s">
        <v>88</v>
      </c>
      <c r="BV5" s="19" t="s">
        <v>89</v>
      </c>
      <c r="BW5" s="19" t="s">
        <v>90</v>
      </c>
      <c r="BX5" s="19" t="s">
        <v>91</v>
      </c>
      <c r="BY5" s="19" t="s">
        <v>92</v>
      </c>
      <c r="BZ5" s="19" t="s">
        <v>93</v>
      </c>
      <c r="CA5" s="19" t="s">
        <v>83</v>
      </c>
      <c r="CB5" s="19" t="s">
        <v>84</v>
      </c>
      <c r="CC5" s="19" t="s">
        <v>85</v>
      </c>
      <c r="CD5" s="19" t="s">
        <v>86</v>
      </c>
      <c r="CE5" s="19" t="s">
        <v>87</v>
      </c>
      <c r="CF5" s="19" t="s">
        <v>88</v>
      </c>
      <c r="CG5" s="19" t="s">
        <v>89</v>
      </c>
      <c r="CH5" s="19" t="s">
        <v>90</v>
      </c>
      <c r="CI5" s="19" t="s">
        <v>91</v>
      </c>
      <c r="CJ5" s="19" t="s">
        <v>92</v>
      </c>
      <c r="CK5" s="19" t="s">
        <v>93</v>
      </c>
      <c r="CL5" s="19" t="s">
        <v>83</v>
      </c>
      <c r="CM5" s="19" t="s">
        <v>84</v>
      </c>
      <c r="CN5" s="19" t="s">
        <v>85</v>
      </c>
      <c r="CO5" s="19" t="s">
        <v>86</v>
      </c>
      <c r="CP5" s="19" t="s">
        <v>87</v>
      </c>
      <c r="CQ5" s="19" t="s">
        <v>88</v>
      </c>
      <c r="CR5" s="19" t="s">
        <v>89</v>
      </c>
      <c r="CS5" s="19" t="s">
        <v>90</v>
      </c>
      <c r="CT5" s="19" t="s">
        <v>91</v>
      </c>
      <c r="CU5" s="19" t="s">
        <v>92</v>
      </c>
      <c r="CV5" s="19" t="s">
        <v>93</v>
      </c>
      <c r="CW5" s="19" t="s">
        <v>83</v>
      </c>
      <c r="CX5" s="19" t="s">
        <v>84</v>
      </c>
      <c r="CY5" s="19" t="s">
        <v>85</v>
      </c>
      <c r="CZ5" s="19" t="s">
        <v>86</v>
      </c>
      <c r="DA5" s="19" t="s">
        <v>87</v>
      </c>
      <c r="DB5" s="19" t="s">
        <v>88</v>
      </c>
      <c r="DC5" s="19" t="s">
        <v>89</v>
      </c>
      <c r="DD5" s="19" t="s">
        <v>90</v>
      </c>
      <c r="DE5" s="19" t="s">
        <v>91</v>
      </c>
      <c r="DF5" s="19" t="s">
        <v>92</v>
      </c>
      <c r="DG5" s="19" t="s">
        <v>93</v>
      </c>
      <c r="DH5" s="19" t="s">
        <v>83</v>
      </c>
      <c r="DI5" s="19" t="s">
        <v>84</v>
      </c>
      <c r="DJ5" s="19" t="s">
        <v>85</v>
      </c>
      <c r="DK5" s="19" t="s">
        <v>86</v>
      </c>
      <c r="DL5" s="19" t="s">
        <v>87</v>
      </c>
      <c r="DM5" s="19" t="s">
        <v>88</v>
      </c>
      <c r="DN5" s="19" t="s">
        <v>89</v>
      </c>
      <c r="DO5" s="19" t="s">
        <v>90</v>
      </c>
      <c r="DP5" s="19" t="s">
        <v>91</v>
      </c>
      <c r="DQ5" s="19" t="s">
        <v>92</v>
      </c>
      <c r="DR5" s="19" t="s">
        <v>93</v>
      </c>
      <c r="DS5" s="19" t="s">
        <v>83</v>
      </c>
      <c r="DT5" s="19" t="s">
        <v>84</v>
      </c>
      <c r="DU5" s="19" t="s">
        <v>85</v>
      </c>
      <c r="DV5" s="19" t="s">
        <v>86</v>
      </c>
      <c r="DW5" s="19" t="s">
        <v>87</v>
      </c>
      <c r="DX5" s="19" t="s">
        <v>88</v>
      </c>
      <c r="DY5" s="19" t="s">
        <v>89</v>
      </c>
      <c r="DZ5" s="19" t="s">
        <v>90</v>
      </c>
      <c r="EA5" s="19" t="s">
        <v>91</v>
      </c>
      <c r="EB5" s="19" t="s">
        <v>92</v>
      </c>
      <c r="EC5" s="19" t="s">
        <v>93</v>
      </c>
      <c r="ED5" s="19" t="s">
        <v>83</v>
      </c>
      <c r="EE5" s="19" t="s">
        <v>84</v>
      </c>
      <c r="EF5" s="19" t="s">
        <v>85</v>
      </c>
      <c r="EG5" s="19" t="s">
        <v>86</v>
      </c>
      <c r="EH5" s="19" t="s">
        <v>87</v>
      </c>
      <c r="EI5" s="19" t="s">
        <v>88</v>
      </c>
      <c r="EJ5" s="19" t="s">
        <v>89</v>
      </c>
      <c r="EK5" s="19" t="s">
        <v>90</v>
      </c>
      <c r="EL5" s="19" t="s">
        <v>91</v>
      </c>
      <c r="EM5" s="19" t="s">
        <v>92</v>
      </c>
      <c r="EN5" s="19" t="s">
        <v>93</v>
      </c>
    </row>
    <row r="6" spans="1:144" s="23" customFormat="1" x14ac:dyDescent="0.15">
      <c r="A6" s="15" t="s">
        <v>94</v>
      </c>
      <c r="B6" s="20">
        <f>B7</f>
        <v>2022</v>
      </c>
      <c r="C6" s="20">
        <f t="shared" ref="C6:W6" si="3">C7</f>
        <v>462144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鹿児島県　垂水市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3.92</v>
      </c>
      <c r="Q6" s="21">
        <f t="shared" si="3"/>
        <v>2827</v>
      </c>
      <c r="R6" s="21">
        <f t="shared" si="3"/>
        <v>13624</v>
      </c>
      <c r="S6" s="21">
        <f t="shared" si="3"/>
        <v>162.12</v>
      </c>
      <c r="T6" s="21">
        <f t="shared" si="3"/>
        <v>84.04</v>
      </c>
      <c r="U6" s="21">
        <f t="shared" si="3"/>
        <v>527</v>
      </c>
      <c r="V6" s="21">
        <f t="shared" si="3"/>
        <v>0.45</v>
      </c>
      <c r="W6" s="21">
        <f t="shared" si="3"/>
        <v>1171.1099999999999</v>
      </c>
      <c r="X6" s="22">
        <f>IF(X7="",NA(),X7)</f>
        <v>74.88</v>
      </c>
      <c r="Y6" s="22">
        <f t="shared" ref="Y6:AG6" si="4">IF(Y7="",NA(),Y7)</f>
        <v>78.959999999999994</v>
      </c>
      <c r="Z6" s="22">
        <f t="shared" si="4"/>
        <v>79.61</v>
      </c>
      <c r="AA6" s="22">
        <f t="shared" si="4"/>
        <v>82.05</v>
      </c>
      <c r="AB6" s="22">
        <f t="shared" si="4"/>
        <v>83.02</v>
      </c>
      <c r="AC6" s="22">
        <f t="shared" si="4"/>
        <v>73.25</v>
      </c>
      <c r="AD6" s="22">
        <f t="shared" si="4"/>
        <v>75.06</v>
      </c>
      <c r="AE6" s="22">
        <f t="shared" si="4"/>
        <v>73.22</v>
      </c>
      <c r="AF6" s="22">
        <f t="shared" si="4"/>
        <v>69.05</v>
      </c>
      <c r="AG6" s="22">
        <f t="shared" si="4"/>
        <v>67.02</v>
      </c>
      <c r="AH6" s="21" t="str">
        <f>IF(AH7="","",IF(AH7="-","【-】","【"&amp;SUBSTITUTE(TEXT(AH7,"#,##0.00"),"-","△")&amp;"】"))</f>
        <v>【73.00】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1376.5</v>
      </c>
      <c r="BF6" s="22">
        <f t="shared" ref="BF6:BN6" si="7">IF(BF7="",NA(),BF7)</f>
        <v>1313.74</v>
      </c>
      <c r="BG6" s="22">
        <f t="shared" si="7"/>
        <v>1221.3399999999999</v>
      </c>
      <c r="BH6" s="22">
        <f t="shared" si="7"/>
        <v>1214.98</v>
      </c>
      <c r="BI6" s="22">
        <f t="shared" si="7"/>
        <v>1250.3599999999999</v>
      </c>
      <c r="BJ6" s="22">
        <f t="shared" si="7"/>
        <v>1274.21</v>
      </c>
      <c r="BK6" s="22">
        <f t="shared" si="7"/>
        <v>1183.92</v>
      </c>
      <c r="BL6" s="22">
        <f t="shared" si="7"/>
        <v>1128.72</v>
      </c>
      <c r="BM6" s="22">
        <f t="shared" si="7"/>
        <v>1125.25</v>
      </c>
      <c r="BN6" s="22">
        <f t="shared" si="7"/>
        <v>1157.05</v>
      </c>
      <c r="BO6" s="21" t="str">
        <f>IF(BO7="","",IF(BO7="-","【-】","【"&amp;SUBSTITUTE(TEXT(BO7,"#,##0.00"),"-","△")&amp;"】"))</f>
        <v>【982.48】</v>
      </c>
      <c r="BP6" s="22">
        <f>IF(BP7="",NA(),BP7)</f>
        <v>33.58</v>
      </c>
      <c r="BQ6" s="22">
        <f t="shared" ref="BQ6:BY6" si="8">IF(BQ7="",NA(),BQ7)</f>
        <v>32.619999999999997</v>
      </c>
      <c r="BR6" s="22">
        <f t="shared" si="8"/>
        <v>29.27</v>
      </c>
      <c r="BS6" s="22">
        <f t="shared" si="8"/>
        <v>25.96</v>
      </c>
      <c r="BT6" s="22">
        <f t="shared" si="8"/>
        <v>16.649999999999999</v>
      </c>
      <c r="BU6" s="22">
        <f t="shared" si="8"/>
        <v>41.25</v>
      </c>
      <c r="BV6" s="22">
        <f t="shared" si="8"/>
        <v>42.5</v>
      </c>
      <c r="BW6" s="22">
        <f t="shared" si="8"/>
        <v>41.84</v>
      </c>
      <c r="BX6" s="22">
        <f t="shared" si="8"/>
        <v>41.44</v>
      </c>
      <c r="BY6" s="22">
        <f t="shared" si="8"/>
        <v>37.65</v>
      </c>
      <c r="BZ6" s="21" t="str">
        <f>IF(BZ7="","",IF(BZ7="-","【-】","【"&amp;SUBSTITUTE(TEXT(BZ7,"#,##0.00"),"-","△")&amp;"】"))</f>
        <v>【50.61】</v>
      </c>
      <c r="CA6" s="22">
        <f>IF(CA7="",NA(),CA7)</f>
        <v>503.44</v>
      </c>
      <c r="CB6" s="22">
        <f t="shared" ref="CB6:CJ6" si="9">IF(CB7="",NA(),CB7)</f>
        <v>513.94000000000005</v>
      </c>
      <c r="CC6" s="22">
        <f t="shared" si="9"/>
        <v>591.99</v>
      </c>
      <c r="CD6" s="22">
        <f t="shared" si="9"/>
        <v>659.23</v>
      </c>
      <c r="CE6" s="22">
        <f t="shared" si="9"/>
        <v>960.82</v>
      </c>
      <c r="CF6" s="22">
        <f t="shared" si="9"/>
        <v>383.25</v>
      </c>
      <c r="CG6" s="22">
        <f t="shared" si="9"/>
        <v>377.72</v>
      </c>
      <c r="CH6" s="22">
        <f t="shared" si="9"/>
        <v>390.47</v>
      </c>
      <c r="CI6" s="22">
        <f t="shared" si="9"/>
        <v>403.61</v>
      </c>
      <c r="CJ6" s="22">
        <f t="shared" si="9"/>
        <v>442.82</v>
      </c>
      <c r="CK6" s="21" t="str">
        <f>IF(CK7="","",IF(CK7="-","【-】","【"&amp;SUBSTITUTE(TEXT(CK7,"#,##0.00"),"-","△")&amp;"】"))</f>
        <v>【320.83】</v>
      </c>
      <c r="CL6" s="22">
        <f>IF(CL7="",NA(),CL7)</f>
        <v>49</v>
      </c>
      <c r="CM6" s="22">
        <f t="shared" ref="CM6:CU6" si="10">IF(CM7="",NA(),CM7)</f>
        <v>48.16</v>
      </c>
      <c r="CN6" s="22">
        <f t="shared" si="10"/>
        <v>48.79</v>
      </c>
      <c r="CO6" s="22">
        <f t="shared" si="10"/>
        <v>37.049999999999997</v>
      </c>
      <c r="CP6" s="22">
        <f t="shared" si="10"/>
        <v>32.49</v>
      </c>
      <c r="CQ6" s="22">
        <f t="shared" si="10"/>
        <v>48.26</v>
      </c>
      <c r="CR6" s="22">
        <f t="shared" si="10"/>
        <v>48.01</v>
      </c>
      <c r="CS6" s="22">
        <f t="shared" si="10"/>
        <v>49.08</v>
      </c>
      <c r="CT6" s="22">
        <f t="shared" si="10"/>
        <v>51.46</v>
      </c>
      <c r="CU6" s="22">
        <f t="shared" si="10"/>
        <v>51.84</v>
      </c>
      <c r="CV6" s="21" t="str">
        <f>IF(CV7="","",IF(CV7="-","【-】","【"&amp;SUBSTITUTE(TEXT(CV7,"#,##0.00"),"-","△")&amp;"】"))</f>
        <v>【56.15】</v>
      </c>
      <c r="CW6" s="22">
        <f>IF(CW7="",NA(),CW7)</f>
        <v>78.12</v>
      </c>
      <c r="CX6" s="22">
        <f t="shared" ref="CX6:DF6" si="11">IF(CX7="",NA(),CX7)</f>
        <v>78.14</v>
      </c>
      <c r="CY6" s="22">
        <f t="shared" si="11"/>
        <v>74.61</v>
      </c>
      <c r="CZ6" s="22">
        <f t="shared" si="11"/>
        <v>91.95</v>
      </c>
      <c r="DA6" s="22">
        <f t="shared" si="11"/>
        <v>99.26</v>
      </c>
      <c r="DB6" s="22">
        <f t="shared" si="11"/>
        <v>72.72</v>
      </c>
      <c r="DC6" s="22">
        <f t="shared" si="11"/>
        <v>72.75</v>
      </c>
      <c r="DD6" s="22">
        <f t="shared" si="11"/>
        <v>71.27</v>
      </c>
      <c r="DE6" s="22">
        <f t="shared" si="11"/>
        <v>68.58</v>
      </c>
      <c r="DF6" s="22">
        <f t="shared" si="11"/>
        <v>67.94</v>
      </c>
      <c r="DG6" s="21" t="str">
        <f>IF(DG7="","",IF(DG7="-","【-】","【"&amp;SUBSTITUTE(TEXT(DG7,"#,##0.00"),"-","△")&amp;"】"))</f>
        <v>【70.01】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0.62</v>
      </c>
      <c r="EJ6" s="22">
        <f t="shared" si="14"/>
        <v>0.39</v>
      </c>
      <c r="EK6" s="22">
        <f t="shared" si="14"/>
        <v>0.61</v>
      </c>
      <c r="EL6" s="22">
        <f t="shared" si="14"/>
        <v>0.4</v>
      </c>
      <c r="EM6" s="22">
        <f t="shared" si="14"/>
        <v>0.59</v>
      </c>
      <c r="EN6" s="21" t="str">
        <f>IF(EN7="","",IF(EN7="-","【-】","【"&amp;SUBSTITUTE(TEXT(EN7,"#,##0.00"),"-","△")&amp;"】"))</f>
        <v>【0.52】</v>
      </c>
    </row>
    <row r="7" spans="1:144" s="23" customFormat="1" x14ac:dyDescent="0.15">
      <c r="A7" s="15"/>
      <c r="B7" s="24">
        <v>2022</v>
      </c>
      <c r="C7" s="24">
        <v>462144</v>
      </c>
      <c r="D7" s="24">
        <v>47</v>
      </c>
      <c r="E7" s="24">
        <v>1</v>
      </c>
      <c r="F7" s="24">
        <v>0</v>
      </c>
      <c r="G7" s="24">
        <v>0</v>
      </c>
      <c r="H7" s="24" t="s">
        <v>95</v>
      </c>
      <c r="I7" s="24" t="s">
        <v>96</v>
      </c>
      <c r="J7" s="24" t="s">
        <v>97</v>
      </c>
      <c r="K7" s="24" t="s">
        <v>98</v>
      </c>
      <c r="L7" s="24" t="s">
        <v>99</v>
      </c>
      <c r="M7" s="24" t="s">
        <v>100</v>
      </c>
      <c r="N7" s="25" t="s">
        <v>101</v>
      </c>
      <c r="O7" s="25" t="s">
        <v>102</v>
      </c>
      <c r="P7" s="25">
        <v>3.92</v>
      </c>
      <c r="Q7" s="25">
        <v>2827</v>
      </c>
      <c r="R7" s="25">
        <v>13624</v>
      </c>
      <c r="S7" s="25">
        <v>162.12</v>
      </c>
      <c r="T7" s="25">
        <v>84.04</v>
      </c>
      <c r="U7" s="25">
        <v>527</v>
      </c>
      <c r="V7" s="25">
        <v>0.45</v>
      </c>
      <c r="W7" s="25">
        <v>1171.1099999999999</v>
      </c>
      <c r="X7" s="25">
        <v>74.88</v>
      </c>
      <c r="Y7" s="25">
        <v>78.959999999999994</v>
      </c>
      <c r="Z7" s="25">
        <v>79.61</v>
      </c>
      <c r="AA7" s="25">
        <v>82.05</v>
      </c>
      <c r="AB7" s="25">
        <v>83.02</v>
      </c>
      <c r="AC7" s="25">
        <v>73.25</v>
      </c>
      <c r="AD7" s="25">
        <v>75.06</v>
      </c>
      <c r="AE7" s="25">
        <v>73.22</v>
      </c>
      <c r="AF7" s="25">
        <v>69.05</v>
      </c>
      <c r="AG7" s="25">
        <v>67.02</v>
      </c>
      <c r="AH7" s="25">
        <v>73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1376.5</v>
      </c>
      <c r="BF7" s="25">
        <v>1313.74</v>
      </c>
      <c r="BG7" s="25">
        <v>1221.3399999999999</v>
      </c>
      <c r="BH7" s="25">
        <v>1214.98</v>
      </c>
      <c r="BI7" s="25">
        <v>1250.3599999999999</v>
      </c>
      <c r="BJ7" s="25">
        <v>1274.21</v>
      </c>
      <c r="BK7" s="25">
        <v>1183.92</v>
      </c>
      <c r="BL7" s="25">
        <v>1128.72</v>
      </c>
      <c r="BM7" s="25">
        <v>1125.25</v>
      </c>
      <c r="BN7" s="25">
        <v>1157.05</v>
      </c>
      <c r="BO7" s="25">
        <v>982.48</v>
      </c>
      <c r="BP7" s="25">
        <v>33.58</v>
      </c>
      <c r="BQ7" s="25">
        <v>32.619999999999997</v>
      </c>
      <c r="BR7" s="25">
        <v>29.27</v>
      </c>
      <c r="BS7" s="25">
        <v>25.96</v>
      </c>
      <c r="BT7" s="25">
        <v>16.649999999999999</v>
      </c>
      <c r="BU7" s="25">
        <v>41.25</v>
      </c>
      <c r="BV7" s="25">
        <v>42.5</v>
      </c>
      <c r="BW7" s="25">
        <v>41.84</v>
      </c>
      <c r="BX7" s="25">
        <v>41.44</v>
      </c>
      <c r="BY7" s="25">
        <v>37.65</v>
      </c>
      <c r="BZ7" s="25">
        <v>50.61</v>
      </c>
      <c r="CA7" s="25">
        <v>503.44</v>
      </c>
      <c r="CB7" s="25">
        <v>513.94000000000005</v>
      </c>
      <c r="CC7" s="25">
        <v>591.99</v>
      </c>
      <c r="CD7" s="25">
        <v>659.23</v>
      </c>
      <c r="CE7" s="25">
        <v>960.82</v>
      </c>
      <c r="CF7" s="25">
        <v>383.25</v>
      </c>
      <c r="CG7" s="25">
        <v>377.72</v>
      </c>
      <c r="CH7" s="25">
        <v>390.47</v>
      </c>
      <c r="CI7" s="25">
        <v>403.61</v>
      </c>
      <c r="CJ7" s="25">
        <v>442.82</v>
      </c>
      <c r="CK7" s="25">
        <v>320.83</v>
      </c>
      <c r="CL7" s="25">
        <v>49</v>
      </c>
      <c r="CM7" s="25">
        <v>48.16</v>
      </c>
      <c r="CN7" s="25">
        <v>48.79</v>
      </c>
      <c r="CO7" s="25">
        <v>37.049999999999997</v>
      </c>
      <c r="CP7" s="25">
        <v>32.49</v>
      </c>
      <c r="CQ7" s="25">
        <v>48.26</v>
      </c>
      <c r="CR7" s="25">
        <v>48.01</v>
      </c>
      <c r="CS7" s="25">
        <v>49.08</v>
      </c>
      <c r="CT7" s="25">
        <v>51.46</v>
      </c>
      <c r="CU7" s="25">
        <v>51.84</v>
      </c>
      <c r="CV7" s="25">
        <v>56.15</v>
      </c>
      <c r="CW7" s="25">
        <v>78.12</v>
      </c>
      <c r="CX7" s="25">
        <v>78.14</v>
      </c>
      <c r="CY7" s="25">
        <v>74.61</v>
      </c>
      <c r="CZ7" s="25">
        <v>91.95</v>
      </c>
      <c r="DA7" s="25">
        <v>99.26</v>
      </c>
      <c r="DB7" s="25">
        <v>72.72</v>
      </c>
      <c r="DC7" s="25">
        <v>72.75</v>
      </c>
      <c r="DD7" s="25">
        <v>71.27</v>
      </c>
      <c r="DE7" s="25">
        <v>68.58</v>
      </c>
      <c r="DF7" s="25">
        <v>67.94</v>
      </c>
      <c r="DG7" s="25">
        <v>70.010000000000005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0.62</v>
      </c>
      <c r="EJ7" s="25">
        <v>0.39</v>
      </c>
      <c r="EK7" s="25">
        <v>0.61</v>
      </c>
      <c r="EL7" s="25">
        <v>0.4</v>
      </c>
      <c r="EM7" s="25">
        <v>0.59</v>
      </c>
      <c r="EN7" s="25">
        <v>0.52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103</v>
      </c>
      <c r="C9" s="27" t="s">
        <v>104</v>
      </c>
      <c r="D9" s="27" t="s">
        <v>105</v>
      </c>
      <c r="E9" s="27" t="s">
        <v>106</v>
      </c>
      <c r="F9" s="27" t="s">
        <v>107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45</v>
      </c>
      <c r="B10" s="28">
        <f t="shared" ref="B10:C10" si="15">DATEVALUE($B7+12-B11&amp;"/1/"&amp;B12)</f>
        <v>47484</v>
      </c>
      <c r="C10" s="29">
        <f t="shared" si="15"/>
        <v>47849</v>
      </c>
      <c r="D10" s="29">
        <f>DATEVALUE($B7+12-D11&amp;"/1/"&amp;D12)</f>
        <v>48215</v>
      </c>
      <c r="E10" s="29">
        <f>DATEVALUE($B7+12-E11&amp;"/1/"&amp;E12)</f>
        <v>48582</v>
      </c>
      <c r="F10" s="29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4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鹿児島県</cp:lastModifiedBy>
  <cp:lastPrinted>2024-01-30T04:44:42Z</cp:lastPrinted>
  <dcterms:created xsi:type="dcterms:W3CDTF">2023-12-05T01:07:53Z</dcterms:created>
  <dcterms:modified xsi:type="dcterms:W3CDTF">2024-02-19T00:00:15Z</dcterms:modified>
  <cp:category/>
</cp:coreProperties>
</file>