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42 知名町○\05_再提出\"/>
    </mc:Choice>
  </mc:AlternateContent>
  <workbookProtection workbookAlgorithmName="SHA-512" workbookHashValue="Y8PxUKUx3i4eC9JUn/fJIQhyMKBv6X4IQ2AhXIqVU9Dk1Aue08ySqL7a1HT6TwPi+gpB8uAa+JT82AHX357N+Q==" workbookSaltValue="2Cmi6YmEH9djd9Q+TTZ+mg==" workbookSpinCount="100000" lockStructure="1"/>
  <bookViews>
    <workbookView xWindow="0" yWindow="0" windowWidth="28800" windowHeight="12300"/>
  </bookViews>
  <sheets>
    <sheet name="法非適用_下水道事業" sheetId="4" r:id="rId1"/>
    <sheet name="データ" sheetId="5" state="hidden" r:id="rId2"/>
  </sheet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<sst xmlns="http://schemas.openxmlformats.org/spreadsheetml/2006/main" count="236" uniqueCount="119">
  <si>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</si>
  <si>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</si>
  <si>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</si>
  <si>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</si>
  <si>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</si>
  <si>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</si>
  <si>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</si>
  <si>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</si>
  <si>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</si>
  <si>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</si>
  <si>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</si>
  <si>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</si>
  <si>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</si>
  <si>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</si>
  <si>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</si>
  <si>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</si>
  <si>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</si>
  <si>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</si>
  <si>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</si>
  <si>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</si>
  <si>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</si>
  <si>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</si>
  <si>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</si>
  <si>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</si>
  <si>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</si>
  <si>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</si>
  <si>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</si>
  <si>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</si>
  <si>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</si>
  <si>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</si>
  <si>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</si>
  <si>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</si>
  <si>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</si>
  <si>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</si>
  <si>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</si>
  <si>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</si>
  <si>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</si>
  <si>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</si>
  <si>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</si>
  <si>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</si>
  <si>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</si>
  <si>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</si>
  <si>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</si>
  <si>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</si>
  <si>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</si>
  <si>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</si>
  <si>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</si>
  <si>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</si>
  <si>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</si>
  <si>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</si>
  <si>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</si>
  <si>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</si>
  <si>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</si>
  <si>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</si>
  <si>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</si>
  <si>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</si>
  <si>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</si>
  <si>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</si>
  <si>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</si>
  <si>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</si>
  <si>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</si>
  <si>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</si>
  <si>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</si>
  <si>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</si>
  <si>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</si>
  <si>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</si>
  <si>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</si>
  <si>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</si>
  <si>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</si>
  <si>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</si>
  <si>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</si>
  <si>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</si>
  <si>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</si>
  <si>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</si>
  <si>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</si>
  <si>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</si>
  <si>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</si>
  <si>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</si>
  <si>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</si>
  <si>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</si>
  <si>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</si>
  <si>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</si>
  <si>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</si>
  <si>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</si>
  <si>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</si>
  <si>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</si>
  <si>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</si>
  <si>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</si>
  <si>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</si>
  <si>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</si>
  <si>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</si>
  <si>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</si>
  <si>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</si>
  <si>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</si>
  <si>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</si>
  <si>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</si>
  <si>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</si>
  <si>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</si>
  <si>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</si>
  <si>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</si>
  <si>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</si>
  <si>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</si>
  <si>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</si>
  <si>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</si>
  <si>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</si>
  <si>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</si>
  <si>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</si>
  <si>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</si>
  <si>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</si>
  <si>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</si>
  <si>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</si>
  <si>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</si>
  <si>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</si>
  <si>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</si>
  <si>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</si>
  <si>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</si>
  <si>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本町の管渠は現時点で耐用年数を超えるものはないが、ストックマネジメント計画に沿って順次点検を行い、健全性の低い箇所から計画的・効率的に改善することで、更新時期の集中を避け、改築にかかるコストの縮減を図る必要がある。</t>
    <rPh sb="63" eb="65">
      <t>カショ</t>
    </rPh>
    <rPh sb="71" eb="74">
      <t>コウリツテキ</t>
    </rPh>
    <phoneticPr fontId="4"/>
  </si>
  <si>
    <t xml:space="preserve">①収益的収支比率
　100％に近いが、起債償還額が大きく、他会計繰入金での補填によるところが大きい。他会計繰入金に依存しない自立した経営基盤の確立が必要である。使用料の見直しや新規加入者を増やすなど収入の確保に努めたい。
④企業債残高対事業規模比率
　類似団体と比較し低い数値となっているが、耐震化や長寿命化に伴う改築工事により、上昇していくと考えられるため、平準化を図りつつ発注は計画的に行いたい。
⑤経費回収率
　施設老朽化に伴う維持管理費の増加により、使用料で回収すべき経費を補えなくなった。使用料の見直しや新規加入者を増やすなど収入の確保に努めたい。
⑥汚水処理原価
　類似団体と比較して低い状況であるが、収益的収支比率、経費回収率の低下に応じて、高くなっていくことが予想される。
⑦施設利用率
　類似団体と比較して高い状況ではあるが、今後汚水処理人口の減少や節水機器の普及等に伴う処理水量の減少が見込まれるため、施設能力が過剰とならないように注視する必要がある。
⑧水洗化率
　近年伸びつつあるものの、類似団体と比較して低い状況である。100％達成に向け、戸別訪問等の水洗化率向上に向けた取組みを強化する必要がある。
</t>
    <rPh sb="15" eb="16">
      <t>チカ</t>
    </rPh>
    <rPh sb="25" eb="26">
      <t>オオ</t>
    </rPh>
    <rPh sb="80" eb="83">
      <t>シヨウリョウ</t>
    </rPh>
    <rPh sb="84" eb="86">
      <t>ミナオ</t>
    </rPh>
    <rPh sb="88" eb="93">
      <t>シンキカニュウシャ</t>
    </rPh>
    <rPh sb="94" eb="95">
      <t>フ</t>
    </rPh>
    <rPh sb="99" eb="101">
      <t>シュウニュウ</t>
    </rPh>
    <rPh sb="102" eb="104">
      <t>カクホ</t>
    </rPh>
    <rPh sb="105" eb="106">
      <t>ツト</t>
    </rPh>
    <rPh sb="146" eb="149">
      <t>タイシンカ</t>
    </rPh>
    <rPh sb="155" eb="156">
      <t>トモナ</t>
    </rPh>
    <rPh sb="157" eb="161">
      <t>カイチクコウジ</t>
    </rPh>
    <rPh sb="165" eb="167">
      <t>ジョウショウ</t>
    </rPh>
    <rPh sb="180" eb="183">
      <t>ヘイジュンカ</t>
    </rPh>
    <rPh sb="184" eb="185">
      <t>ハカ</t>
    </rPh>
    <rPh sb="188" eb="190">
      <t>ハッチュウ</t>
    </rPh>
    <rPh sb="191" eb="194">
      <t>ケイカクテキ</t>
    </rPh>
    <rPh sb="195" eb="196">
      <t>オコナ</t>
    </rPh>
    <rPh sb="241" eb="242">
      <t>オギナ</t>
    </rPh>
    <rPh sb="300" eb="302">
      <t>ジョウキョウ</t>
    </rPh>
    <rPh sb="307" eb="310">
      <t>シュウエキテキ</t>
    </rPh>
    <rPh sb="310" eb="314">
      <t>シュウシヒリツ</t>
    </rPh>
    <rPh sb="315" eb="320">
      <t>ケイヒカイシュウリツ</t>
    </rPh>
    <rPh sb="321" eb="323">
      <t>テイカ</t>
    </rPh>
    <rPh sb="324" eb="325">
      <t>オウ</t>
    </rPh>
    <rPh sb="338" eb="340">
      <t>ヨソウ</t>
    </rPh>
    <rPh sb="456" eb="458">
      <t>ルイジ</t>
    </rPh>
    <rPh sb="458" eb="460">
      <t>ダンタイ</t>
    </rPh>
    <rPh sb="461" eb="463">
      <t>ヒカク</t>
    </rPh>
    <rPh sb="465" eb="466">
      <t>ヒク</t>
    </rPh>
    <rPh sb="467" eb="469">
      <t>ジョウキョウ</t>
    </rPh>
    <rPh sb="503" eb="505">
      <t>キョウカ</t>
    </rPh>
    <phoneticPr fontId="4"/>
  </si>
  <si>
    <t>・経費回収率の低下が課題であり、水洗化率の向上を推進したり、使用料を見直すなど収入の確保に努めたい。
・施設の老朽化に伴い、修繕箇所が増加することが見込まれるため、ストックマネジメント計画による効率的な施設の更新を図る。
・令和５年度に地方公営企業法を適用予定であり、経営状況の把握、改善に努める。</t>
    <rPh sb="7" eb="9">
      <t>テイカ</t>
    </rPh>
    <rPh sb="10" eb="12">
      <t>カダイ</t>
    </rPh>
    <rPh sb="16" eb="19">
      <t>スイセンカ</t>
    </rPh>
    <rPh sb="19" eb="20">
      <t>リツ</t>
    </rPh>
    <rPh sb="21" eb="23">
      <t>コウジョウ</t>
    </rPh>
    <rPh sb="24" eb="26">
      <t>スイシン</t>
    </rPh>
    <rPh sb="30" eb="33">
      <t>シヨウリョウ</t>
    </rPh>
    <rPh sb="34" eb="36">
      <t>ミナオ</t>
    </rPh>
    <rPh sb="39" eb="41">
      <t>シュウニュウ</t>
    </rPh>
    <rPh sb="42" eb="44">
      <t>カクホ</t>
    </rPh>
    <rPh sb="45" eb="46">
      <t>ツト</t>
    </rPh>
    <rPh sb="52" eb="54">
      <t>シセツ</t>
    </rPh>
    <rPh sb="55" eb="58">
      <t>ロウキュウカ</t>
    </rPh>
    <rPh sb="59" eb="60">
      <t>トモナ</t>
    </rPh>
    <rPh sb="67" eb="69">
      <t>ゾウカ</t>
    </rPh>
    <rPh sb="74" eb="76">
      <t>ミコ</t>
    </rPh>
    <rPh sb="112" eb="114">
      <t>レイワ</t>
    </rPh>
    <rPh sb="115" eb="117">
      <t>ネンド</t>
    </rPh>
    <rPh sb="128" eb="130">
      <t>ヨテイ</t>
    </rPh>
    <rPh sb="136" eb="138">
      <t>ジョウキョウ</t>
    </rPh>
    <rPh sb="139" eb="141">
      <t>ハアク</t>
    </rPh>
    <rPh sb="142" eb="144">
      <t>カイゼン</t>
    </rPh>
    <rPh sb="145" eb="1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</si>
</sst>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BF-4268-AEFD-D7AF9B11FB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4FBF-4268-AEFD-D7AF9B11FB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57.44</c:v>
                </c:pt>
                <c:pt idx="1">
                  <c:v>59.19</c:v>
                </c:pt>
                <c:pt idx="2">
                  <c:v>56.13</c:v>
                </c:pt>
                <c:pt idx="3">
                  <c:v>55.31</c:v>
                </c:pt>
                <c:pt idx="4">
                  <c:v>56.38</c:v>
                </c:pt>
              </c:numCache>
            </c:numRef>
          </c:val>
          <c:extLst>
            <c:ext xmlns:c16="http://schemas.microsoft.com/office/drawing/2014/chart" uri="{C3380CC4-5D6E-409C-BE32-E72D297353CC}">
              <c16:uniqueId val="{00000000-9FBA-4155-BFD4-56C6871B64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9FBA-4155-BFD4-56C6871B64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72.94</c:v>
                </c:pt>
                <c:pt idx="1">
                  <c:v>74.55</c:v>
                </c:pt>
                <c:pt idx="2">
                  <c:v>76.3</c:v>
                </c:pt>
                <c:pt idx="3">
                  <c:v>77.45</c:v>
                </c:pt>
                <c:pt idx="4">
                  <c:v>77.45</c:v>
                </c:pt>
              </c:numCache>
            </c:numRef>
          </c:val>
          <c:extLst>
            <c:ext xmlns:c16="http://schemas.microsoft.com/office/drawing/2014/chart" uri="{C3380CC4-5D6E-409C-BE32-E72D297353CC}">
              <c16:uniqueId val="{00000000-A760-40E9-9266-6577EEE8B8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A760-40E9-9266-6577EEE8B8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94.12</c:v>
                </c:pt>
                <c:pt idx="1">
                  <c:v>105.47</c:v>
                </c:pt>
                <c:pt idx="2">
                  <c:v>100.56</c:v>
                </c:pt>
                <c:pt idx="3">
                  <c:v>97.64</c:v>
                </c:pt>
                <c:pt idx="4">
                  <c:v>95.01</c:v>
                </c:pt>
              </c:numCache>
            </c:numRef>
          </c:val>
          <c:extLst>
            <c:ext xmlns:c16="http://schemas.microsoft.com/office/drawing/2014/chart" uri="{C3380CC4-5D6E-409C-BE32-E72D297353CC}">
              <c16:uniqueId val="{00000000-85FA-4B8D-8D3C-43624501BF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A-4B8D-8D3C-43624501BF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DF-4C25-BC4A-1F78C878B2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F-4C25-BC4A-1F78C878B2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2-4860-918E-01C66CD105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2-4860-918E-01C66CD105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B-4A2A-AF3D-A2BA377AD7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B-4A2A-AF3D-A2BA377AD7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1E-4965-B0E4-9991833F63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1E-4965-B0E4-9991833F63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349.82</c:v>
                </c:pt>
                <c:pt idx="1">
                  <c:v>55.5</c:v>
                </c:pt>
                <c:pt idx="2">
                  <c:v>127.08</c:v>
                </c:pt>
                <c:pt idx="3">
                  <c:v>208.29</c:v>
                </c:pt>
                <c:pt idx="4">
                  <c:v>166.19</c:v>
                </c:pt>
              </c:numCache>
            </c:numRef>
          </c:val>
          <c:extLst>
            <c:ext xmlns:c16="http://schemas.microsoft.com/office/drawing/2014/chart" uri="{C3380CC4-5D6E-409C-BE32-E72D297353CC}">
              <c16:uniqueId val="{00000000-397A-4468-8DFF-6665CA6FD1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397A-4468-8DFF-6665CA6FD1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93.23</c:v>
                </c:pt>
              </c:numCache>
            </c:numRef>
          </c:val>
          <c:extLst>
            <c:ext xmlns:c16="http://schemas.microsoft.com/office/drawing/2014/chart" uri="{C3380CC4-5D6E-409C-BE32-E72D297353CC}">
              <c16:uniqueId val="{00000000-1700-418D-87E7-DD05018A41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1700-418D-87E7-DD05018A41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154.81</c:v>
                </c:pt>
                <c:pt idx="1">
                  <c:v>152.68</c:v>
                </c:pt>
                <c:pt idx="2">
                  <c:v>157.19999999999999</c:v>
                </c:pt>
                <c:pt idx="3">
                  <c:v>156.78</c:v>
                </c:pt>
                <c:pt idx="4">
                  <c:v>168.22</c:v>
                </c:pt>
              </c:numCache>
            </c:numRef>
          </c:val>
          <c:extLst>
            <c:ext xmlns:c16="http://schemas.microsoft.com/office/drawing/2014/chart" uri="{C3380CC4-5D6E-409C-BE32-E72D297353CC}">
              <c16:uniqueId val="{00000000-8A90-43C8-973B-D57D65542A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8A90-43C8-973B-D57D65542A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鹿児島県　知名町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5727</v>
      </c>
      <c r="AM8" s="42"/>
      <c r="AN8" s="42"/>
      <c r="AO8" s="42"/>
      <c r="AP8" s="42"/>
      <c r="AQ8" s="42"/>
      <c r="AR8" s="42"/>
      <c r="AS8" s="42"/>
      <c r="AT8" s="35">
        <f>データ!T6</f>
        <v>53.3</v>
      </c>
      <c r="AU8" s="35"/>
      <c r="AV8" s="35"/>
      <c r="AW8" s="35"/>
      <c r="AX8" s="35"/>
      <c r="AY8" s="35"/>
      <c r="AZ8" s="35"/>
      <c r="BA8" s="35"/>
      <c r="BB8" s="35">
        <f>データ!U6</f>
        <v>107.45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c r="A10" s="2"/>
      <c r="B10" s="35" t="str">
        <f>データ!N6</f>
        <v>-</v>
      </c>
      <c r="C10" s="35"/>
      <c r="D10" s="35"/>
      <c r="E10" s="35"/>
      <c r="F10" s="35"/>
      <c r="G10" s="35"/>
      <c r="H10" s="35"/>
      <c r="I10" s="35" t="str">
        <f>データ!O6</f>
        <v>該当数値なし</v>
      </c>
      <c r="J10" s="35"/>
      <c r="K10" s="35"/>
      <c r="L10" s="35"/>
      <c r="M10" s="35"/>
      <c r="N10" s="35"/>
      <c r="O10" s="35"/>
      <c r="P10" s="35">
        <f>データ!P6</f>
        <v>40.06</v>
      </c>
      <c r="Q10" s="35"/>
      <c r="R10" s="35"/>
      <c r="S10" s="35"/>
      <c r="T10" s="35"/>
      <c r="U10" s="35"/>
      <c r="V10" s="35"/>
      <c r="W10" s="35">
        <f>データ!Q6</f>
        <v>77.150000000000006</v>
      </c>
      <c r="X10" s="35"/>
      <c r="Y10" s="35"/>
      <c r="Z10" s="35"/>
      <c r="AA10" s="35"/>
      <c r="AB10" s="35"/>
      <c r="AC10" s="35"/>
      <c r="AD10" s="42">
        <f>データ!R6</f>
        <v>2750</v>
      </c>
      <c r="AE10" s="42"/>
      <c r="AF10" s="42"/>
      <c r="AG10" s="42"/>
      <c r="AH10" s="42"/>
      <c r="AI10" s="42"/>
      <c r="AJ10" s="42"/>
      <c r="AK10" s="2"/>
      <c r="AL10" s="42">
        <f>データ!V6</f>
        <v>2248</v>
      </c>
      <c r="AM10" s="42"/>
      <c r="AN10" s="42"/>
      <c r="AO10" s="42"/>
      <c r="AP10" s="42"/>
      <c r="AQ10" s="42"/>
      <c r="AR10" s="42"/>
      <c r="AS10" s="42"/>
      <c r="AT10" s="35">
        <f>データ!W6</f>
        <v>1.1599999999999999</v>
      </c>
      <c r="AU10" s="35"/>
      <c r="AV10" s="35"/>
      <c r="AW10" s="35"/>
      <c r="AX10" s="35"/>
      <c r="AY10" s="35"/>
      <c r="AZ10" s="35"/>
      <c r="BA10" s="35"/>
      <c r="BB10" s="35">
        <f>データ!X6</f>
        <v>1937.93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118</v>
      </c>
      <c r="BM66" s="78"/>
      <c r="BN66" s="78"/>
      <c r="BO66" s="78"/>
      <c r="BP66" s="78"/>
      <c r="BQ66" s="78"/>
      <c r="BR66" s="78"/>
      <c r="BS66" s="78"/>
      <c r="BT66" s="78"/>
      <c r="BU66" s="78"/>
      <c r="BV66" s="78"/>
      <c r="BW66" s="78"/>
      <c r="BX66" s="78"/>
      <c r="BY66" s="78"/>
      <c r="BZ66" s="7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c r="C84" s="2"/>
    </row>
    <row r="85" spans="1:78" hidden="1">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G8kA6ljUX5wGZTsD06QFeTAAi7nwKzgHbWQd0MHT7Nr/KmQ/Nwkm1EPEYiwRTTDrKIgzQ+zg/Fu80h21Ha8Xw==" saltValue="CaaIuzo7mkvGm6tSjdv5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c r="A3" s="14" t="s">
        <v>47</v>
      </c>
      <c r="B3" s="15" t="s">
        <v>48</v>
      </c>
      <c r="C3" s="15" t="s">
        <v>49</v>
      </c>
      <c r="D3" s="15" t="s">
        <v>50</v>
      </c>
      <c r="E3" s="15" t="s">
        <v>51</v>
      </c>
      <c r="F3" s="15" t="s">
        <v>52</v>
      </c>
      <c r="G3" s="15" t="s">
        <v>53</v>
      </c>
      <c r="H3" s="85" t="s">
        <v>54</v>
      </c>
      <c r="I3" s="86"/>
      <c r="J3" s="86"/>
      <c r="K3" s="86"/>
      <c r="L3" s="86"/>
      <c r="M3" s="86"/>
      <c r="N3" s="86"/>
      <c r="O3" s="86"/>
      <c r="P3" s="86"/>
      <c r="Q3" s="86"/>
      <c r="R3" s="86"/>
      <c r="S3" s="86"/>
      <c r="T3" s="86"/>
      <c r="U3" s="86"/>
      <c r="V3" s="86"/>
      <c r="W3" s="86"/>
      <c r="X3" s="87"/>
      <c r="Y3" s="91" t="s">
        <v>55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c r="A4" s="14" t="s">
        <v>57</v>
      </c>
      <c r="B4" s="16"/>
      <c r="C4" s="16"/>
      <c r="D4" s="16"/>
      <c r="E4" s="16"/>
      <c r="F4" s="16"/>
      <c r="G4" s="16"/>
      <c r="H4" s="88"/>
      <c r="I4" s="89"/>
      <c r="J4" s="89"/>
      <c r="K4" s="89"/>
      <c r="L4" s="89"/>
      <c r="M4" s="89"/>
      <c r="N4" s="89"/>
      <c r="O4" s="89"/>
      <c r="P4" s="89"/>
      <c r="Q4" s="89"/>
      <c r="R4" s="89"/>
      <c r="S4" s="89"/>
      <c r="T4" s="89"/>
      <c r="U4" s="89"/>
      <c r="V4" s="89"/>
      <c r="W4" s="89"/>
      <c r="X4" s="90"/>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c r="A6" s="14" t="s">
        <v>97</v>
      </c>
      <c r="B6" s="19">
        <f>B7</f>
        <v>2021</v>
      </c>
      <c r="C6" s="19">
        <f t="shared" ref="C6:X6" si="3">C7</f>
        <v>465348</v>
      </c>
      <c r="D6" s="19">
        <f t="shared" si="3"/>
        <v>47</v>
      </c>
      <c r="E6" s="19">
        <f t="shared" si="3"/>
        <v>17</v>
      </c>
      <c r="F6" s="19">
        <f t="shared" si="3"/>
        <v>1</v>
      </c>
      <c r="G6" s="19">
        <f t="shared" si="3"/>
        <v>0</v>
      </c>
      <c r="H6" s="19" t="str">
        <f t="shared" si="3"/>
        <v>鹿児島県　知名町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40.06</v>
      </c>
      <c r="Q6" s="20">
        <f t="shared" si="3"/>
        <v>77.150000000000006</v>
      </c>
      <c r="R6" s="20">
        <f t="shared" si="3"/>
        <v>2750</v>
      </c>
      <c r="S6" s="20">
        <f t="shared" si="3"/>
        <v>5727</v>
      </c>
      <c r="T6" s="20">
        <f t="shared" si="3"/>
        <v>53.3</v>
      </c>
      <c r="U6" s="20">
        <f t="shared" si="3"/>
        <v>107.45</v>
      </c>
      <c r="V6" s="20">
        <f t="shared" si="3"/>
        <v>2248</v>
      </c>
      <c r="W6" s="20">
        <f t="shared" si="3"/>
        <v>1.1599999999999999</v>
      </c>
      <c r="X6" s="20">
        <f t="shared" si="3"/>
        <v>1937.93</v>
      </c>
      <c r="Y6" s="21">
        <f>IF(Y7="",NA(),Y7)</f>
        <v>94.12</v>
      </c>
      <c r="Z6" s="21">
        <f t="shared" ref="Z6:AH6" si="4">IF(Z7="",NA(),Z7)</f>
        <v>105.47</v>
      </c>
      <c r="AA6" s="21">
        <f t="shared" si="4"/>
        <v>100.56</v>
      </c>
      <c r="AB6" s="21">
        <f t="shared" si="4"/>
        <v>97.64</v>
      </c>
      <c r="AC6" s="21">
        <f t="shared" si="4"/>
        <v>95.01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349.82</v>
      </c>
      <c r="BG6" s="21">
        <f t="shared" ref="BG6:BO6" si="7">IF(BG7="",NA(),BG7)</f>
        <v>55.5</v>
      </c>
      <c r="BH6" s="21">
        <f t="shared" si="7"/>
        <v>127.08</v>
      </c>
      <c r="BI6" s="21">
        <f t="shared" si="7"/>
        <v>208.29</v>
      </c>
      <c r="BJ6" s="21">
        <f t="shared" si="7"/>
        <v>166.19</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100</v>
      </c>
      <c r="BR6" s="21">
        <f t="shared" ref="BR6:BZ6" si="8">IF(BR7="",NA(),BR7)</f>
        <v>100</v>
      </c>
      <c r="BS6" s="21">
        <f t="shared" si="8"/>
        <v>100</v>
      </c>
      <c r="BT6" s="21">
        <f t="shared" si="8"/>
        <v>100</v>
      </c>
      <c r="BU6" s="21">
        <f t="shared" si="8"/>
        <v>93.23</v>
      </c>
      <c r="BV6" s="21">
        <f t="shared" si="8"/>
        <v>80.58</v>
      </c>
      <c r="BW6" s="21">
        <f t="shared" si="8"/>
        <v>78.92</v>
      </c>
      <c r="BX6" s="21">
        <f t="shared" si="8"/>
        <v>74.17</v>
      </c>
      <c r="BY6" s="21">
        <f t="shared" si="8"/>
        <v>79.77</v>
      </c>
      <c r="BZ6" s="21">
        <f t="shared" si="8"/>
        <v>79.63</v>
      </c>
      <c r="CA6" s="20" t="str">
        <f>IF(CA7="","",IF(CA7="-","【-】","【"&amp;SUBSTITUTE(TEXT(CA7,"#,##0.00"),"-","△")&amp;"】"))</f>
        <v>【99.73】</v>
      </c>
      <c r="CB6" s="21">
        <f>IF(CB7="",NA(),CB7)</f>
        <v>154.81</v>
      </c>
      <c r="CC6" s="21">
        <f t="shared" ref="CC6:CK6" si="9">IF(CC7="",NA(),CC7)</f>
        <v>152.68</v>
      </c>
      <c r="CD6" s="21">
        <f t="shared" si="9"/>
        <v>157.19999999999999</v>
      </c>
      <c r="CE6" s="21">
        <f t="shared" si="9"/>
        <v>156.78</v>
      </c>
      <c r="CF6" s="21">
        <f t="shared" si="9"/>
        <v>168.22</v>
      </c>
      <c r="CG6" s="21">
        <f t="shared" si="9"/>
        <v>216.21</v>
      </c>
      <c r="CH6" s="21">
        <f t="shared" si="9"/>
        <v>220.31</v>
      </c>
      <c r="CI6" s="21">
        <f t="shared" si="9"/>
        <v>230.95</v>
      </c>
      <c r="CJ6" s="21">
        <f t="shared" si="9"/>
        <v>214.56</v>
      </c>
      <c r="CK6" s="21">
        <f t="shared" si="9"/>
        <v>213.66</v>
      </c>
      <c r="CL6" s="20" t="str">
        <f>IF(CL7="","",IF(CL7="-","【-】","【"&amp;SUBSTITUTE(TEXT(CL7,"#,##0.00"),"-","△")&amp;"】"))</f>
        <v>【134.98】</v>
      </c>
      <c r="CM6" s="21">
        <f>IF(CM7="",NA(),CM7)</f>
        <v>57.44</v>
      </c>
      <c r="CN6" s="21">
        <f t="shared" ref="CN6:CV6" si="10">IF(CN7="",NA(),CN7)</f>
        <v>59.19</v>
      </c>
      <c r="CO6" s="21">
        <f t="shared" si="10"/>
        <v>56.13</v>
      </c>
      <c r="CP6" s="21">
        <f t="shared" si="10"/>
        <v>55.31</v>
      </c>
      <c r="CQ6" s="21">
        <f t="shared" si="10"/>
        <v>56.38</v>
      </c>
      <c r="CR6" s="21">
        <f t="shared" si="10"/>
        <v>50.24</v>
      </c>
      <c r="CS6" s="21">
        <f t="shared" si="10"/>
        <v>49.68</v>
      </c>
      <c r="CT6" s="21">
        <f t="shared" si="10"/>
        <v>49.27</v>
      </c>
      <c r="CU6" s="21">
        <f t="shared" si="10"/>
        <v>49.47</v>
      </c>
      <c r="CV6" s="21">
        <f t="shared" si="10"/>
        <v>48.19</v>
      </c>
      <c r="CW6" s="20" t="str">
        <f>IF(CW7="","",IF(CW7="-","【-】","【"&amp;SUBSTITUTE(TEXT(CW7,"#,##0.00"),"-","△")&amp;"】"))</f>
        <v>【59.99】</v>
      </c>
      <c r="CX6" s="21">
        <f>IF(CX7="",NA(),CX7)</f>
        <v>72.94</v>
      </c>
      <c r="CY6" s="21">
        <f t="shared" ref="CY6:DG6" si="11">IF(CY7="",NA(),CY7)</f>
        <v>74.55</v>
      </c>
      <c r="CZ6" s="21">
        <f t="shared" si="11"/>
        <v>76.3</v>
      </c>
      <c r="DA6" s="21">
        <f t="shared" si="11"/>
        <v>77.45</v>
      </c>
      <c r="DB6" s="21">
        <f t="shared" si="11"/>
        <v>77.45</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c r="A7" s="14"/>
      <c r="B7" s="23">
        <v>2021</v>
      </c>
      <c r="C7" s="23">
        <v>465348</v>
      </c>
      <c r="D7" s="23">
        <v>47</v>
      </c>
      <c r="E7" s="23">
        <v>17</v>
      </c>
      <c r="F7" s="23">
        <v>1</v>
      </c>
      <c r="G7" s="23">
        <v>0</v>
      </c>
      <c r="H7" s="23" t="s">
        <v>98</v>
      </c>
      <c r="I7" s="23" t="s">
        <v>99</v>
      </c>
      <c r="J7" s="23" t="s">
        <v>100</v>
      </c>
      <c r="K7" s="23" t="s">
        <v>101</v>
      </c>
      <c r="L7" s="23" t="s">
        <v>102</v>
      </c>
      <c r="M7" s="23" t="s">
        <v>103</v>
      </c>
      <c r="N7" s="24" t="s">
        <v>104</v>
      </c>
      <c r="O7" s="24" t="s">
        <v>105</v>
      </c>
      <c r="P7" s="24">
        <v>40.06</v>
      </c>
      <c r="Q7" s="24">
        <v>77.150000000000006</v>
      </c>
      <c r="R7" s="24">
        <v>2750</v>
      </c>
      <c r="S7" s="24">
        <v>5727</v>
      </c>
      <c r="T7" s="24">
        <v>53.3</v>
      </c>
      <c r="U7" s="24">
        <v>107.45</v>
      </c>
      <c r="V7" s="24">
        <v>2248</v>
      </c>
      <c r="W7" s="24">
        <v>1.1599999999999999</v>
      </c>
      <c r="X7" s="24">
        <v>1937.93</v>
      </c>
      <c r="Y7" s="24">
        <v>94.12</v>
      </c>
      <c r="Z7" s="24">
        <v>105.47</v>
      </c>
      <c r="AA7" s="24">
        <v>100.56</v>
      </c>
      <c r="AB7" s="24">
        <v>97.64</v>
      </c>
      <c r="AC7" s="24">
        <v>95.01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349.82</v>
      </c>
      <c r="BG7" s="24">
        <v>55.5</v>
      </c>
      <c r="BH7" s="24">
        <v>127.08</v>
      </c>
      <c r="BI7" s="24">
        <v>208.29</v>
      </c>
      <c r="BJ7" s="24">
        <v>166.19</v>
      </c>
      <c r="BK7" s="24">
        <v>1124.26</v>
      </c>
      <c r="BL7" s="24">
        <v>1048.23</v>
      </c>
      <c r="BM7" s="24">
        <v>1130.42</v>
      </c>
      <c r="BN7" s="24">
        <v>1245.0999999999999</v>
      </c>
      <c r="BO7" s="24">
        <v>1108.8</v>
      </c>
      <c r="BP7" s="24">
        <v>669.11</v>
      </c>
      <c r="BQ7" s="24">
        <v>100</v>
      </c>
      <c r="BR7" s="24">
        <v>100</v>
      </c>
      <c r="BS7" s="24">
        <v>100</v>
      </c>
      <c r="BT7" s="24">
        <v>100</v>
      </c>
      <c r="BU7" s="24">
        <v>93.23</v>
      </c>
      <c r="BV7" s="24">
        <v>80.58</v>
      </c>
      <c r="BW7" s="24">
        <v>78.92</v>
      </c>
      <c r="BX7" s="24">
        <v>74.17</v>
      </c>
      <c r="BY7" s="24">
        <v>79.77</v>
      </c>
      <c r="BZ7" s="24">
        <v>79.63</v>
      </c>
      <c r="CA7" s="24">
        <v>99.73</v>
      </c>
      <c r="CB7" s="24">
        <v>154.81</v>
      </c>
      <c r="CC7" s="24">
        <v>152.68</v>
      </c>
      <c r="CD7" s="24">
        <v>157.19999999999999</v>
      </c>
      <c r="CE7" s="24">
        <v>156.78</v>
      </c>
      <c r="CF7" s="24">
        <v>168.22</v>
      </c>
      <c r="CG7" s="24">
        <v>216.21</v>
      </c>
      <c r="CH7" s="24">
        <v>220.31</v>
      </c>
      <c r="CI7" s="24">
        <v>230.95</v>
      </c>
      <c r="CJ7" s="24">
        <v>214.56</v>
      </c>
      <c r="CK7" s="24">
        <v>213.66</v>
      </c>
      <c r="CL7" s="24">
        <v>134.97999999999999</v>
      </c>
      <c r="CM7" s="24">
        <v>57.44</v>
      </c>
      <c r="CN7" s="24">
        <v>59.19</v>
      </c>
      <c r="CO7" s="24">
        <v>56.13</v>
      </c>
      <c r="CP7" s="24">
        <v>55.31</v>
      </c>
      <c r="CQ7" s="24">
        <v>56.38</v>
      </c>
      <c r="CR7" s="24">
        <v>50.24</v>
      </c>
      <c r="CS7" s="24">
        <v>49.68</v>
      </c>
      <c r="CT7" s="24">
        <v>49.27</v>
      </c>
      <c r="CU7" s="24">
        <v>49.47</v>
      </c>
      <c r="CV7" s="24">
        <v>48.19</v>
      </c>
      <c r="CW7" s="24">
        <v>59.99</v>
      </c>
      <c r="CX7" s="24">
        <v>72.94</v>
      </c>
      <c r="CY7" s="24">
        <v>74.55</v>
      </c>
      <c r="CZ7" s="24">
        <v>76.3</v>
      </c>
      <c r="DA7" s="24">
        <v>77.45</v>
      </c>
      <c r="DB7" s="24">
        <v>77.45</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c r="B11">
        <v>4</v>
      </c>
      <c r="C11">
        <v>3</v>
      </c>
      <c r="D11">
        <v>2</v>
      </c>
      <c r="E11">
        <v>1</v>
      </c>
      <c r="F11">
        <v>0</v>
      </c>
      <c r="G11" t="s">
        <v>111</v>
      </c>
    </row>
    <row r="12" spans="1:145">
      <c r="B12">
        <v>1</v>
      </c>
      <c r="C12">
        <v>1</v>
      </c>
      <c r="D12">
        <v>1</v>
      </c>
      <c r="E12">
        <v>2</v>
      </c>
      <c r="F12">
        <v>3</v>
      </c>
      <c r="G12" t="s">
        <v>112</v>
      </c>
    </row>
    <row r="13" spans="1:14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2023-01-24T04:12:58Z</cp:lastPrinted>
  <dcterms:created xsi:type="dcterms:W3CDTF">2023-01-12T23:54:43Z</dcterms:created>
  <dcterms:modified xsi:type="dcterms:W3CDTF">2023-02-21T01:05:54Z</dcterms:modified>
  <cp:category/>
</cp:coreProperties>
</file>