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完成版\41 和泊町\"/>
    </mc:Choice>
  </mc:AlternateContent>
  <workbookProtection workbookAlgorithmName="SHA-512" workbookHashValue="8uDdcSrd2wL47ejvFa1TXslb3PwvkPebr1ZYuIQgwIcdMBrvW1kPaqFFPaH5JIDXeP7P27xpjk/jBjGo7WxCLA==" workbookSaltValue="VmPMnVq6D2ob1mSzoneSGQ==" workbookSpinCount="100000" lockStructure="1"/>
  <bookViews>
    <workbookView xWindow="0" yWindow="0" windowWidth="20025"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<sst xmlns="http://schemas.openxmlformats.org/spreadsheetml/2006/main" count="236" uniqueCount="121">
  <si>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</si>
  <si>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</si>
  <si>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</si>
  <si>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</si>
  <si>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</si>
  <si>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</si>
  <si>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</si>
  <si>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</si>
  <si>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</si>
  <si>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</si>
  <si>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</si>
  <si>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</si>
  <si>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</si>
  <si>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</si>
  <si>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</si>
  <si>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</si>
  <si>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</si>
  <si>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</si>
  <si>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</si>
  <si>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</si>
  <si>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</si>
  <si>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</si>
  <si>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</si>
  <si>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</si>
  <si>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</si>
  <si>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</si>
  <si>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</si>
  <si>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</si>
  <si>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</si>
  <si>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</si>
  <si>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</si>
  <si>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</si>
  <si>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</si>
  <si>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</si>
  <si>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</si>
  <si>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</si>
  <si>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</si>
  <si>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</si>
  <si>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</si>
  <si>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</si>
  <si>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</si>
  <si>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</si>
  <si>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</si>
  <si>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</si>
  <si>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</si>
  <si>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</si>
  <si>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</si>
  <si>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</si>
  <si>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</si>
  <si>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</si>
  <si>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</si>
  <si>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</si>
  <si>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</si>
  <si>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</si>
  <si>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</si>
  <si>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</si>
  <si>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</si>
  <si>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</si>
  <si>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</si>
  <si>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</si>
  <si>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</si>
  <si>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</si>
  <si>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</si>
  <si>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</si>
  <si>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</si>
  <si>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</si>
  <si>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</si>
  <si>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</si>
  <si>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</si>
  <si>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</si>
  <si>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</si>
  <si>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</si>
  <si>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</si>
  <si>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</si>
  <si>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</si>
  <si>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</si>
  <si>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</si>
  <si>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</si>
  <si>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</si>
  <si>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</si>
  <si>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</si>
  <si>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</si>
  <si>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</si>
  <si>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</si>
  <si>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</si>
  <si>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</si>
  <si>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</si>
  <si>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</si>
  <si>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</si>
  <si>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</si>
  <si>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</si>
  <si>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</si>
  <si>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</si>
  <si>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</si>
  <si>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</si>
  <si>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</si>
  <si>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</si>
  <si>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</si>
  <si>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和泊町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</si>
  <si>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</si>
  <si>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</si>
  <si>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</si>
  <si>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</si>
  <si>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</si>
  <si>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</si>
  <si>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</si>
  <si>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</si>
  <si>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</si>
  <si>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</si>
  <si>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</si>
  <si>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</si>
  <si>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</si>
  <si>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</si>
  <si>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</si>
  <si>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</si>
  <si>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</si>
  <si>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</si>
  <si>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</si>
  <si>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企業債元利金償還額が増加し,施設老朽化に伴う修繕費も増加している。また,人口減少に伴い流入量が低下し,汚水処理原価が増加傾向にある。依然として,一般会計繰入金が大きいため,接続推進や維持管理費の削減に努めていかなければならない。
　平成28年度に使用料金改定を実施し経費回収率は類似団体平均値を上回っており，全体的に,類似団体平均値より高い数値で推移しているため,健全な財政運営を継続するとともに,さらなる収益的収支比率及び経費回収率の改善を行う。また，令和３年度より機械設備関係の更新事業の実施が予定されている。。　　
　今後，適切な財源確保や維持管理費の削減に努める。 </t>
    <rPh sb="228" eb="230">
      <t>レイワ</t>
    </rPh>
    <rPh sb="231" eb="233">
      <t>ネンド</t>
    </rPh>
    <rPh sb="235" eb="237">
      <t>キカイ</t>
    </rPh>
    <rPh sb="237" eb="239">
      <t>セツビ</t>
    </rPh>
    <rPh sb="239" eb="241">
      <t>カンケイ</t>
    </rPh>
    <rPh sb="242" eb="244">
      <t>コウシン</t>
    </rPh>
    <rPh sb="244" eb="246">
      <t>ジギョウ</t>
    </rPh>
    <rPh sb="247" eb="249">
      <t>ジッシ</t>
    </rPh>
    <rPh sb="250" eb="252">
      <t>ヨテイ</t>
    </rPh>
    <phoneticPr fontId="4"/>
  </si>
  <si>
    <t>①【有形固定資産原価償却率】該当数値なし。
②【管渠老朽化率】該当数値なし。
③【管渠改善率】当該年度に更新した管渠延長の割合を表した指標で、管渠の更新ペースや状況を把握できる。平成11年3月30日供用開始から現在まで管渠の更新は実施していないが，敷設してから20年以上経過している管渠もあるため,将来,更新事業の導入による設備更新と併せて管路の更新も検討していく。</t>
    <rPh sb="152" eb="154">
      <t>コウシン</t>
    </rPh>
    <rPh sb="162" eb="164">
      <t>セツビ</t>
    </rPh>
    <rPh sb="167" eb="168">
      <t>アワ</t>
    </rPh>
    <rPh sb="170" eb="172">
      <t>カンロ</t>
    </rPh>
    <rPh sb="173" eb="175">
      <t>コウシン</t>
    </rPh>
    <phoneticPr fontId="4"/>
  </si>
  <si>
    <t>①【収益的収支比率】
　料金収入や一般会計からの繰入金等の総収益で、総費用に企業債償還金を加えた費用をどの程度賄えているかを表す指標である。和泊町農業集落排水事業の経営状況は,平成28年度に使用料改定を実施しているが，施設維持管理費や施設建設時の地方債元利償還金等の支出額が下水道使用料を大きく上回っており,不足分を一般会計からの繰入で補っている。令和３年度から更新事業を実施しており,老朽設備の更新を行う。今後も下水道使用料の徴収率の向上等適切な財源確保と費用の削減に努める。また，将来的な下水道使用料の改定も検討していく必要がある。
②【累積欠損金比率】該当数値なし。
③【流動比率】該当数値なし。
④【企業債残高対事業規模比率】
　料金収入に対する企業債残高の割合であり、企業債残高の規模を表す指標である。下水道使用料に対して,企業債残高の規模が大きなものとなっており,一般会計からの繰入で補っているため，「０」となっている。
⑤【経費回収率】
　下水道使用料において,回収すべき経費をどの程度使用料で賄えているかを表した指標である。平成28年度に使用料改定を実施しており類似団体平均値を上回っているが,使用料で賄えない分を一般会計からの繰入で補っている状況であるため,適切な財源確保と費用の削減に努める。
⑥【汚水処理原価】
　有収水量１㎥あたりの汚水処理に要した費用であり、汚水資本費・汚水維持管理費の両方を含めた汚水処理に係るコストを表した指標である。汚水処理原価は類似団体平均値より低くなっているが,維持管理に伴う修繕費用が増加している。また，令和３年度から更新事業を計画しており,老朽設備等の更新を行うことで,将来的な修繕費用等の削減に努める。
⑦【施設利用率】
　施設・設備が一日に対応可能な処理能力に対する,晴天時一日平均処理量の割合を表した指標である。施設利用率は類似団体平均値を下回っているため,更なる下水道接続推進に努める。
⑧【水洗化率】
　現在処理区域内人口のうち、実際に水洗便所を設置して汚水処理している人口の割合を表した指標である。昨年度より増加しており,類似団体平均値を上回っている。今後も,水質保全及び健全経営のため,水洗化率向上に努める。</t>
    <rPh sb="174" eb="176">
      <t>レイワ</t>
    </rPh>
    <rPh sb="181" eb="183">
      <t>コウシン</t>
    </rPh>
    <rPh sb="186" eb="188">
      <t>ジッシ</t>
    </rPh>
    <rPh sb="201" eb="202">
      <t>オコナ</t>
    </rPh>
    <rPh sb="679" eb="681">
      <t>レイワ</t>
    </rPh>
    <rPh sb="686" eb="688">
      <t>コウシン</t>
    </rPh>
    <rPh sb="691" eb="693">
      <t>ケイカク</t>
    </rPh>
    <rPh sb="903" eb="905">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</si>
</sst>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DA-450C-8417-22E1A567668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9DDA-450C-8417-22E1A567668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38.82</c:v>
                </c:pt>
                <c:pt idx="1">
                  <c:v>39.770000000000003</c:v>
                </c:pt>
                <c:pt idx="2">
                  <c:v>37.26</c:v>
                </c:pt>
                <c:pt idx="3">
                  <c:v>29.98</c:v>
                </c:pt>
                <c:pt idx="4">
                  <c:v>30.59</c:v>
                </c:pt>
              </c:numCache>
            </c:numRef>
          </c:val>
          <c:extLst>
            <c:ext xmlns:c16="http://schemas.microsoft.com/office/drawing/2014/chart" uri="{C3380CC4-5D6E-409C-BE32-E72D297353CC}">
              <c16:uniqueId val="{00000000-4662-4503-A880-3162A7EFAF3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4662-4503-A880-3162A7EFAF3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82</c:v>
                </c:pt>
                <c:pt idx="1">
                  <c:v>82.77</c:v>
                </c:pt>
                <c:pt idx="2">
                  <c:v>83.9</c:v>
                </c:pt>
                <c:pt idx="3">
                  <c:v>84.97</c:v>
                </c:pt>
                <c:pt idx="4">
                  <c:v>86.19</c:v>
                </c:pt>
              </c:numCache>
            </c:numRef>
          </c:val>
          <c:extLst>
            <c:ext xmlns:c16="http://schemas.microsoft.com/office/drawing/2014/chart" uri="{C3380CC4-5D6E-409C-BE32-E72D297353CC}">
              <c16:uniqueId val="{00000000-FD12-45AB-A7C0-F49D892B7E1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FD12-45AB-A7C0-F49D892B7E1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93.03</c:v>
                </c:pt>
                <c:pt idx="1">
                  <c:v>97.53</c:v>
                </c:pt>
                <c:pt idx="2">
                  <c:v>96.52</c:v>
                </c:pt>
                <c:pt idx="3">
                  <c:v>92.78</c:v>
                </c:pt>
                <c:pt idx="4">
                  <c:v>92.16</c:v>
                </c:pt>
              </c:numCache>
            </c:numRef>
          </c:val>
          <c:extLst>
            <c:ext xmlns:c16="http://schemas.microsoft.com/office/drawing/2014/chart" uri="{C3380CC4-5D6E-409C-BE32-E72D297353CC}">
              <c16:uniqueId val="{00000000-E97D-46E5-BDE9-B058813B22D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7D-46E5-BDE9-B058813B22D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2F-4E29-9D82-64F260F195A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2F-4E29-9D82-64F260F195A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F4-48E9-9726-3A6A3792744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F4-48E9-9726-3A6A3792744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D7-42A3-B924-946ECC48689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D7-42A3-B924-946ECC48689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7D-4627-94FD-BC860F3592E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7D-4627-94FD-BC860F3592E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E6-4F19-8600-676F4EDB61B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1FE6-4F19-8600-676F4EDB61B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96.28</c:v>
                </c:pt>
                <c:pt idx="1">
                  <c:v>87.91</c:v>
                </c:pt>
                <c:pt idx="2">
                  <c:v>79.66</c:v>
                </c:pt>
                <c:pt idx="3">
                  <c:v>74.27</c:v>
                </c:pt>
                <c:pt idx="4">
                  <c:v>78.73</c:v>
                </c:pt>
              </c:numCache>
            </c:numRef>
          </c:val>
          <c:extLst>
            <c:ext xmlns:c16="http://schemas.microsoft.com/office/drawing/2014/chart" uri="{C3380CC4-5D6E-409C-BE32-E72D297353CC}">
              <c16:uniqueId val="{00000000-BEAE-4B65-A4CC-6AE95267B1D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BEAE-4B65-A4CC-6AE95267B1D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163.06</c:v>
                </c:pt>
                <c:pt idx="1">
                  <c:v>179.71</c:v>
                </c:pt>
                <c:pt idx="2">
                  <c:v>200.85</c:v>
                </c:pt>
                <c:pt idx="3">
                  <c:v>218.62</c:v>
                </c:pt>
                <c:pt idx="4">
                  <c:v>202.98</c:v>
                </c:pt>
              </c:numCache>
            </c:numRef>
          </c:val>
          <c:extLst>
            <c:ext xmlns:c16="http://schemas.microsoft.com/office/drawing/2014/chart" uri="{C3380CC4-5D6E-409C-BE32-E72D297353CC}">
              <c16:uniqueId val="{00000000-35F6-42BA-8604-41FAC001C5A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35F6-42BA-8604-41FAC001C5A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鹿児島県　和泊町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81" t="s">
        <v>9</v>
      </c>
      <c r="BM7" s="82"/>
      <c r="BN7" s="82"/>
      <c r="BO7" s="82"/>
      <c r="BP7" s="82"/>
      <c r="BQ7" s="82"/>
      <c r="BR7" s="82"/>
      <c r="BS7" s="82"/>
      <c r="BT7" s="82"/>
      <c r="BU7" s="82"/>
      <c r="BV7" s="82"/>
      <c r="BW7" s="82"/>
      <c r="BX7" s="82"/>
      <c r="BY7" s="83"/>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51">
        <f>データ!S6</f>
        <v>6325</v>
      </c>
      <c r="AM8" s="51"/>
      <c r="AN8" s="51"/>
      <c r="AO8" s="51"/>
      <c r="AP8" s="51"/>
      <c r="AQ8" s="51"/>
      <c r="AR8" s="51"/>
      <c r="AS8" s="51"/>
      <c r="AT8" s="52">
        <f>データ!T6</f>
        <v>40.39</v>
      </c>
      <c r="AU8" s="52"/>
      <c r="AV8" s="52"/>
      <c r="AW8" s="52"/>
      <c r="AX8" s="52"/>
      <c r="AY8" s="52"/>
      <c r="AZ8" s="52"/>
      <c r="BA8" s="52"/>
      <c r="BB8" s="52">
        <f>データ!U6</f>
        <v>156.6</v>
      </c>
      <c r="BC8" s="52"/>
      <c r="BD8" s="52"/>
      <c r="BE8" s="52"/>
      <c r="BF8" s="52"/>
      <c r="BG8" s="52"/>
      <c r="BH8" s="52"/>
      <c r="BI8" s="52"/>
      <c r="BJ8" s="3"/>
      <c r="BK8" s="3"/>
      <c r="BL8" s="73" t="s">
        <v>10</v>
      </c>
      <c r="BM8" s="74"/>
      <c r="BN8" s="75" t="s">
        <v>11</v>
      </c>
      <c r="BO8" s="75"/>
      <c r="BP8" s="75"/>
      <c r="BQ8" s="75"/>
      <c r="BR8" s="75"/>
      <c r="BS8" s="75"/>
      <c r="BT8" s="75"/>
      <c r="BU8" s="75"/>
      <c r="BV8" s="75"/>
      <c r="BW8" s="75"/>
      <c r="BX8" s="75"/>
      <c r="BY8" s="7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t="str">
        <f>データ!O6</f>
        <v>該当数値なし</v>
      </c>
      <c r="J10" s="52"/>
      <c r="K10" s="52"/>
      <c r="L10" s="52"/>
      <c r="M10" s="52"/>
      <c r="N10" s="52"/>
      <c r="O10" s="52"/>
      <c r="P10" s="52">
        <f>データ!P6</f>
        <v>40.299999999999997</v>
      </c>
      <c r="Q10" s="52"/>
      <c r="R10" s="52"/>
      <c r="S10" s="52"/>
      <c r="T10" s="52"/>
      <c r="U10" s="52"/>
      <c r="V10" s="52"/>
      <c r="W10" s="52">
        <f>データ!Q6</f>
        <v>100</v>
      </c>
      <c r="X10" s="52"/>
      <c r="Y10" s="52"/>
      <c r="Z10" s="52"/>
      <c r="AA10" s="52"/>
      <c r="AB10" s="52"/>
      <c r="AC10" s="52"/>
      <c r="AD10" s="51">
        <f>データ!R6</f>
        <v>2960</v>
      </c>
      <c r="AE10" s="51"/>
      <c r="AF10" s="51"/>
      <c r="AG10" s="51"/>
      <c r="AH10" s="51"/>
      <c r="AI10" s="51"/>
      <c r="AJ10" s="51"/>
      <c r="AK10" s="2"/>
      <c r="AL10" s="51">
        <f>データ!V6</f>
        <v>2505</v>
      </c>
      <c r="AM10" s="51"/>
      <c r="AN10" s="51"/>
      <c r="AO10" s="51"/>
      <c r="AP10" s="51"/>
      <c r="AQ10" s="51"/>
      <c r="AR10" s="51"/>
      <c r="AS10" s="51"/>
      <c r="AT10" s="52">
        <f>データ!W6</f>
        <v>1.88</v>
      </c>
      <c r="AU10" s="52"/>
      <c r="AV10" s="52"/>
      <c r="AW10" s="52"/>
      <c r="AX10" s="52"/>
      <c r="AY10" s="52"/>
      <c r="AZ10" s="52"/>
      <c r="BA10" s="52"/>
      <c r="BB10" s="52">
        <f>データ!X6</f>
        <v>1332.45</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120</v>
      </c>
      <c r="BM16" s="68"/>
      <c r="BN16" s="68"/>
      <c r="BO16" s="68"/>
      <c r="BP16" s="68"/>
      <c r="BQ16" s="68"/>
      <c r="BR16" s="68"/>
      <c r="BS16" s="68"/>
      <c r="BT16" s="68"/>
      <c r="BU16" s="68"/>
      <c r="BV16" s="68"/>
      <c r="BW16" s="68"/>
      <c r="BX16" s="68"/>
      <c r="BY16" s="68"/>
      <c r="BZ16" s="6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118</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qt/IVzlvC2d3OraTvtp82XMb4bEPx6xeklTiWuw3xok3bHyDgfTdoJqSTwQIVie7aMfgPIKfRnH1dWaHceN62w==" saltValue="mKVGo8uJH2ebeluhsF7pH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85" t="s">
        <v>54</v>
      </c>
      <c r="I3" s="86"/>
      <c r="J3" s="86"/>
      <c r="K3" s="86"/>
      <c r="L3" s="86"/>
      <c r="M3" s="86"/>
      <c r="N3" s="86"/>
      <c r="O3" s="86"/>
      <c r="P3" s="86"/>
      <c r="Q3" s="86"/>
      <c r="R3" s="86"/>
      <c r="S3" s="86"/>
      <c r="T3" s="86"/>
      <c r="U3" s="86"/>
      <c r="V3" s="86"/>
      <c r="W3" s="86"/>
      <c r="X3" s="87"/>
      <c r="Y3" s="91" t="s">
        <v>55</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56</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5" x14ac:dyDescent="0.15">
      <c r="A4" s="14" t="s">
        <v>57</v>
      </c>
      <c r="B4" s="16"/>
      <c r="C4" s="16"/>
      <c r="D4" s="16"/>
      <c r="E4" s="16"/>
      <c r="F4" s="16"/>
      <c r="G4" s="16"/>
      <c r="H4" s="88"/>
      <c r="I4" s="89"/>
      <c r="J4" s="89"/>
      <c r="K4" s="89"/>
      <c r="L4" s="89"/>
      <c r="M4" s="89"/>
      <c r="N4" s="89"/>
      <c r="O4" s="89"/>
      <c r="P4" s="89"/>
      <c r="Q4" s="89"/>
      <c r="R4" s="89"/>
      <c r="S4" s="89"/>
      <c r="T4" s="89"/>
      <c r="U4" s="89"/>
      <c r="V4" s="89"/>
      <c r="W4" s="89"/>
      <c r="X4" s="90"/>
      <c r="Y4" s="84" t="s">
        <v>58</v>
      </c>
      <c r="Z4" s="84"/>
      <c r="AA4" s="84"/>
      <c r="AB4" s="84"/>
      <c r="AC4" s="84"/>
      <c r="AD4" s="84"/>
      <c r="AE4" s="84"/>
      <c r="AF4" s="84"/>
      <c r="AG4" s="84"/>
      <c r="AH4" s="84"/>
      <c r="AI4" s="84"/>
      <c r="AJ4" s="84" t="s">
        <v>59</v>
      </c>
      <c r="AK4" s="84"/>
      <c r="AL4" s="84"/>
      <c r="AM4" s="84"/>
      <c r="AN4" s="84"/>
      <c r="AO4" s="84"/>
      <c r="AP4" s="84"/>
      <c r="AQ4" s="84"/>
      <c r="AR4" s="84"/>
      <c r="AS4" s="84"/>
      <c r="AT4" s="84"/>
      <c r="AU4" s="84" t="s">
        <v>60</v>
      </c>
      <c r="AV4" s="84"/>
      <c r="AW4" s="84"/>
      <c r="AX4" s="84"/>
      <c r="AY4" s="84"/>
      <c r="AZ4" s="84"/>
      <c r="BA4" s="84"/>
      <c r="BB4" s="84"/>
      <c r="BC4" s="84"/>
      <c r="BD4" s="84"/>
      <c r="BE4" s="84"/>
      <c r="BF4" s="84" t="s">
        <v>61</v>
      </c>
      <c r="BG4" s="84"/>
      <c r="BH4" s="84"/>
      <c r="BI4" s="84"/>
      <c r="BJ4" s="84"/>
      <c r="BK4" s="84"/>
      <c r="BL4" s="84"/>
      <c r="BM4" s="84"/>
      <c r="BN4" s="84"/>
      <c r="BO4" s="84"/>
      <c r="BP4" s="84"/>
      <c r="BQ4" s="84" t="s">
        <v>62</v>
      </c>
      <c r="BR4" s="84"/>
      <c r="BS4" s="84"/>
      <c r="BT4" s="84"/>
      <c r="BU4" s="84"/>
      <c r="BV4" s="84"/>
      <c r="BW4" s="84"/>
      <c r="BX4" s="84"/>
      <c r="BY4" s="84"/>
      <c r="BZ4" s="84"/>
      <c r="CA4" s="84"/>
      <c r="CB4" s="84" t="s">
        <v>63</v>
      </c>
      <c r="CC4" s="84"/>
      <c r="CD4" s="84"/>
      <c r="CE4" s="84"/>
      <c r="CF4" s="84"/>
      <c r="CG4" s="84"/>
      <c r="CH4" s="84"/>
      <c r="CI4" s="84"/>
      <c r="CJ4" s="84"/>
      <c r="CK4" s="84"/>
      <c r="CL4" s="84"/>
      <c r="CM4" s="84" t="s">
        <v>64</v>
      </c>
      <c r="CN4" s="84"/>
      <c r="CO4" s="84"/>
      <c r="CP4" s="84"/>
      <c r="CQ4" s="84"/>
      <c r="CR4" s="84"/>
      <c r="CS4" s="84"/>
      <c r="CT4" s="84"/>
      <c r="CU4" s="84"/>
      <c r="CV4" s="84"/>
      <c r="CW4" s="84"/>
      <c r="CX4" s="84" t="s">
        <v>65</v>
      </c>
      <c r="CY4" s="84"/>
      <c r="CZ4" s="84"/>
      <c r="DA4" s="84"/>
      <c r="DB4" s="84"/>
      <c r="DC4" s="84"/>
      <c r="DD4" s="84"/>
      <c r="DE4" s="84"/>
      <c r="DF4" s="84"/>
      <c r="DG4" s="84"/>
      <c r="DH4" s="84"/>
      <c r="DI4" s="84" t="s">
        <v>66</v>
      </c>
      <c r="DJ4" s="84"/>
      <c r="DK4" s="84"/>
      <c r="DL4" s="84"/>
      <c r="DM4" s="84"/>
      <c r="DN4" s="84"/>
      <c r="DO4" s="84"/>
      <c r="DP4" s="84"/>
      <c r="DQ4" s="84"/>
      <c r="DR4" s="84"/>
      <c r="DS4" s="84"/>
      <c r="DT4" s="84" t="s">
        <v>67</v>
      </c>
      <c r="DU4" s="84"/>
      <c r="DV4" s="84"/>
      <c r="DW4" s="84"/>
      <c r="DX4" s="84"/>
      <c r="DY4" s="84"/>
      <c r="DZ4" s="84"/>
      <c r="EA4" s="84"/>
      <c r="EB4" s="84"/>
      <c r="EC4" s="84"/>
      <c r="ED4" s="84"/>
      <c r="EE4" s="84" t="s">
        <v>68</v>
      </c>
      <c r="EF4" s="84"/>
      <c r="EG4" s="84"/>
      <c r="EH4" s="84"/>
      <c r="EI4" s="84"/>
      <c r="EJ4" s="84"/>
      <c r="EK4" s="84"/>
      <c r="EL4" s="84"/>
      <c r="EM4" s="84"/>
      <c r="EN4" s="84"/>
      <c r="EO4" s="84"/>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465330</v>
      </c>
      <c r="D6" s="19">
        <f t="shared" si="3"/>
        <v>47</v>
      </c>
      <c r="E6" s="19">
        <f t="shared" si="3"/>
        <v>17</v>
      </c>
      <c r="F6" s="19">
        <f t="shared" si="3"/>
        <v>5</v>
      </c>
      <c r="G6" s="19">
        <f t="shared" si="3"/>
        <v>0</v>
      </c>
      <c r="H6" s="19" t="str">
        <f t="shared" si="3"/>
        <v>鹿児島県　和泊町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40.299999999999997</v>
      </c>
      <c r="Q6" s="20">
        <f t="shared" si="3"/>
        <v>100</v>
      </c>
      <c r="R6" s="20">
        <f t="shared" si="3"/>
        <v>2960</v>
      </c>
      <c r="S6" s="20">
        <f t="shared" si="3"/>
        <v>6325</v>
      </c>
      <c r="T6" s="20">
        <f t="shared" si="3"/>
        <v>40.39</v>
      </c>
      <c r="U6" s="20">
        <f t="shared" si="3"/>
        <v>156.6</v>
      </c>
      <c r="V6" s="20">
        <f t="shared" si="3"/>
        <v>2505</v>
      </c>
      <c r="W6" s="20">
        <f t="shared" si="3"/>
        <v>1.88</v>
      </c>
      <c r="X6" s="20">
        <f t="shared" si="3"/>
        <v>1332.45</v>
      </c>
      <c r="Y6" s="21">
        <f>IF(Y7="",NA(),Y7)</f>
        <v>93.03</v>
      </c>
      <c r="Z6" s="21">
        <f t="shared" ref="Z6:AH6" si="4">IF(Z7="",NA(),Z7)</f>
        <v>97.53</v>
      </c>
      <c r="AA6" s="21">
        <f t="shared" si="4"/>
        <v>96.52</v>
      </c>
      <c r="AB6" s="21">
        <f t="shared" si="4"/>
        <v>92.78</v>
      </c>
      <c r="AC6" s="21">
        <f t="shared" si="4"/>
        <v>92.16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96.28</v>
      </c>
      <c r="BR6" s="21">
        <f t="shared" ref="BR6:BZ6" si="8">IF(BR7="",NA(),BR7)</f>
        <v>87.91</v>
      </c>
      <c r="BS6" s="21">
        <f t="shared" si="8"/>
        <v>79.66</v>
      </c>
      <c r="BT6" s="21">
        <f t="shared" si="8"/>
        <v>74.27</v>
      </c>
      <c r="BU6" s="21">
        <f t="shared" si="8"/>
        <v>78.73</v>
      </c>
      <c r="BV6" s="21">
        <f t="shared" si="8"/>
        <v>59.8</v>
      </c>
      <c r="BW6" s="21">
        <f t="shared" si="8"/>
        <v>57.77</v>
      </c>
      <c r="BX6" s="21">
        <f t="shared" si="8"/>
        <v>57.31</v>
      </c>
      <c r="BY6" s="21">
        <f t="shared" si="8"/>
        <v>57.08</v>
      </c>
      <c r="BZ6" s="21">
        <f t="shared" si="8"/>
        <v>56.26</v>
      </c>
      <c r="CA6" s="20" t="str">
        <f>IF(CA7="","",IF(CA7="-","【-】","【"&amp;SUBSTITUTE(TEXT(CA7,"#,##0.00"),"-","△")&amp;"】"))</f>
        <v>【60.65】</v>
      </c>
      <c r="CB6" s="21">
        <f>IF(CB7="",NA(),CB7)</f>
        <v>163.06</v>
      </c>
      <c r="CC6" s="21">
        <f t="shared" ref="CC6:CK6" si="9">IF(CC7="",NA(),CC7)</f>
        <v>179.71</v>
      </c>
      <c r="CD6" s="21">
        <f t="shared" si="9"/>
        <v>200.85</v>
      </c>
      <c r="CE6" s="21">
        <f t="shared" si="9"/>
        <v>218.62</v>
      </c>
      <c r="CF6" s="21">
        <f t="shared" si="9"/>
        <v>202.98</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38.82</v>
      </c>
      <c r="CN6" s="21">
        <f t="shared" ref="CN6:CV6" si="10">IF(CN7="",NA(),CN7)</f>
        <v>39.770000000000003</v>
      </c>
      <c r="CO6" s="21">
        <f t="shared" si="10"/>
        <v>37.26</v>
      </c>
      <c r="CP6" s="21">
        <f t="shared" si="10"/>
        <v>29.98</v>
      </c>
      <c r="CQ6" s="21">
        <f t="shared" si="10"/>
        <v>30.59</v>
      </c>
      <c r="CR6" s="21">
        <f t="shared" si="10"/>
        <v>51.75</v>
      </c>
      <c r="CS6" s="21">
        <f t="shared" si="10"/>
        <v>50.68</v>
      </c>
      <c r="CT6" s="21">
        <f t="shared" si="10"/>
        <v>50.14</v>
      </c>
      <c r="CU6" s="21">
        <f t="shared" si="10"/>
        <v>54.83</v>
      </c>
      <c r="CV6" s="21">
        <f t="shared" si="10"/>
        <v>66.53</v>
      </c>
      <c r="CW6" s="20" t="str">
        <f>IF(CW7="","",IF(CW7="-","【-】","【"&amp;SUBSTITUTE(TEXT(CW7,"#,##0.00"),"-","△")&amp;"】"))</f>
        <v>【61.14】</v>
      </c>
      <c r="CX6" s="21">
        <f>IF(CX7="",NA(),CX7)</f>
        <v>82</v>
      </c>
      <c r="CY6" s="21">
        <f t="shared" ref="CY6:DG6" si="11">IF(CY7="",NA(),CY7)</f>
        <v>82.77</v>
      </c>
      <c r="CZ6" s="21">
        <f t="shared" si="11"/>
        <v>83.9</v>
      </c>
      <c r="DA6" s="21">
        <f t="shared" si="11"/>
        <v>84.97</v>
      </c>
      <c r="DB6" s="21">
        <f t="shared" si="11"/>
        <v>86.19</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465330</v>
      </c>
      <c r="D7" s="23">
        <v>47</v>
      </c>
      <c r="E7" s="23">
        <v>17</v>
      </c>
      <c r="F7" s="23">
        <v>5</v>
      </c>
      <c r="G7" s="23">
        <v>0</v>
      </c>
      <c r="H7" s="23" t="s">
        <v>98</v>
      </c>
      <c r="I7" s="23" t="s">
        <v>99</v>
      </c>
      <c r="J7" s="23" t="s">
        <v>100</v>
      </c>
      <c r="K7" s="23" t="s">
        <v>101</v>
      </c>
      <c r="L7" s="23" t="s">
        <v>102</v>
      </c>
      <c r="M7" s="23" t="s">
        <v>103</v>
      </c>
      <c r="N7" s="24" t="s">
        <v>104</v>
      </c>
      <c r="O7" s="24" t="s">
        <v>105</v>
      </c>
      <c r="P7" s="24">
        <v>40.299999999999997</v>
      </c>
      <c r="Q7" s="24">
        <v>100</v>
      </c>
      <c r="R7" s="24">
        <v>2960</v>
      </c>
      <c r="S7" s="24">
        <v>6325</v>
      </c>
      <c r="T7" s="24">
        <v>40.39</v>
      </c>
      <c r="U7" s="24">
        <v>156.6</v>
      </c>
      <c r="V7" s="24">
        <v>2505</v>
      </c>
      <c r="W7" s="24">
        <v>1.88</v>
      </c>
      <c r="X7" s="24">
        <v>1332.45</v>
      </c>
      <c r="Y7" s="24">
        <v>93.03</v>
      </c>
      <c r="Z7" s="24">
        <v>97.53</v>
      </c>
      <c r="AA7" s="24">
        <v>96.52</v>
      </c>
      <c r="AB7" s="24">
        <v>92.78</v>
      </c>
      <c r="AC7" s="24">
        <v>92.16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96.28</v>
      </c>
      <c r="BR7" s="24">
        <v>87.91</v>
      </c>
      <c r="BS7" s="24">
        <v>79.66</v>
      </c>
      <c r="BT7" s="24">
        <v>74.27</v>
      </c>
      <c r="BU7" s="24">
        <v>78.73</v>
      </c>
      <c r="BV7" s="24">
        <v>59.8</v>
      </c>
      <c r="BW7" s="24">
        <v>57.77</v>
      </c>
      <c r="BX7" s="24">
        <v>57.31</v>
      </c>
      <c r="BY7" s="24">
        <v>57.08</v>
      </c>
      <c r="BZ7" s="24">
        <v>56.26</v>
      </c>
      <c r="CA7" s="24">
        <v>60.65</v>
      </c>
      <c r="CB7" s="24">
        <v>163.06</v>
      </c>
      <c r="CC7" s="24">
        <v>179.71</v>
      </c>
      <c r="CD7" s="24">
        <v>200.85</v>
      </c>
      <c r="CE7" s="24">
        <v>218.62</v>
      </c>
      <c r="CF7" s="24">
        <v>202.98</v>
      </c>
      <c r="CG7" s="24">
        <v>263.76</v>
      </c>
      <c r="CH7" s="24">
        <v>274.35000000000002</v>
      </c>
      <c r="CI7" s="24">
        <v>273.52</v>
      </c>
      <c r="CJ7" s="24">
        <v>274.99</v>
      </c>
      <c r="CK7" s="24">
        <v>282.08999999999997</v>
      </c>
      <c r="CL7" s="24">
        <v>256.97000000000003</v>
      </c>
      <c r="CM7" s="24">
        <v>38.82</v>
      </c>
      <c r="CN7" s="24">
        <v>39.770000000000003</v>
      </c>
      <c r="CO7" s="24">
        <v>37.26</v>
      </c>
      <c r="CP7" s="24">
        <v>29.98</v>
      </c>
      <c r="CQ7" s="24">
        <v>30.59</v>
      </c>
      <c r="CR7" s="24">
        <v>51.75</v>
      </c>
      <c r="CS7" s="24">
        <v>50.68</v>
      </c>
      <c r="CT7" s="24">
        <v>50.14</v>
      </c>
      <c r="CU7" s="24">
        <v>54.83</v>
      </c>
      <c r="CV7" s="24">
        <v>66.53</v>
      </c>
      <c r="CW7" s="24">
        <v>61.14</v>
      </c>
      <c r="CX7" s="24">
        <v>82</v>
      </c>
      <c r="CY7" s="24">
        <v>82.77</v>
      </c>
      <c r="CZ7" s="24">
        <v>83.9</v>
      </c>
      <c r="DA7" s="24">
        <v>84.97</v>
      </c>
      <c r="DB7" s="24">
        <v>86.19</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2023-02-06T00:52:46Z</cp:lastPrinted>
  <dcterms:created xsi:type="dcterms:W3CDTF">2022-12-01T02:01:53Z</dcterms:created>
  <dcterms:modified xsi:type="dcterms:W3CDTF">2023-02-06T01:21:38Z</dcterms:modified>
  <cp:category/>
</cp:coreProperties>
</file>