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41 和泊町\"/>
    </mc:Choice>
  </mc:AlternateContent>
  <workbookProtection workbookAlgorithmName="SHA-512" workbookHashValue="roEL7F1pMtJrHa8mmkRnA/e9TZiZQoJskr+eAKwrciDy6gGxKud4rizYQGg4KY/yy4ya604lidtPzdoOO43iGA==" workbookSaltValue="f5xXdQPZoRqZhY8rRCOP4Q==" workbookSpinCount="100000" lockStructure="1"/>
  <bookViews>
    <workbookView xWindow="0" yWindow="0" windowWidth="20490" windowHeight="88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<sst xmlns="http://schemas.openxmlformats.org/spreadsheetml/2006/main" count="228" uniqueCount="114">
  <si>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</si>
  <si>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</si>
  <si>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</si>
  <si>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</si>
  <si>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</si>
  <si>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</si>
  <si>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</si>
  <si>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</si>
  <si>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</si>
  <si>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</si>
  <si>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</si>
  <si>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</si>
  <si>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</si>
  <si>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</si>
  <si>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</si>
  <si>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</si>
  <si>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</si>
  <si>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</si>
  <si>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</si>
  <si>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</si>
  <si>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</si>
  <si>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</si>
  <si>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</si>
  <si>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</si>
  <si>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</si>
  <si>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</si>
  <si>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</si>
  <si>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</si>
  <si>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</si>
  <si>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</si>
  <si>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</si>
  <si>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</si>
  <si>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</si>
  <si>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</si>
  <si>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</si>
  <si>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</si>
  <si>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</si>
  <si>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</si>
  <si>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</si>
  <si>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</si>
  <si>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</si>
  <si>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</si>
  <si>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</si>
  <si>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</si>
  <si>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</si>
  <si>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</si>
  <si>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</si>
  <si>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</si>
  <si>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</si>
  <si>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</si>
  <si>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</si>
  <si>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</si>
  <si>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</si>
  <si>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</si>
  <si>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</si>
  <si>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</si>
  <si>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</si>
  <si>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</si>
  <si>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</si>
  <si>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</si>
  <si>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</si>
  <si>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</si>
  <si>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</si>
  <si>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</si>
  <si>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</si>
  <si>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</si>
  <si>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</si>
  <si>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</si>
  <si>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</si>
  <si>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</si>
  <si>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</si>
  <si>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</si>
  <si>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</si>
  <si>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</si>
  <si>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</si>
  <si>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</si>
  <si>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</si>
  <si>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</si>
  <si>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</si>
  <si>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</si>
  <si>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</si>
  <si>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</si>
  <si>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</si>
  <si>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</si>
  <si>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</si>
  <si>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</si>
  <si>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</si>
  <si>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</si>
  <si>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</si>
  <si>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</si>
  <si>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</si>
  <si>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</si>
  <si>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</si>
  <si>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</si>
  <si>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</si>
  <si>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</si>
  <si>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</si>
  <si>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</si>
  <si>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</si>
  <si>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</si>
  <si>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</si>
  <si>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</si>
  <si>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</si>
  <si>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</si>
  <si>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</si>
  <si>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</si>
  <si>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</si>
  <si>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</si>
  <si>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</si>
  <si>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</si>
  <si>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</si>
  <si>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第7次拡張計画（平成17年度から平成21年度）において、概ね更新を行っているため、類似団体平均値より老朽度が低くなっている。今後も財政運営状況に応じた計画的な施設の更新を策定し更新する。
【②管路経年比率(％)】
　財政状況に応じた更新計画や道路改良工事にあわせて布設替え工事を随時行い更新していく。
【③管路更新率（％）】
　類似団体平均と比較すると低い数値となっている。計画的な管路更新を実施することにより老朽化対策に繋がっていくと考えられるため、財政状況に応じた更新計画や道路改良工事にあわせて布設替え工事を随時行い更新していく。</t>
    <phoneticPr fontId="4"/>
  </si>
  <si>
    <t>　本町の経営課題は、人口減少に伴い年々給水収益が減少してきており、経営の見直しが必要となっている。自己財源確保のため水道料金改定等の対策が必要であると同時に経費削減に努め、健全経営を図っていきたい。そして財政状況に応じた更新計画や道路改良工事にあわせて布設替え工事を随時行い更新していく。</t>
    <phoneticPr fontId="4"/>
  </si>
  <si>
    <t xml:space="preserve">【①経常収支比率（％）】
　経営状況は、単年度収支が100％を上回り、黒字経営となっている。しかし年々人口減少による水需要の減少が見込まれ、給水収益が減少することから自己財源確保のため水道料金改定等の対策が必要である。また経費削減に努め、健全経営を図る。
【②累積欠損金比率（％）】
　現在欠損金は発生していないが給水収益が年々減少しており、自己財源確保及び経費削減に努め、健全経営を図らなければならない。
【③流動比率(％)】
　流動比率は前年度対比より減少傾向にあり、100％を上回る数値で推移しているが経常収支比率や料金回収率の数値を考えると楽観視できる状況ではないため、自己財源確保及び経費削減に努め、健全経営を図らなければならない。
【④企業債残高対給水収益比率（％）】
　減少傾向にあるが、類似団体平均と比較すると高い数値となっている。建設改良事業等行う際は慎重な検討が必要である。
【⑤料金回収率（％）】
　料金回収率は昨年度と比較すると減少しており、100％を下回っている。料金回収強化に努め、健全経営を図らなければならない。
【⑥給水原価】
　類似団体平均と比較すると高い数値となっている。水需要の減少に伴い、年間総有収水量が減少していることが原因と考えられる。経費削減に努め、健全経営を図らなければならない。
【⑦施設利用率(％)】
　類似団体と比較すると低い数値となっている。水需要の減少が原因であると考えられるため、施設のダウンサウジング等を検討し、施設利用率の改善を図らなければならない。
【⑧有収率（％）】
　類似団体と比較すると高い数値になっている。今後も漏水対策等を実施し、引き続き有収率向上に努めたい。
</t>
    <rPh sb="426" eb="428">
      <t>ゲンショウ</t>
    </rPh>
    <rPh sb="438" eb="440">
      <t>シタマワ</t>
    </rPh>
    <rPh sb="445" eb="447">
      <t>リョウキン</t>
    </rPh>
    <rPh sb="447" eb="449">
      <t>カイシュウ</t>
    </rPh>
    <rPh sb="449" eb="451">
      <t>キョウカ</t>
    </rPh>
    <rPh sb="452" eb="453">
      <t>ツト</t>
    </rPh>
    <rPh sb="455" eb="457">
      <t>ケンゼン</t>
    </rPh>
    <rPh sb="457" eb="459">
      <t>ケイエイ</t>
    </rPh>
    <rPh sb="460" eb="46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</si>
</sst>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0.11</c:v>
                </c:pt>
                <c:pt idx="1">
                  <c:v>0</c:v>
                </c:pt>
                <c:pt idx="2" formatCode="#,##0.00;&quot;△&quot;#,##0.00;&quot;-&quot;">
                  <c:v>0.17</c:v>
                </c:pt>
                <c:pt idx="3" formatCode="#,##0.00;&quot;△&quot;#,##0.00;&quot;-&quot;">
                  <c:v>0.24</c:v>
                </c:pt>
                <c:pt idx="4" formatCode="#,##0.00;&quot;△&quot;#,##0.00;&quot;-&quot;">
                  <c:v>0.28000000000000003</c:v>
                </c:pt>
              </c:numCache>
            </c:numRef>
          </c:val>
          <c:extLst>
            <c:ext xmlns:c16="http://schemas.microsoft.com/office/drawing/2014/chart" uri="{C3380CC4-5D6E-409C-BE32-E72D297353CC}">
              <c16:uniqueId val="{00000000-2CC2-45FC-B47F-463527439E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CC2-45FC-B47F-463527439E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43.7</c:v>
                </c:pt>
                <c:pt idx="1">
                  <c:v>41.97</c:v>
                </c:pt>
                <c:pt idx="2">
                  <c:v>42.03</c:v>
                </c:pt>
                <c:pt idx="3">
                  <c:v>41.29</c:v>
                </c:pt>
                <c:pt idx="4">
                  <c:v>40.5</c:v>
                </c:pt>
              </c:numCache>
            </c:numRef>
          </c:val>
          <c:extLst>
            <c:ext xmlns:c16="http://schemas.microsoft.com/office/drawing/2014/chart" uri="{C3380CC4-5D6E-409C-BE32-E72D297353CC}">
              <c16:uniqueId val="{00000000-B3B9-475F-884D-58FCF77B19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B3B9-475F-884D-58FCF77B19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c:v>
                </c:pt>
                <c:pt idx="1">
                  <c:v>91.4</c:v>
                </c:pt>
                <c:pt idx="2">
                  <c:v>91.4</c:v>
                </c:pt>
                <c:pt idx="3">
                  <c:v>91.4</c:v>
                </c:pt>
                <c:pt idx="4">
                  <c:v>91.4</c:v>
                </c:pt>
              </c:numCache>
            </c:numRef>
          </c:val>
          <c:extLst>
            <c:ext xmlns:c16="http://schemas.microsoft.com/office/drawing/2014/chart" uri="{C3380CC4-5D6E-409C-BE32-E72D297353CC}">
              <c16:uniqueId val="{00000000-C7BE-483D-BCF4-8306028DE2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C7BE-483D-BCF4-8306028DE2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100.77</c:v>
                </c:pt>
                <c:pt idx="1">
                  <c:v>98.03</c:v>
                </c:pt>
                <c:pt idx="2">
                  <c:v>100.75</c:v>
                </c:pt>
                <c:pt idx="3">
                  <c:v>103.79</c:v>
                </c:pt>
                <c:pt idx="4">
                  <c:v>100.69</c:v>
                </c:pt>
              </c:numCache>
            </c:numRef>
          </c:val>
          <c:extLst>
            <c:ext xmlns:c16="http://schemas.microsoft.com/office/drawing/2014/chart" uri="{C3380CC4-5D6E-409C-BE32-E72D297353CC}">
              <c16:uniqueId val="{00000000-2133-4CFB-B3E1-037B3DABC9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2133-4CFB-B3E1-037B3DABC9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37.61</c:v>
                </c:pt>
                <c:pt idx="1">
                  <c:v>39.299999999999997</c:v>
                </c:pt>
                <c:pt idx="2">
                  <c:v>40.99</c:v>
                </c:pt>
                <c:pt idx="3">
                  <c:v>42.55</c:v>
                </c:pt>
                <c:pt idx="4">
                  <c:v>43.98</c:v>
                </c:pt>
              </c:numCache>
            </c:numRef>
          </c:val>
          <c:extLst>
            <c:ext xmlns:c16="http://schemas.microsoft.com/office/drawing/2014/chart" uri="{C3380CC4-5D6E-409C-BE32-E72D297353CC}">
              <c16:uniqueId val="{00000000-C8CE-428E-962C-BDC1D42110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C8CE-428E-962C-BDC1D42110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38.35</c:v>
                </c:pt>
                <c:pt idx="3" formatCode="#,##0.00;&quot;△&quot;#,##0.00;&quot;-&quot;">
                  <c:v>38.35</c:v>
                </c:pt>
                <c:pt idx="4">
                  <c:v>0</c:v>
                </c:pt>
              </c:numCache>
            </c:numRef>
          </c:val>
          <c:extLst>
            <c:ext xmlns:c16="http://schemas.microsoft.com/office/drawing/2014/chart" uri="{C3380CC4-5D6E-409C-BE32-E72D297353CC}">
              <c16:uniqueId val="{00000000-2F02-413D-A53D-F1F7EAAB72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F02-413D-A53D-F1F7EAAB72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B6-4FE5-A18E-F5081569AD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5B6-4FE5-A18E-F5081569AD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152.76</c:v>
                </c:pt>
                <c:pt idx="1">
                  <c:v>157.01</c:v>
                </c:pt>
                <c:pt idx="2">
                  <c:v>145.88</c:v>
                </c:pt>
                <c:pt idx="3">
                  <c:v>138.91999999999999</c:v>
                </c:pt>
                <c:pt idx="4">
                  <c:v>111.18</c:v>
                </c:pt>
              </c:numCache>
            </c:numRef>
          </c:val>
          <c:extLst>
            <c:ext xmlns:c16="http://schemas.microsoft.com/office/drawing/2014/chart" uri="{C3380CC4-5D6E-409C-BE32-E72D297353CC}">
              <c16:uniqueId val="{00000000-2554-48BB-9AE0-1154EEA4CA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2554-48BB-9AE0-1154EEA4CA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772.14</c:v>
                </c:pt>
                <c:pt idx="1">
                  <c:v>770.99</c:v>
                </c:pt>
                <c:pt idx="2">
                  <c:v>732.71</c:v>
                </c:pt>
                <c:pt idx="3">
                  <c:v>713.86</c:v>
                </c:pt>
                <c:pt idx="4">
                  <c:v>690.46</c:v>
                </c:pt>
              </c:numCache>
            </c:numRef>
          </c:val>
          <c:extLst>
            <c:ext xmlns:c16="http://schemas.microsoft.com/office/drawing/2014/chart" uri="{C3380CC4-5D6E-409C-BE32-E72D297353CC}">
              <c16:uniqueId val="{00000000-36E2-45CA-9744-35F881C92D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36E2-45CA-9744-35F881C92D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98.85</c:v>
                </c:pt>
                <c:pt idx="1">
                  <c:v>97.03</c:v>
                </c:pt>
                <c:pt idx="2">
                  <c:v>99.56</c:v>
                </c:pt>
                <c:pt idx="3">
                  <c:v>101.61</c:v>
                </c:pt>
                <c:pt idx="4">
                  <c:v>98.94</c:v>
                </c:pt>
              </c:numCache>
            </c:numRef>
          </c:val>
          <c:extLst>
            <c:ext xmlns:c16="http://schemas.microsoft.com/office/drawing/2014/chart" uri="{C3380CC4-5D6E-409C-BE32-E72D297353CC}">
              <c16:uniqueId val="{00000000-0594-4325-A93C-9E2A30649D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0594-4325-A93C-9E2A30649D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246.33</c:v>
                </c:pt>
                <c:pt idx="1">
                  <c:v>251.15</c:v>
                </c:pt>
                <c:pt idx="2">
                  <c:v>245.45</c:v>
                </c:pt>
                <c:pt idx="3">
                  <c:v>240.37</c:v>
                </c:pt>
                <c:pt idx="4">
                  <c:v>247.5</c:v>
                </c:pt>
              </c:numCache>
            </c:numRef>
          </c:val>
          <c:extLst>
            <c:ext xmlns:c16="http://schemas.microsoft.com/office/drawing/2014/chart" uri="{C3380CC4-5D6E-409C-BE32-E72D297353CC}">
              <c16:uniqueId val="{00000000-F52F-4B33-AD5C-8DA47577BF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52F-4B33-AD5C-8DA47577BF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鹿児島県　和泊町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自治体職員</v>
      </c>
      <c r="AE8" s="76"/>
      <c r="AF8" s="76"/>
      <c r="AG8" s="76"/>
      <c r="AH8" s="76"/>
      <c r="AI8" s="76"/>
      <c r="AJ8" s="76"/>
      <c r="AK8" s="2"/>
      <c r="AL8" s="67">
        <f>データ!$R$6</f>
        <v>6325</v>
      </c>
      <c r="AM8" s="67"/>
      <c r="AN8" s="67"/>
      <c r="AO8" s="67"/>
      <c r="AP8" s="67"/>
      <c r="AQ8" s="67"/>
      <c r="AR8" s="67"/>
      <c r="AS8" s="67"/>
      <c r="AT8" s="37">
        <f>データ!$S$6</f>
        <v>40.39</v>
      </c>
      <c r="AU8" s="38"/>
      <c r="AV8" s="38"/>
      <c r="AW8" s="38"/>
      <c r="AX8" s="38"/>
      <c r="AY8" s="38"/>
      <c r="AZ8" s="38"/>
      <c r="BA8" s="38"/>
      <c r="BB8" s="56">
        <f>データ!$T$6</f>
        <v>156.6</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c r="A10" s="2"/>
      <c r="B10" s="37" t="str">
        <f>データ!$N$6</f>
        <v>-</v>
      </c>
      <c r="C10" s="38"/>
      <c r="D10" s="38"/>
      <c r="E10" s="38"/>
      <c r="F10" s="38"/>
      <c r="G10" s="38"/>
      <c r="H10" s="38"/>
      <c r="I10" s="37">
        <f>データ!$O$6</f>
        <v>40.49</v>
      </c>
      <c r="J10" s="38"/>
      <c r="K10" s="38"/>
      <c r="L10" s="38"/>
      <c r="M10" s="38"/>
      <c r="N10" s="38"/>
      <c r="O10" s="66"/>
      <c r="P10" s="56">
        <f>データ!$P$6</f>
        <v>100</v>
      </c>
      <c r="Q10" s="56"/>
      <c r="R10" s="56"/>
      <c r="S10" s="56"/>
      <c r="T10" s="56"/>
      <c r="U10" s="56"/>
      <c r="V10" s="56"/>
      <c r="W10" s="67">
        <f>データ!$Q$6</f>
        <v>4895</v>
      </c>
      <c r="X10" s="67"/>
      <c r="Y10" s="67"/>
      <c r="Z10" s="67"/>
      <c r="AA10" s="67"/>
      <c r="AB10" s="67"/>
      <c r="AC10" s="67"/>
      <c r="AD10" s="2"/>
      <c r="AE10" s="2"/>
      <c r="AF10" s="2"/>
      <c r="AG10" s="2"/>
      <c r="AH10" s="2"/>
      <c r="AI10" s="2"/>
      <c r="AJ10" s="2"/>
      <c r="AK10" s="2"/>
      <c r="AL10" s="67">
        <f>データ!$U$6</f>
        <v>6216</v>
      </c>
      <c r="AM10" s="67"/>
      <c r="AN10" s="67"/>
      <c r="AO10" s="67"/>
      <c r="AP10" s="67"/>
      <c r="AQ10" s="67"/>
      <c r="AR10" s="67"/>
      <c r="AS10" s="67"/>
      <c r="AT10" s="37">
        <f>データ!$V$6</f>
        <v>2.76</v>
      </c>
      <c r="AU10" s="38"/>
      <c r="AV10" s="38"/>
      <c r="AW10" s="38"/>
      <c r="AX10" s="38"/>
      <c r="AY10" s="38"/>
      <c r="AZ10" s="38"/>
      <c r="BA10" s="38"/>
      <c r="BB10" s="56">
        <f>データ!$W$6</f>
        <v>2252.17</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UPddGQKpLYJIdCv9aLzL0VgDLbT9b6r4BjEHRu8H51Jz+bOKHNLlCTVNxs+T655ZFfIlWTmdoSufxU8SHnvTA==" saltValue="EddtDnFgLMI+vg0lfYhh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465330</v>
      </c>
      <c r="D6" s="20">
        <f t="shared" si="3"/>
        <v>46</v>
      </c>
      <c r="E6" s="20">
        <f t="shared" si="3"/>
        <v>1</v>
      </c>
      <c r="F6" s="20">
        <f t="shared" si="3"/>
        <v>0</v>
      </c>
      <c r="G6" s="20">
        <f t="shared" si="3"/>
        <v>1</v>
      </c>
      <c r="H6" s="20" t="str">
        <f t="shared" si="3"/>
        <v>鹿児島県　和泊町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40.49</v>
      </c>
      <c r="P6" s="21">
        <f t="shared" si="3"/>
        <v>100</v>
      </c>
      <c r="Q6" s="21">
        <f t="shared" si="3"/>
        <v>4895</v>
      </c>
      <c r="R6" s="21">
        <f t="shared" si="3"/>
        <v>6325</v>
      </c>
      <c r="S6" s="21">
        <f t="shared" si="3"/>
        <v>40.39</v>
      </c>
      <c r="T6" s="21">
        <f t="shared" si="3"/>
        <v>156.6</v>
      </c>
      <c r="U6" s="21">
        <f t="shared" si="3"/>
        <v>6216</v>
      </c>
      <c r="V6" s="21">
        <f t="shared" si="3"/>
        <v>2.76</v>
      </c>
      <c r="W6" s="21">
        <f t="shared" si="3"/>
        <v>2252.17</v>
      </c>
      <c r="X6" s="22">
        <f>IF(X7="",NA(),X7)</f>
        <v>100.77</v>
      </c>
      <c r="Y6" s="22">
        <f t="shared" ref="Y6:AG6" si="4">IF(Y7="",NA(),Y7)</f>
        <v>98.03</v>
      </c>
      <c r="Z6" s="22">
        <f t="shared" si="4"/>
        <v>100.75</v>
      </c>
      <c r="AA6" s="22">
        <f t="shared" si="4"/>
        <v>103.79</v>
      </c>
      <c r="AB6" s="22">
        <f t="shared" si="4"/>
        <v>100.69</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152.76</v>
      </c>
      <c r="AU6" s="22">
        <f t="shared" ref="AU6:BC6" si="6">IF(AU7="",NA(),AU7)</f>
        <v>157.01</v>
      </c>
      <c r="AV6" s="22">
        <f t="shared" si="6"/>
        <v>145.88</v>
      </c>
      <c r="AW6" s="22">
        <f t="shared" si="6"/>
        <v>138.91999999999999</v>
      </c>
      <c r="AX6" s="22">
        <f t="shared" si="6"/>
        <v>111.18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772.14</v>
      </c>
      <c r="BF6" s="22">
        <f t="shared" ref="BF6:BN6" si="7">IF(BF7="",NA(),BF7)</f>
        <v>770.99</v>
      </c>
      <c r="BG6" s="22">
        <f t="shared" si="7"/>
        <v>732.71</v>
      </c>
      <c r="BH6" s="22">
        <f t="shared" si="7"/>
        <v>713.86</v>
      </c>
      <c r="BI6" s="22">
        <f t="shared" si="7"/>
        <v>690.46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98.85</v>
      </c>
      <c r="BQ6" s="22">
        <f t="shared" ref="BQ6:BY6" si="8">IF(BQ7="",NA(),BQ7)</f>
        <v>97.03</v>
      </c>
      <c r="BR6" s="22">
        <f t="shared" si="8"/>
        <v>99.56</v>
      </c>
      <c r="BS6" s="22">
        <f t="shared" si="8"/>
        <v>101.61</v>
      </c>
      <c r="BT6" s="22">
        <f t="shared" si="8"/>
        <v>98.94</v>
      </c>
      <c r="BU6" s="22">
        <f t="shared" si="8"/>
        <v>87.51</v>
      </c>
      <c r="BV6" s="22">
        <f t="shared" si="8"/>
        <v>84.77</v>
      </c>
      <c r="BW6" s="22">
        <f t="shared" si="8"/>
        <v>87.11</v>
      </c>
      <c r="BX6" s="22">
        <f t="shared" si="8"/>
        <v>82.78</v>
      </c>
      <c r="BY6" s="22">
        <f t="shared" si="8"/>
        <v>84.82</v>
      </c>
      <c r="BZ6" s="21" t="str">
        <f>IF(BZ7="","",IF(BZ7="-","【-】","【"&amp;SUBSTITUTE(TEXT(BZ7,"#,##0.00"),"-","△")&amp;"】"))</f>
        <v>【102.35】</v>
      </c>
      <c r="CA6" s="22">
        <f>IF(CA7="",NA(),CA7)</f>
        <v>246.33</v>
      </c>
      <c r="CB6" s="22">
        <f t="shared" ref="CB6:CJ6" si="9">IF(CB7="",NA(),CB7)</f>
        <v>251.15</v>
      </c>
      <c r="CC6" s="22">
        <f t="shared" si="9"/>
        <v>245.45</v>
      </c>
      <c r="CD6" s="22">
        <f t="shared" si="9"/>
        <v>240.37</v>
      </c>
      <c r="CE6" s="22">
        <f t="shared" si="9"/>
        <v>247.5</v>
      </c>
      <c r="CF6" s="22">
        <f t="shared" si="9"/>
        <v>218.42</v>
      </c>
      <c r="CG6" s="22">
        <f t="shared" si="9"/>
        <v>227.27</v>
      </c>
      <c r="CH6" s="22">
        <f t="shared" si="9"/>
        <v>223.98</v>
      </c>
      <c r="CI6" s="22">
        <f t="shared" si="9"/>
        <v>225.09</v>
      </c>
      <c r="CJ6" s="22">
        <f t="shared" si="9"/>
        <v>224.82</v>
      </c>
      <c r="CK6" s="21" t="str">
        <f>IF(CK7="","",IF(CK7="-","【-】","【"&amp;SUBSTITUTE(TEXT(CK7,"#,##0.00"),"-","△")&amp;"】"))</f>
        <v>【167.74】</v>
      </c>
      <c r="CL6" s="22">
        <f>IF(CL7="",NA(),CL7)</f>
        <v>43.7</v>
      </c>
      <c r="CM6" s="22">
        <f t="shared" ref="CM6:CU6" si="10">IF(CM7="",NA(),CM7)</f>
        <v>41.97</v>
      </c>
      <c r="CN6" s="22">
        <f t="shared" si="10"/>
        <v>42.03</v>
      </c>
      <c r="CO6" s="22">
        <f t="shared" si="10"/>
        <v>41.29</v>
      </c>
      <c r="CP6" s="22">
        <f t="shared" si="10"/>
        <v>40.5</v>
      </c>
      <c r="CQ6" s="22">
        <f t="shared" si="10"/>
        <v>50.24</v>
      </c>
      <c r="CR6" s="22">
        <f t="shared" si="10"/>
        <v>50.29</v>
      </c>
      <c r="CS6" s="22">
        <f t="shared" si="10"/>
        <v>49.64</v>
      </c>
      <c r="CT6" s="22">
        <f t="shared" si="10"/>
        <v>49.38</v>
      </c>
      <c r="CU6" s="22">
        <f t="shared" si="10"/>
        <v>50.09</v>
      </c>
      <c r="CV6" s="21" t="str">
        <f>IF(CV7="","",IF(CV7="-","【-】","【"&amp;SUBSTITUTE(TEXT(CV7,"#,##0.00"),"-","△")&amp;"】"))</f>
        <v>【60.29】</v>
      </c>
      <c r="CW6" s="22">
        <f>IF(CW7="",NA(),CW7)</f>
        <v>91.4</v>
      </c>
      <c r="CX6" s="22">
        <f t="shared" ref="CX6:DF6" si="11">IF(CX7="",NA(),CX7)</f>
        <v>91.4</v>
      </c>
      <c r="CY6" s="22">
        <f t="shared" si="11"/>
        <v>91.4</v>
      </c>
      <c r="CZ6" s="22">
        <f t="shared" si="11"/>
        <v>91.4</v>
      </c>
      <c r="DA6" s="22">
        <f t="shared" si="11"/>
        <v>91.4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37.61</v>
      </c>
      <c r="DI6" s="22">
        <f t="shared" ref="DI6:DQ6" si="12">IF(DI7="",NA(),DI7)</f>
        <v>39.299999999999997</v>
      </c>
      <c r="DJ6" s="22">
        <f t="shared" si="12"/>
        <v>40.99</v>
      </c>
      <c r="DK6" s="22">
        <f t="shared" si="12"/>
        <v>42.55</v>
      </c>
      <c r="DL6" s="22">
        <f t="shared" si="12"/>
        <v>43.98</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2">
        <f t="shared" si="13"/>
        <v>38.35</v>
      </c>
      <c r="DV6" s="22">
        <f t="shared" si="13"/>
        <v>38.35</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0.11</v>
      </c>
      <c r="EE6" s="21">
        <f t="shared" ref="EE6:EM6" si="14">IF(EE7="",NA(),EE7)</f>
        <v>0</v>
      </c>
      <c r="EF6" s="22">
        <f t="shared" si="14"/>
        <v>0.17</v>
      </c>
      <c r="EG6" s="22">
        <f t="shared" si="14"/>
        <v>0.24</v>
      </c>
      <c r="EH6" s="22">
        <f t="shared" si="14"/>
        <v>0.28000000000000003</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465330</v>
      </c>
      <c r="D7" s="24">
        <v>46</v>
      </c>
      <c r="E7" s="24">
        <v>1</v>
      </c>
      <c r="F7" s="24">
        <v>0</v>
      </c>
      <c r="G7" s="24">
        <v>1</v>
      </c>
      <c r="H7" s="24" t="s">
        <v>93</v>
      </c>
      <c r="I7" s="24" t="s">
        <v>94</v>
      </c>
      <c r="J7" s="24" t="s">
        <v>95</v>
      </c>
      <c r="K7" s="24" t="s">
        <v>96</v>
      </c>
      <c r="L7" s="24" t="s">
        <v>97</v>
      </c>
      <c r="M7" s="24" t="s">
        <v>98</v>
      </c>
      <c r="N7" s="25" t="s">
        <v>99</v>
      </c>
      <c r="O7" s="25">
        <v>40.49</v>
      </c>
      <c r="P7" s="25">
        <v>100</v>
      </c>
      <c r="Q7" s="25">
        <v>4895</v>
      </c>
      <c r="R7" s="25">
        <v>6325</v>
      </c>
      <c r="S7" s="25">
        <v>40.39</v>
      </c>
      <c r="T7" s="25">
        <v>156.6</v>
      </c>
      <c r="U7" s="25">
        <v>6216</v>
      </c>
      <c r="V7" s="25">
        <v>2.76</v>
      </c>
      <c r="W7" s="25">
        <v>2252.17</v>
      </c>
      <c r="X7" s="25">
        <v>100.77</v>
      </c>
      <c r="Y7" s="25">
        <v>98.03</v>
      </c>
      <c r="Z7" s="25">
        <v>100.75</v>
      </c>
      <c r="AA7" s="25">
        <v>103.79</v>
      </c>
      <c r="AB7" s="25">
        <v>100.69</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152.76</v>
      </c>
      <c r="AU7" s="25">
        <v>157.01</v>
      </c>
      <c r="AV7" s="25">
        <v>145.88</v>
      </c>
      <c r="AW7" s="25">
        <v>138.91999999999999</v>
      </c>
      <c r="AX7" s="25">
        <v>111.18</v>
      </c>
      <c r="AY7" s="25">
        <v>293.23</v>
      </c>
      <c r="AZ7" s="25">
        <v>300.14</v>
      </c>
      <c r="BA7" s="25">
        <v>301.04000000000002</v>
      </c>
      <c r="BB7" s="25">
        <v>305.08</v>
      </c>
      <c r="BC7" s="25">
        <v>305.33999999999997</v>
      </c>
      <c r="BD7" s="25">
        <v>261.51</v>
      </c>
      <c r="BE7" s="25">
        <v>772.14</v>
      </c>
      <c r="BF7" s="25">
        <v>770.99</v>
      </c>
      <c r="BG7" s="25">
        <v>732.71</v>
      </c>
      <c r="BH7" s="25">
        <v>713.86</v>
      </c>
      <c r="BI7" s="25">
        <v>690.46</v>
      </c>
      <c r="BJ7" s="25">
        <v>542.29999999999995</v>
      </c>
      <c r="BK7" s="25">
        <v>566.65</v>
      </c>
      <c r="BL7" s="25">
        <v>551.62</v>
      </c>
      <c r="BM7" s="25">
        <v>585.59</v>
      </c>
      <c r="BN7" s="25">
        <v>561.34</v>
      </c>
      <c r="BO7" s="25">
        <v>265.16000000000003</v>
      </c>
      <c r="BP7" s="25">
        <v>98.85</v>
      </c>
      <c r="BQ7" s="25">
        <v>97.03</v>
      </c>
      <c r="BR7" s="25">
        <v>99.56</v>
      </c>
      <c r="BS7" s="25">
        <v>101.61</v>
      </c>
      <c r="BT7" s="25">
        <v>98.94</v>
      </c>
      <c r="BU7" s="25">
        <v>87.51</v>
      </c>
      <c r="BV7" s="25">
        <v>84.77</v>
      </c>
      <c r="BW7" s="25">
        <v>87.11</v>
      </c>
      <c r="BX7" s="25">
        <v>82.78</v>
      </c>
      <c r="BY7" s="25">
        <v>84.82</v>
      </c>
      <c r="BZ7" s="25">
        <v>102.35</v>
      </c>
      <c r="CA7" s="25">
        <v>246.33</v>
      </c>
      <c r="CB7" s="25">
        <v>251.15</v>
      </c>
      <c r="CC7" s="25">
        <v>245.45</v>
      </c>
      <c r="CD7" s="25">
        <v>240.37</v>
      </c>
      <c r="CE7" s="25">
        <v>247.5</v>
      </c>
      <c r="CF7" s="25">
        <v>218.42</v>
      </c>
      <c r="CG7" s="25">
        <v>227.27</v>
      </c>
      <c r="CH7" s="25">
        <v>223.98</v>
      </c>
      <c r="CI7" s="25">
        <v>225.09</v>
      </c>
      <c r="CJ7" s="25">
        <v>224.82</v>
      </c>
      <c r="CK7" s="25">
        <v>167.74</v>
      </c>
      <c r="CL7" s="25">
        <v>43.7</v>
      </c>
      <c r="CM7" s="25">
        <v>41.97</v>
      </c>
      <c r="CN7" s="25">
        <v>42.03</v>
      </c>
      <c r="CO7" s="25">
        <v>41.29</v>
      </c>
      <c r="CP7" s="25">
        <v>40.5</v>
      </c>
      <c r="CQ7" s="25">
        <v>50.24</v>
      </c>
      <c r="CR7" s="25">
        <v>50.29</v>
      </c>
      <c r="CS7" s="25">
        <v>49.64</v>
      </c>
      <c r="CT7" s="25">
        <v>49.38</v>
      </c>
      <c r="CU7" s="25">
        <v>50.09</v>
      </c>
      <c r="CV7" s="25">
        <v>60.29</v>
      </c>
      <c r="CW7" s="25">
        <v>91.4</v>
      </c>
      <c r="CX7" s="25">
        <v>91.4</v>
      </c>
      <c r="CY7" s="25">
        <v>91.4</v>
      </c>
      <c r="CZ7" s="25">
        <v>91.4</v>
      </c>
      <c r="DA7" s="25">
        <v>91.4</v>
      </c>
      <c r="DB7" s="25">
        <v>78.650000000000006</v>
      </c>
      <c r="DC7" s="25">
        <v>77.73</v>
      </c>
      <c r="DD7" s="25">
        <v>78.09</v>
      </c>
      <c r="DE7" s="25">
        <v>78.010000000000005</v>
      </c>
      <c r="DF7" s="25">
        <v>77.599999999999994</v>
      </c>
      <c r="DG7" s="25">
        <v>90.12</v>
      </c>
      <c r="DH7" s="25">
        <v>37.61</v>
      </c>
      <c r="DI7" s="25">
        <v>39.299999999999997</v>
      </c>
      <c r="DJ7" s="25">
        <v>40.99</v>
      </c>
      <c r="DK7" s="25">
        <v>42.55</v>
      </c>
      <c r="DL7" s="25">
        <v>43.98</v>
      </c>
      <c r="DM7" s="25">
        <v>45.14</v>
      </c>
      <c r="DN7" s="25">
        <v>45.85</v>
      </c>
      <c r="DO7" s="25">
        <v>47.31</v>
      </c>
      <c r="DP7" s="25">
        <v>47.5</v>
      </c>
      <c r="DQ7" s="25">
        <v>48.41</v>
      </c>
      <c r="DR7" s="25">
        <v>50.88</v>
      </c>
      <c r="DS7" s="25">
        <v>0</v>
      </c>
      <c r="DT7" s="25">
        <v>0</v>
      </c>
      <c r="DU7" s="25">
        <v>38.35</v>
      </c>
      <c r="DV7" s="25">
        <v>38.35</v>
      </c>
      <c r="DW7" s="25">
        <v>0</v>
      </c>
      <c r="DX7" s="25">
        <v>13.58</v>
      </c>
      <c r="DY7" s="25">
        <v>14.13</v>
      </c>
      <c r="DZ7" s="25">
        <v>16.77</v>
      </c>
      <c r="EA7" s="25">
        <v>17.399999999999999</v>
      </c>
      <c r="EB7" s="25">
        <v>18.64</v>
      </c>
      <c r="EC7" s="25">
        <v>22.3</v>
      </c>
      <c r="ED7" s="25">
        <v>0.11</v>
      </c>
      <c r="EE7" s="25">
        <v>0</v>
      </c>
      <c r="EF7" s="25">
        <v>0.17</v>
      </c>
      <c r="EG7" s="25">
        <v>0.24</v>
      </c>
      <c r="EH7" s="25">
        <v>0.28000000000000003</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2022-12-01T01:07:19Z</dcterms:created>
  <dcterms:modified xsi:type="dcterms:W3CDTF">2023-02-06T01:21:51Z</dcterms:modified>
  <cp:category/>
</cp:coreProperties>
</file>