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完成版\28 南大隅町\"/>
    </mc:Choice>
  </mc:AlternateContent>
  <workbookProtection workbookAlgorithmName="SHA-512" workbookHashValue="BjH643ZENHIUX+QkR37u6wrYYCIRz4OrhPbfXCBz+rfVg56+7J4NXKmGo+zM5hKPEyceJ0HZfaKSpDLy8wPW/A==" workbookSaltValue="IxwAQSS1xOevp3+WzvGVzg==" workbookSpinCount="100000" lockStructure="1"/>
  <bookViews>
    <workbookView xWindow="0" yWindow="390" windowWidth="19200" windowHeight="1437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Q6" i="5"/>
  <c r="W10" i="4" s="1"/>
  <c r="P6" i="5"/>
  <c r="P10" i="4" s="1"/>
  <c r="O6" i="5"/>
  <c r="I10" i="4" s="1"/>
  <c r="N6" i="5"/>
  <c r="M6" i="5"/>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B10" i="4"/>
  <c r="BB8" i="4"/>
  <c r="AT8" i="4"/>
  <c r="AL8" i="4"/>
  <c r="AD8" i="4"/>
  <c r="W8" i="4"/>
  <c r="P8" i="4"/>
  <c r="I8" i="4"/>
  <c r="B6" i="4"/>
</calcChain>
</file>

<file path=xl/sharedStrings.xml><?xml version="1.0" encoding="utf-8"?>
<sst xmlns="http://schemas.openxmlformats.org/spreadsheetml/2006/main" count="294" uniqueCount="113">
  <si>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</si>
  <si>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</si>
  <si>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</si>
  <si>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</si>
  <si>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</si>
  <si>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</si>
  <si>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</si>
  <si>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</si>
  <si>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</si>
  <si>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</si>
  <si>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</si>
  <si>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</si>
  <si>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</si>
  <si>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</si>
  <si>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</si>
  <si>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</si>
  <si>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</si>
  <si>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</si>
  <si>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</si>
  <si>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</si>
  <si>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</si>
  <si>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</si>
  <si>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</si>
  <si>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</si>
  <si>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</si>
  <si>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</si>
  <si>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</si>
  <si>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</si>
  <si>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</si>
  <si>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</si>
  <si>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</si>
  <si>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</si>
  <si>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</si>
  <si>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</si>
  <si>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</si>
  <si>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</si>
  <si>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</si>
  <si>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</si>
  <si>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</si>
  <si>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</si>
  <si>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</si>
  <si>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</si>
  <si>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</si>
  <si>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</si>
  <si>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</si>
  <si>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</si>
  <si>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</si>
  <si>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</si>
  <si>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</si>
  <si>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</si>
  <si>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</si>
  <si>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</si>
  <si>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</si>
  <si>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</si>
  <si>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</si>
  <si>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</si>
  <si>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</si>
  <si>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</si>
  <si>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</si>
  <si>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</si>
  <si>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</si>
  <si>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</si>
  <si>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</si>
  <si>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</si>
  <si>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</si>
  <si>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</si>
  <si>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</si>
  <si>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</si>
  <si>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</si>
  <si>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</si>
  <si>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</si>
  <si>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</si>
  <si>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</si>
  <si>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</si>
  <si>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</si>
  <si>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</si>
  <si>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</si>
  <si>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</si>
  <si>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</si>
  <si>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</si>
  <si>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</si>
  <si>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</si>
  <si>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</si>
  <si>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</si>
  <si>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</si>
  <si>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</si>
  <si>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</si>
  <si>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</si>
  <si>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</si>
  <si>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</si>
  <si>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</si>
  <si>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</si>
  <si>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</si>
  <si>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南大隅町</t>
  </si>
  <si>
    <t>法適用</t>
  </si>
  <si>
    <t>水道事業</t>
  </si>
  <si>
    <t>末端給水事業</t>
  </si>
  <si>
    <t>A8</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</si>
  <si>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</si>
  <si>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</si>
  <si>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</si>
  <si>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</si>
  <si>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</si>
  <si>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</si>
  <si>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</si>
  <si>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</si>
  <si>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</si>
  <si>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</si>
  <si>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</si>
  <si>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</si>
  <si>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令和元年度末、簡易水道事業を統合し、上水道事業へ認可変更した。経常収支比率は１００％を超えているが、一般会計繰入金を受けている。今後、人口減少に伴い給水量及び給水収益は減少傾向が考えられ、施設の維持管理に係る費用は、施設の老朽化対策等もあり財源が必要になってくる。経営状況に合わせて適切な料金の見直しが必要と考えられる。
②累積欠損金は、発生していない。
③流動比率に関しては、類似団体平均値を下回る状況である。日々の資金管理に基づき、必要資金は都度調整しているが、支払い能力を高めるため、今後経営改善を図る。
④企業債残高対給水収益比率に関しては、類似団体と比較して高率となっている。経営状況を踏まえて必要な更新を行いながら企業債残高削減を図る。
⑤料金回収率に関しては、給水収益の不足分を一般会計からの繰入金で補てんしていることから、経営状況に合わせた適切な料金への見直しを図る。
⑥給水原価に関しては、施設の維持管理に係る費用は、施設の老朽化対策等もあり増加となっていることが挙げられる。
⑦施設利用率に関しては、類似団体と比較して低率となっている。要因としては、人口減少に伴う給水量の減が考えられ、今後は、適切な施設規模であるかの検証、必要に応じた施設の統廃合・ダウンサイジングの検討を進める必要がある。
⑧有収率に関しては類似団体と比較して高水準にあるが健全経営のため漏水対策等更なる改善を図る。</t>
    <phoneticPr fontId="4"/>
  </si>
  <si>
    <t>①有形固定資産減価償却率及び②管路経年比率については、類似団体平均を下回っているが、一部施設の更新を先送りしているため、必要な更新を図る。
③管路更新率に関しては、総じて類似団体を下回る状況である。要因としては、施設の統廃合等を水道事業統合に合わせて実施したことから、更新を先送りしていたことが挙げられる。管路の更新に関しては、漏水対策の一環として実施してきているが、今後、経営戦略に基づき事業計画を策定して更新を図る。</t>
    <rPh sb="12" eb="13">
      <t>オヨ</t>
    </rPh>
    <rPh sb="192" eb="193">
      <t>モト</t>
    </rPh>
    <rPh sb="195" eb="197">
      <t>ジギョウ</t>
    </rPh>
    <phoneticPr fontId="4"/>
  </si>
  <si>
    <t>人口減少に伴い、収益の減少傾向は続いており、経営規模に合わせた統廃合を含む施設の維持管理経費の削減及び一般会計からの繰入金への依存度を減じ、健全経営へと転じるために適切な料金への見直しが必要と考えられる。
　今後、経営及び管路・施設更新における基本計画を策定し、施設の統廃合・更新を行うことにより、維持管理費の削減を図る。</t>
    <rPh sb="107" eb="109">
      <t>ケイエイ</t>
    </rPh>
    <rPh sb="109" eb="110">
      <t>オヨ</t>
    </rPh>
    <rPh sb="111" eb="113">
      <t>カンロ</t>
    </rPh>
    <rPh sb="114" eb="116">
      <t>シセツ</t>
    </rPh>
    <rPh sb="116" eb="118">
      <t>コウシン</t>
    </rPh>
    <rPh sb="122" eb="124">
      <t>キホン</t>
    </rPh>
    <rPh sb="124" eb="126">
      <t>ケイカク</t>
    </rPh>
    <rPh sb="127" eb="129">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</si>
</sst>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0.28000000000000003</c:v>
                </c:pt>
                <c:pt idx="4">
                  <c:v>0.28000000000000003</c:v>
                </c:pt>
              </c:numCache>
            </c:numRef>
          </c:val>
          <c:extLst>
            <c:ext xmlns:c16="http://schemas.microsoft.com/office/drawing/2014/chart" uri="{C3380CC4-5D6E-409C-BE32-E72D297353CC}">
              <c16:uniqueId val="{00000000-B142-480D-994A-AD7930D87B6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0.4</c:v>
                </c:pt>
                <c:pt idx="4">
                  <c:v>0.36</c:v>
                </c:pt>
              </c:numCache>
            </c:numRef>
          </c:val>
          <c:smooth val="0"/>
          <c:extLst>
            <c:ext xmlns:c16="http://schemas.microsoft.com/office/drawing/2014/chart" uri="{C3380CC4-5D6E-409C-BE32-E72D297353CC}">
              <c16:uniqueId val="{00000001-B142-480D-994A-AD7930D87B6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0</c:v>
                </c:pt>
                <c:pt idx="1">
                  <c:v>0</c:v>
                </c:pt>
                <c:pt idx="2">
                  <c:v>0</c:v>
                </c:pt>
                <c:pt idx="3">
                  <c:v>48.81</c:v>
                </c:pt>
                <c:pt idx="4">
                  <c:v>47.07</c:v>
                </c:pt>
              </c:numCache>
            </c:numRef>
          </c:val>
          <c:extLst>
            <c:ext xmlns:c16="http://schemas.microsoft.com/office/drawing/2014/chart" uri="{C3380CC4-5D6E-409C-BE32-E72D297353CC}">
              <c16:uniqueId val="{00000000-E04F-488E-948A-19C7DA911B9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49.38</c:v>
                </c:pt>
                <c:pt idx="4">
                  <c:v>50.09</c:v>
                </c:pt>
              </c:numCache>
            </c:numRef>
          </c:val>
          <c:smooth val="0"/>
          <c:extLst>
            <c:ext xmlns:c16="http://schemas.microsoft.com/office/drawing/2014/chart" uri="{C3380CC4-5D6E-409C-BE32-E72D297353CC}">
              <c16:uniqueId val="{00000001-E04F-488E-948A-19C7DA911B9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0</c:v>
                </c:pt>
                <c:pt idx="1">
                  <c:v>0</c:v>
                </c:pt>
                <c:pt idx="2">
                  <c:v>0</c:v>
                </c:pt>
                <c:pt idx="3">
                  <c:v>99.5</c:v>
                </c:pt>
                <c:pt idx="4">
                  <c:v>99.5</c:v>
                </c:pt>
              </c:numCache>
            </c:numRef>
          </c:val>
          <c:extLst>
            <c:ext xmlns:c16="http://schemas.microsoft.com/office/drawing/2014/chart" uri="{C3380CC4-5D6E-409C-BE32-E72D297353CC}">
              <c16:uniqueId val="{00000000-2D0E-4632-81EE-AAA4AEE26F6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78.010000000000005</c:v>
                </c:pt>
                <c:pt idx="4">
                  <c:v>77.599999999999994</c:v>
                </c:pt>
              </c:numCache>
            </c:numRef>
          </c:val>
          <c:smooth val="0"/>
          <c:extLst>
            <c:ext xmlns:c16="http://schemas.microsoft.com/office/drawing/2014/chart" uri="{C3380CC4-5D6E-409C-BE32-E72D297353CC}">
              <c16:uniqueId val="{00000001-2D0E-4632-81EE-AAA4AEE26F6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0</c:v>
                </c:pt>
                <c:pt idx="1">
                  <c:v>0</c:v>
                </c:pt>
                <c:pt idx="2">
                  <c:v>0</c:v>
                </c:pt>
                <c:pt idx="3">
                  <c:v>107.56</c:v>
                </c:pt>
                <c:pt idx="4">
                  <c:v>120.99</c:v>
                </c:pt>
              </c:numCache>
            </c:numRef>
          </c:val>
          <c:extLst>
            <c:ext xmlns:c16="http://schemas.microsoft.com/office/drawing/2014/chart" uri="{C3380CC4-5D6E-409C-BE32-E72D297353CC}">
              <c16:uniqueId val="{00000000-14AA-43C7-9C32-A01DD1FAF0C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105.34</c:v>
                </c:pt>
                <c:pt idx="4">
                  <c:v>105.77</c:v>
                </c:pt>
              </c:numCache>
            </c:numRef>
          </c:val>
          <c:smooth val="0"/>
          <c:extLst>
            <c:ext xmlns:c16="http://schemas.microsoft.com/office/drawing/2014/chart" uri="{C3380CC4-5D6E-409C-BE32-E72D297353CC}">
              <c16:uniqueId val="{00000001-14AA-43C7-9C32-A01DD1FAF0C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0</c:v>
                </c:pt>
                <c:pt idx="1">
                  <c:v>0</c:v>
                </c:pt>
                <c:pt idx="2">
                  <c:v>0</c:v>
                </c:pt>
                <c:pt idx="3">
                  <c:v>5.0199999999999996</c:v>
                </c:pt>
                <c:pt idx="4">
                  <c:v>9.3800000000000008</c:v>
                </c:pt>
              </c:numCache>
            </c:numRef>
          </c:val>
          <c:extLst>
            <c:ext xmlns:c16="http://schemas.microsoft.com/office/drawing/2014/chart" uri="{C3380CC4-5D6E-409C-BE32-E72D297353CC}">
              <c16:uniqueId val="{00000000-F8DE-4803-AB3F-74A4427A04B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47.5</c:v>
                </c:pt>
                <c:pt idx="4">
                  <c:v>48.41</c:v>
                </c:pt>
              </c:numCache>
            </c:numRef>
          </c:val>
          <c:smooth val="0"/>
          <c:extLst>
            <c:ext xmlns:c16="http://schemas.microsoft.com/office/drawing/2014/chart" uri="{C3380CC4-5D6E-409C-BE32-E72D297353CC}">
              <c16:uniqueId val="{00000001-F8DE-4803-AB3F-74A4427A04B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2.95</c:v>
                </c:pt>
                <c:pt idx="4">
                  <c:v>2.95</c:v>
                </c:pt>
              </c:numCache>
            </c:numRef>
          </c:val>
          <c:extLst>
            <c:ext xmlns:c16="http://schemas.microsoft.com/office/drawing/2014/chart" uri="{C3380CC4-5D6E-409C-BE32-E72D297353CC}">
              <c16:uniqueId val="{00000000-9F36-4720-9C58-5E54CE4E9C6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17.399999999999999</c:v>
                </c:pt>
                <c:pt idx="4">
                  <c:v>18.64</c:v>
                </c:pt>
              </c:numCache>
            </c:numRef>
          </c:val>
          <c:smooth val="0"/>
          <c:extLst>
            <c:ext xmlns:c16="http://schemas.microsoft.com/office/drawing/2014/chart" uri="{C3380CC4-5D6E-409C-BE32-E72D297353CC}">
              <c16:uniqueId val="{00000001-9F36-4720-9C58-5E54CE4E9C6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313-478A-B357-12614FF0BB8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24.04</c:v>
                </c:pt>
                <c:pt idx="4">
                  <c:v>28.03</c:v>
                </c:pt>
              </c:numCache>
            </c:numRef>
          </c:val>
          <c:smooth val="0"/>
          <c:extLst>
            <c:ext xmlns:c16="http://schemas.microsoft.com/office/drawing/2014/chart" uri="{C3380CC4-5D6E-409C-BE32-E72D297353CC}">
              <c16:uniqueId val="{00000001-9313-478A-B357-12614FF0BB8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0</c:v>
                </c:pt>
                <c:pt idx="1">
                  <c:v>0</c:v>
                </c:pt>
                <c:pt idx="2">
                  <c:v>0</c:v>
                </c:pt>
                <c:pt idx="3">
                  <c:v>36.26</c:v>
                </c:pt>
                <c:pt idx="4">
                  <c:v>62.27</c:v>
                </c:pt>
              </c:numCache>
            </c:numRef>
          </c:val>
          <c:extLst>
            <c:ext xmlns:c16="http://schemas.microsoft.com/office/drawing/2014/chart" uri="{C3380CC4-5D6E-409C-BE32-E72D297353CC}">
              <c16:uniqueId val="{00000000-08DA-4B04-899D-10E762829C2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305.08</c:v>
                </c:pt>
                <c:pt idx="4">
                  <c:v>305.33999999999997</c:v>
                </c:pt>
              </c:numCache>
            </c:numRef>
          </c:val>
          <c:smooth val="0"/>
          <c:extLst>
            <c:ext xmlns:c16="http://schemas.microsoft.com/office/drawing/2014/chart" uri="{C3380CC4-5D6E-409C-BE32-E72D297353CC}">
              <c16:uniqueId val="{00000001-08DA-4B04-899D-10E762829C2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0</c:v>
                </c:pt>
                <c:pt idx="2">
                  <c:v>0</c:v>
                </c:pt>
                <c:pt idx="3">
                  <c:v>1020.44</c:v>
                </c:pt>
                <c:pt idx="4">
                  <c:v>905.21</c:v>
                </c:pt>
              </c:numCache>
            </c:numRef>
          </c:val>
          <c:extLst>
            <c:ext xmlns:c16="http://schemas.microsoft.com/office/drawing/2014/chart" uri="{C3380CC4-5D6E-409C-BE32-E72D297353CC}">
              <c16:uniqueId val="{00000000-46DB-49BD-823E-07AE141C154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585.59</c:v>
                </c:pt>
                <c:pt idx="4">
                  <c:v>561.34</c:v>
                </c:pt>
              </c:numCache>
            </c:numRef>
          </c:val>
          <c:smooth val="0"/>
          <c:extLst>
            <c:ext xmlns:c16="http://schemas.microsoft.com/office/drawing/2014/chart" uri="{C3380CC4-5D6E-409C-BE32-E72D297353CC}">
              <c16:uniqueId val="{00000001-46DB-49BD-823E-07AE141C154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0</c:v>
                </c:pt>
                <c:pt idx="1">
                  <c:v>0</c:v>
                </c:pt>
                <c:pt idx="2">
                  <c:v>0</c:v>
                </c:pt>
                <c:pt idx="3">
                  <c:v>51.89</c:v>
                </c:pt>
                <c:pt idx="4">
                  <c:v>56.29</c:v>
                </c:pt>
              </c:numCache>
            </c:numRef>
          </c:val>
          <c:extLst>
            <c:ext xmlns:c16="http://schemas.microsoft.com/office/drawing/2014/chart" uri="{C3380CC4-5D6E-409C-BE32-E72D297353CC}">
              <c16:uniqueId val="{00000000-4936-491F-AF7E-FBBCADC0C04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82.78</c:v>
                </c:pt>
                <c:pt idx="4">
                  <c:v>84.82</c:v>
                </c:pt>
              </c:numCache>
            </c:numRef>
          </c:val>
          <c:smooth val="0"/>
          <c:extLst>
            <c:ext xmlns:c16="http://schemas.microsoft.com/office/drawing/2014/chart" uri="{C3380CC4-5D6E-409C-BE32-E72D297353CC}">
              <c16:uniqueId val="{00000001-4936-491F-AF7E-FBBCADC0C04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0</c:v>
                </c:pt>
                <c:pt idx="1">
                  <c:v>0</c:v>
                </c:pt>
                <c:pt idx="2">
                  <c:v>0</c:v>
                </c:pt>
                <c:pt idx="3">
                  <c:v>285.92</c:v>
                </c:pt>
                <c:pt idx="4">
                  <c:v>283.57</c:v>
                </c:pt>
              </c:numCache>
            </c:numRef>
          </c:val>
          <c:extLst>
            <c:ext xmlns:c16="http://schemas.microsoft.com/office/drawing/2014/chart" uri="{C3380CC4-5D6E-409C-BE32-E72D297353CC}">
              <c16:uniqueId val="{00000000-F269-44DA-9779-208AB267330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225.09</c:v>
                </c:pt>
                <c:pt idx="4">
                  <c:v>224.82</c:v>
                </c:pt>
              </c:numCache>
            </c:numRef>
          </c:val>
          <c:smooth val="0"/>
          <c:extLst>
            <c:ext xmlns:c16="http://schemas.microsoft.com/office/drawing/2014/chart" uri="{C3380CC4-5D6E-409C-BE32-E72D297353CC}">
              <c16:uniqueId val="{00000001-F269-44DA-9779-208AB267330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32" t="str">
        <f>データ!H6</f>
        <v>鹿児島県　南大隅町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自治体職員</v>
      </c>
      <c r="AE8" s="44"/>
      <c r="AF8" s="44"/>
      <c r="AG8" s="44"/>
      <c r="AH8" s="44"/>
      <c r="AI8" s="44"/>
      <c r="AJ8" s="44"/>
      <c r="AK8" s="2"/>
      <c r="AL8" s="45">
        <f>データ!$R$6</f>
        <v>6604</v>
      </c>
      <c r="AM8" s="45"/>
      <c r="AN8" s="45"/>
      <c r="AO8" s="45"/>
      <c r="AP8" s="45"/>
      <c r="AQ8" s="45"/>
      <c r="AR8" s="45"/>
      <c r="AS8" s="45"/>
      <c r="AT8" s="46">
        <f>データ!$S$6</f>
        <v>213.59</v>
      </c>
      <c r="AU8" s="47"/>
      <c r="AV8" s="47"/>
      <c r="AW8" s="47"/>
      <c r="AX8" s="47"/>
      <c r="AY8" s="47"/>
      <c r="AZ8" s="47"/>
      <c r="BA8" s="47"/>
      <c r="BB8" s="48">
        <f>データ!$T$6</f>
        <v>30.92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c r="A10" s="2"/>
      <c r="B10" s="46" t="str">
        <f>データ!$N$6</f>
        <v>-</v>
      </c>
      <c r="C10" s="47"/>
      <c r="D10" s="47"/>
      <c r="E10" s="47"/>
      <c r="F10" s="47"/>
      <c r="G10" s="47"/>
      <c r="H10" s="47"/>
      <c r="I10" s="46">
        <f>データ!$O$6</f>
        <v>65.25</v>
      </c>
      <c r="J10" s="47"/>
      <c r="K10" s="47"/>
      <c r="L10" s="47"/>
      <c r="M10" s="47"/>
      <c r="N10" s="47"/>
      <c r="O10" s="81"/>
      <c r="P10" s="48">
        <f>データ!$P$6</f>
        <v>98.66</v>
      </c>
      <c r="Q10" s="48"/>
      <c r="R10" s="48"/>
      <c r="S10" s="48"/>
      <c r="T10" s="48"/>
      <c r="U10" s="48"/>
      <c r="V10" s="48"/>
      <c r="W10" s="45">
        <f>データ!$Q$6</f>
        <v>1925</v>
      </c>
      <c r="X10" s="45"/>
      <c r="Y10" s="45"/>
      <c r="Z10" s="45"/>
      <c r="AA10" s="45"/>
      <c r="AB10" s="45"/>
      <c r="AC10" s="45"/>
      <c r="AD10" s="2"/>
      <c r="AE10" s="2"/>
      <c r="AF10" s="2"/>
      <c r="AG10" s="2"/>
      <c r="AH10" s="2"/>
      <c r="AI10" s="2"/>
      <c r="AJ10" s="2"/>
      <c r="AK10" s="2"/>
      <c r="AL10" s="45">
        <f>データ!$U$6</f>
        <v>6408</v>
      </c>
      <c r="AM10" s="45"/>
      <c r="AN10" s="45"/>
      <c r="AO10" s="45"/>
      <c r="AP10" s="45"/>
      <c r="AQ10" s="45"/>
      <c r="AR10" s="45"/>
      <c r="AS10" s="45"/>
      <c r="AT10" s="46">
        <f>データ!$V$6</f>
        <v>43.42</v>
      </c>
      <c r="AU10" s="47"/>
      <c r="AV10" s="47"/>
      <c r="AW10" s="47"/>
      <c r="AX10" s="47"/>
      <c r="AY10" s="47"/>
      <c r="AZ10" s="47"/>
      <c r="BA10" s="47"/>
      <c r="BB10" s="48">
        <f>データ!$W$6</f>
        <v>147.58000000000001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KIdPqK/Fj63bqDOETcawGRcWjgswO7UopkKyZWcexHY4PoB73UPPziJ5INpN8s9tne3Tqa3eUv3XuvCny874Ng==" saltValue="5vIGDo+qZGBA1qdVjJrtn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2021</v>
      </c>
      <c r="C6" s="20">
        <f t="shared" ref="C6:W6" si="3">C7</f>
        <v>464911</v>
      </c>
      <c r="D6" s="20">
        <f t="shared" si="3"/>
        <v>46</v>
      </c>
      <c r="E6" s="20">
        <f t="shared" si="3"/>
        <v>1</v>
      </c>
      <c r="F6" s="20">
        <f t="shared" si="3"/>
        <v>0</v>
      </c>
      <c r="G6" s="20">
        <f t="shared" si="3"/>
        <v>1</v>
      </c>
      <c r="H6" s="20" t="str">
        <f t="shared" si="3"/>
        <v>鹿児島県　南大隅町</v>
      </c>
      <c r="I6" s="20" t="str">
        <f t="shared" si="3"/>
        <v>法適用</v>
      </c>
      <c r="J6" s="20" t="str">
        <f t="shared" si="3"/>
        <v>水道事業</v>
      </c>
      <c r="K6" s="20" t="str">
        <f t="shared" si="3"/>
        <v>末端給水事業</v>
      </c>
      <c r="L6" s="20" t="str">
        <f t="shared" si="3"/>
        <v>A8</v>
      </c>
      <c r="M6" s="20" t="str">
        <f t="shared" si="3"/>
        <v>自治体職員</v>
      </c>
      <c r="N6" s="21" t="str">
        <f t="shared" si="3"/>
        <v>-</v>
      </c>
      <c r="O6" s="21">
        <f t="shared" si="3"/>
        <v>65.25</v>
      </c>
      <c r="P6" s="21">
        <f t="shared" si="3"/>
        <v>98.66</v>
      </c>
      <c r="Q6" s="21">
        <f t="shared" si="3"/>
        <v>1925</v>
      </c>
      <c r="R6" s="21">
        <f t="shared" si="3"/>
        <v>6604</v>
      </c>
      <c r="S6" s="21">
        <f t="shared" si="3"/>
        <v>213.59</v>
      </c>
      <c r="T6" s="21">
        <f t="shared" si="3"/>
        <v>30.92</v>
      </c>
      <c r="U6" s="21">
        <f t="shared" si="3"/>
        <v>6408</v>
      </c>
      <c r="V6" s="21">
        <f t="shared" si="3"/>
        <v>43.42</v>
      </c>
      <c r="W6" s="21">
        <f t="shared" si="3"/>
        <v>147.58000000000001</v>
      </c>
      <c r="X6" s="22" t="str">
        <f>IF(X7="",NA(),X7)</f>
        <v>-</v>
      </c>
      <c r="Y6" s="22" t="str">
        <f t="shared" ref="Y6:AG6" si="4">IF(Y7="",NA(),Y7)</f>
        <v>-</v>
      </c>
      <c r="Z6" s="22" t="str">
        <f t="shared" si="4"/>
        <v>-</v>
      </c>
      <c r="AA6" s="22">
        <f t="shared" si="4"/>
        <v>107.56</v>
      </c>
      <c r="AB6" s="22">
        <f t="shared" si="4"/>
        <v>120.99</v>
      </c>
      <c r="AC6" s="22" t="str">
        <f t="shared" si="4"/>
        <v>-</v>
      </c>
      <c r="AD6" s="22" t="str">
        <f t="shared" si="4"/>
        <v>-</v>
      </c>
      <c r="AE6" s="22" t="str">
        <f t="shared" si="4"/>
        <v>-</v>
      </c>
      <c r="AF6" s="22">
        <f t="shared" si="4"/>
        <v>105.34</v>
      </c>
      <c r="AG6" s="22">
        <f t="shared" si="4"/>
        <v>105.77</v>
      </c>
      <c r="AH6" s="21" t="str">
        <f>IF(AH7="","",IF(AH7="-","【-】","【"&amp;SUBSTITUTE(TEXT(AH7,"#,##0.00"),"-","△")&amp;"】"))</f>
        <v>【111.39】</v>
      </c>
      <c r="AI6" s="22" t="str">
        <f>IF(AI7="",NA(),AI7)</f>
        <v>-</v>
      </c>
      <c r="AJ6" s="22" t="str">
        <f t="shared" ref="AJ6:AR6" si="5">IF(AJ7="",NA(),AJ7)</f>
        <v>-</v>
      </c>
      <c r="AK6" s="22" t="str">
        <f t="shared" si="5"/>
        <v>-</v>
      </c>
      <c r="AL6" s="21">
        <f t="shared" si="5"/>
        <v>0</v>
      </c>
      <c r="AM6" s="21">
        <f t="shared" si="5"/>
        <v>0</v>
      </c>
      <c r="AN6" s="22" t="str">
        <f t="shared" si="5"/>
        <v>-</v>
      </c>
      <c r="AO6" s="22" t="str">
        <f t="shared" si="5"/>
        <v>-</v>
      </c>
      <c r="AP6" s="22" t="str">
        <f t="shared" si="5"/>
        <v>-</v>
      </c>
      <c r="AQ6" s="22">
        <f t="shared" si="5"/>
        <v>24.04</v>
      </c>
      <c r="AR6" s="22">
        <f t="shared" si="5"/>
        <v>28.03</v>
      </c>
      <c r="AS6" s="21" t="str">
        <f>IF(AS7="","",IF(AS7="-","【-】","【"&amp;SUBSTITUTE(TEXT(AS7,"#,##0.00"),"-","△")&amp;"】"))</f>
        <v>【1.30】</v>
      </c>
      <c r="AT6" s="22" t="str">
        <f>IF(AT7="",NA(),AT7)</f>
        <v>-</v>
      </c>
      <c r="AU6" s="22" t="str">
        <f t="shared" ref="AU6:BC6" si="6">IF(AU7="",NA(),AU7)</f>
        <v>-</v>
      </c>
      <c r="AV6" s="22" t="str">
        <f t="shared" si="6"/>
        <v>-</v>
      </c>
      <c r="AW6" s="22">
        <f t="shared" si="6"/>
        <v>36.26</v>
      </c>
      <c r="AX6" s="22">
        <f t="shared" si="6"/>
        <v>62.27</v>
      </c>
      <c r="AY6" s="22" t="str">
        <f t="shared" si="6"/>
        <v>-</v>
      </c>
      <c r="AZ6" s="22" t="str">
        <f t="shared" si="6"/>
        <v>-</v>
      </c>
      <c r="BA6" s="22" t="str">
        <f t="shared" si="6"/>
        <v>-</v>
      </c>
      <c r="BB6" s="22">
        <f t="shared" si="6"/>
        <v>305.08</v>
      </c>
      <c r="BC6" s="22">
        <f t="shared" si="6"/>
        <v>305.33999999999997</v>
      </c>
      <c r="BD6" s="21" t="str">
        <f>IF(BD7="","",IF(BD7="-","【-】","【"&amp;SUBSTITUTE(TEXT(BD7,"#,##0.00"),"-","△")&amp;"】"))</f>
        <v>【261.51】</v>
      </c>
      <c r="BE6" s="22" t="str">
        <f>IF(BE7="",NA(),BE7)</f>
        <v>-</v>
      </c>
      <c r="BF6" s="22" t="str">
        <f t="shared" ref="BF6:BN6" si="7">IF(BF7="",NA(),BF7)</f>
        <v>-</v>
      </c>
      <c r="BG6" s="22" t="str">
        <f t="shared" si="7"/>
        <v>-</v>
      </c>
      <c r="BH6" s="22">
        <f t="shared" si="7"/>
        <v>1020.44</v>
      </c>
      <c r="BI6" s="22">
        <f t="shared" si="7"/>
        <v>905.21</v>
      </c>
      <c r="BJ6" s="22" t="str">
        <f t="shared" si="7"/>
        <v>-</v>
      </c>
      <c r="BK6" s="22" t="str">
        <f t="shared" si="7"/>
        <v>-</v>
      </c>
      <c r="BL6" s="22" t="str">
        <f t="shared" si="7"/>
        <v>-</v>
      </c>
      <c r="BM6" s="22">
        <f t="shared" si="7"/>
        <v>585.59</v>
      </c>
      <c r="BN6" s="22">
        <f t="shared" si="7"/>
        <v>561.34</v>
      </c>
      <c r="BO6" s="21" t="str">
        <f>IF(BO7="","",IF(BO7="-","【-】","【"&amp;SUBSTITUTE(TEXT(BO7,"#,##0.00"),"-","△")&amp;"】"))</f>
        <v>【265.16】</v>
      </c>
      <c r="BP6" s="22" t="str">
        <f>IF(BP7="",NA(),BP7)</f>
        <v>-</v>
      </c>
      <c r="BQ6" s="22" t="str">
        <f t="shared" ref="BQ6:BY6" si="8">IF(BQ7="",NA(),BQ7)</f>
        <v>-</v>
      </c>
      <c r="BR6" s="22" t="str">
        <f t="shared" si="8"/>
        <v>-</v>
      </c>
      <c r="BS6" s="22">
        <f t="shared" si="8"/>
        <v>51.89</v>
      </c>
      <c r="BT6" s="22">
        <f t="shared" si="8"/>
        <v>56.29</v>
      </c>
      <c r="BU6" s="22" t="str">
        <f t="shared" si="8"/>
        <v>-</v>
      </c>
      <c r="BV6" s="22" t="str">
        <f t="shared" si="8"/>
        <v>-</v>
      </c>
      <c r="BW6" s="22" t="str">
        <f t="shared" si="8"/>
        <v>-</v>
      </c>
      <c r="BX6" s="22">
        <f t="shared" si="8"/>
        <v>82.78</v>
      </c>
      <c r="BY6" s="22">
        <f t="shared" si="8"/>
        <v>84.82</v>
      </c>
      <c r="BZ6" s="21" t="str">
        <f>IF(BZ7="","",IF(BZ7="-","【-】","【"&amp;SUBSTITUTE(TEXT(BZ7,"#,##0.00"),"-","△")&amp;"】"))</f>
        <v>【102.35】</v>
      </c>
      <c r="CA6" s="22" t="str">
        <f>IF(CA7="",NA(),CA7)</f>
        <v>-</v>
      </c>
      <c r="CB6" s="22" t="str">
        <f t="shared" ref="CB6:CJ6" si="9">IF(CB7="",NA(),CB7)</f>
        <v>-</v>
      </c>
      <c r="CC6" s="22" t="str">
        <f t="shared" si="9"/>
        <v>-</v>
      </c>
      <c r="CD6" s="22">
        <f t="shared" si="9"/>
        <v>285.92</v>
      </c>
      <c r="CE6" s="22">
        <f t="shared" si="9"/>
        <v>283.57</v>
      </c>
      <c r="CF6" s="22" t="str">
        <f t="shared" si="9"/>
        <v>-</v>
      </c>
      <c r="CG6" s="22" t="str">
        <f t="shared" si="9"/>
        <v>-</v>
      </c>
      <c r="CH6" s="22" t="str">
        <f t="shared" si="9"/>
        <v>-</v>
      </c>
      <c r="CI6" s="22">
        <f t="shared" si="9"/>
        <v>225.09</v>
      </c>
      <c r="CJ6" s="22">
        <f t="shared" si="9"/>
        <v>224.82</v>
      </c>
      <c r="CK6" s="21" t="str">
        <f>IF(CK7="","",IF(CK7="-","【-】","【"&amp;SUBSTITUTE(TEXT(CK7,"#,##0.00"),"-","△")&amp;"】"))</f>
        <v>【167.74】</v>
      </c>
      <c r="CL6" s="22" t="str">
        <f>IF(CL7="",NA(),CL7)</f>
        <v>-</v>
      </c>
      <c r="CM6" s="22" t="str">
        <f t="shared" ref="CM6:CU6" si="10">IF(CM7="",NA(),CM7)</f>
        <v>-</v>
      </c>
      <c r="CN6" s="22" t="str">
        <f t="shared" si="10"/>
        <v>-</v>
      </c>
      <c r="CO6" s="22">
        <f t="shared" si="10"/>
        <v>48.81</v>
      </c>
      <c r="CP6" s="22">
        <f t="shared" si="10"/>
        <v>47.07</v>
      </c>
      <c r="CQ6" s="22" t="str">
        <f t="shared" si="10"/>
        <v>-</v>
      </c>
      <c r="CR6" s="22" t="str">
        <f t="shared" si="10"/>
        <v>-</v>
      </c>
      <c r="CS6" s="22" t="str">
        <f t="shared" si="10"/>
        <v>-</v>
      </c>
      <c r="CT6" s="22">
        <f t="shared" si="10"/>
        <v>49.38</v>
      </c>
      <c r="CU6" s="22">
        <f t="shared" si="10"/>
        <v>50.09</v>
      </c>
      <c r="CV6" s="21" t="str">
        <f>IF(CV7="","",IF(CV7="-","【-】","【"&amp;SUBSTITUTE(TEXT(CV7,"#,##0.00"),"-","△")&amp;"】"))</f>
        <v>【60.29】</v>
      </c>
      <c r="CW6" s="22" t="str">
        <f>IF(CW7="",NA(),CW7)</f>
        <v>-</v>
      </c>
      <c r="CX6" s="22" t="str">
        <f t="shared" ref="CX6:DF6" si="11">IF(CX7="",NA(),CX7)</f>
        <v>-</v>
      </c>
      <c r="CY6" s="22" t="str">
        <f t="shared" si="11"/>
        <v>-</v>
      </c>
      <c r="CZ6" s="22">
        <f t="shared" si="11"/>
        <v>99.5</v>
      </c>
      <c r="DA6" s="22">
        <f t="shared" si="11"/>
        <v>99.5</v>
      </c>
      <c r="DB6" s="22" t="str">
        <f t="shared" si="11"/>
        <v>-</v>
      </c>
      <c r="DC6" s="22" t="str">
        <f t="shared" si="11"/>
        <v>-</v>
      </c>
      <c r="DD6" s="22" t="str">
        <f t="shared" si="11"/>
        <v>-</v>
      </c>
      <c r="DE6" s="22">
        <f t="shared" si="11"/>
        <v>78.010000000000005</v>
      </c>
      <c r="DF6" s="22">
        <f t="shared" si="11"/>
        <v>77.599999999999994</v>
      </c>
      <c r="DG6" s="21" t="str">
        <f>IF(DG7="","",IF(DG7="-","【-】","【"&amp;SUBSTITUTE(TEXT(DG7,"#,##0.00"),"-","△")&amp;"】"))</f>
        <v>【90.12】</v>
      </c>
      <c r="DH6" s="22" t="str">
        <f>IF(DH7="",NA(),DH7)</f>
        <v>-</v>
      </c>
      <c r="DI6" s="22" t="str">
        <f t="shared" ref="DI6:DQ6" si="12">IF(DI7="",NA(),DI7)</f>
        <v>-</v>
      </c>
      <c r="DJ6" s="22" t="str">
        <f t="shared" si="12"/>
        <v>-</v>
      </c>
      <c r="DK6" s="22">
        <f t="shared" si="12"/>
        <v>5.0199999999999996</v>
      </c>
      <c r="DL6" s="22">
        <f t="shared" si="12"/>
        <v>9.3800000000000008</v>
      </c>
      <c r="DM6" s="22" t="str">
        <f t="shared" si="12"/>
        <v>-</v>
      </c>
      <c r="DN6" s="22" t="str">
        <f t="shared" si="12"/>
        <v>-</v>
      </c>
      <c r="DO6" s="22" t="str">
        <f t="shared" si="12"/>
        <v>-</v>
      </c>
      <c r="DP6" s="22">
        <f t="shared" si="12"/>
        <v>47.5</v>
      </c>
      <c r="DQ6" s="22">
        <f t="shared" si="12"/>
        <v>48.41</v>
      </c>
      <c r="DR6" s="21" t="str">
        <f>IF(DR7="","",IF(DR7="-","【-】","【"&amp;SUBSTITUTE(TEXT(DR7,"#,##0.00"),"-","△")&amp;"】"))</f>
        <v>【50.88】</v>
      </c>
      <c r="DS6" s="22" t="str">
        <f>IF(DS7="",NA(),DS7)</f>
        <v>-</v>
      </c>
      <c r="DT6" s="22" t="str">
        <f t="shared" ref="DT6:EB6" si="13">IF(DT7="",NA(),DT7)</f>
        <v>-</v>
      </c>
      <c r="DU6" s="22" t="str">
        <f t="shared" si="13"/>
        <v>-</v>
      </c>
      <c r="DV6" s="22">
        <f t="shared" si="13"/>
        <v>2.95</v>
      </c>
      <c r="DW6" s="22">
        <f t="shared" si="13"/>
        <v>2.95</v>
      </c>
      <c r="DX6" s="22" t="str">
        <f t="shared" si="13"/>
        <v>-</v>
      </c>
      <c r="DY6" s="22" t="str">
        <f t="shared" si="13"/>
        <v>-</v>
      </c>
      <c r="DZ6" s="22" t="str">
        <f t="shared" si="13"/>
        <v>-</v>
      </c>
      <c r="EA6" s="22">
        <f t="shared" si="13"/>
        <v>17.399999999999999</v>
      </c>
      <c r="EB6" s="22">
        <f t="shared" si="13"/>
        <v>18.64</v>
      </c>
      <c r="EC6" s="21" t="str">
        <f>IF(EC7="","",IF(EC7="-","【-】","【"&amp;SUBSTITUTE(TEXT(EC7,"#,##0.00"),"-","△")&amp;"】"))</f>
        <v>【22.30】</v>
      </c>
      <c r="ED6" s="22" t="str">
        <f>IF(ED7="",NA(),ED7)</f>
        <v>-</v>
      </c>
      <c r="EE6" s="22" t="str">
        <f t="shared" ref="EE6:EM6" si="14">IF(EE7="",NA(),EE7)</f>
        <v>-</v>
      </c>
      <c r="EF6" s="22" t="str">
        <f t="shared" si="14"/>
        <v>-</v>
      </c>
      <c r="EG6" s="22">
        <f t="shared" si="14"/>
        <v>0.28000000000000003</v>
      </c>
      <c r="EH6" s="22">
        <f t="shared" si="14"/>
        <v>0.28000000000000003</v>
      </c>
      <c r="EI6" s="22" t="str">
        <f t="shared" si="14"/>
        <v>-</v>
      </c>
      <c r="EJ6" s="22" t="str">
        <f t="shared" si="14"/>
        <v>-</v>
      </c>
      <c r="EK6" s="22" t="str">
        <f t="shared" si="14"/>
        <v>-</v>
      </c>
      <c r="EL6" s="22">
        <f t="shared" si="14"/>
        <v>0.4</v>
      </c>
      <c r="EM6" s="22">
        <f t="shared" si="14"/>
        <v>0.36</v>
      </c>
      <c r="EN6" s="21" t="str">
        <f>IF(EN7="","",IF(EN7="-","【-】","【"&amp;SUBSTITUTE(TEXT(EN7,"#,##0.00"),"-","△")&amp;"】"))</f>
        <v>【0.66】</v>
      </c>
    </row>
    <row r="7" spans="1:144" s="23" customFormat="1">
      <c r="A7" s="15"/>
      <c r="B7" s="24">
        <v>2021</v>
      </c>
      <c r="C7" s="24">
        <v>464911</v>
      </c>
      <c r="D7" s="24">
        <v>46</v>
      </c>
      <c r="E7" s="24">
        <v>1</v>
      </c>
      <c r="F7" s="24">
        <v>0</v>
      </c>
      <c r="G7" s="24">
        <v>1</v>
      </c>
      <c r="H7" s="24" t="s">
        <v>93</v>
      </c>
      <c r="I7" s="24" t="s">
        <v>94</v>
      </c>
      <c r="J7" s="24" t="s">
        <v>95</v>
      </c>
      <c r="K7" s="24" t="s">
        <v>96</v>
      </c>
      <c r="L7" s="24" t="s">
        <v>97</v>
      </c>
      <c r="M7" s="24" t="s">
        <v>98</v>
      </c>
      <c r="N7" s="25" t="s">
        <v>99</v>
      </c>
      <c r="O7" s="25">
        <v>65.25</v>
      </c>
      <c r="P7" s="25">
        <v>98.66</v>
      </c>
      <c r="Q7" s="25">
        <v>1925</v>
      </c>
      <c r="R7" s="25">
        <v>6604</v>
      </c>
      <c r="S7" s="25">
        <v>213.59</v>
      </c>
      <c r="T7" s="25">
        <v>30.92</v>
      </c>
      <c r="U7" s="25">
        <v>6408</v>
      </c>
      <c r="V7" s="25">
        <v>43.42</v>
      </c>
      <c r="W7" s="25">
        <v>147.58000000000001</v>
      </c>
      <c r="X7" s="25" t="s">
        <v>99</v>
      </c>
      <c r="Y7" s="25" t="s">
        <v>99</v>
      </c>
      <c r="Z7" s="25" t="s">
        <v>99</v>
      </c>
      <c r="AA7" s="25">
        <v>107.56</v>
      </c>
      <c r="AB7" s="25">
        <v>120.99</v>
      </c>
      <c r="AC7" s="25" t="s">
        <v>99</v>
      </c>
      <c r="AD7" s="25" t="s">
        <v>99</v>
      </c>
      <c r="AE7" s="25" t="s">
        <v>99</v>
      </c>
      <c r="AF7" s="25">
        <v>105.34</v>
      </c>
      <c r="AG7" s="25">
        <v>105.77</v>
      </c>
      <c r="AH7" s="25">
        <v>111.39</v>
      </c>
      <c r="AI7" s="25" t="s">
        <v>99</v>
      </c>
      <c r="AJ7" s="25" t="s">
        <v>99</v>
      </c>
      <c r="AK7" s="25" t="s">
        <v>99</v>
      </c>
      <c r="AL7" s="25">
        <v>0</v>
      </c>
      <c r="AM7" s="25">
        <v>0</v>
      </c>
      <c r="AN7" s="25" t="s">
        <v>99</v>
      </c>
      <c r="AO7" s="25" t="s">
        <v>99</v>
      </c>
      <c r="AP7" s="25" t="s">
        <v>99</v>
      </c>
      <c r="AQ7" s="25">
        <v>24.04</v>
      </c>
      <c r="AR7" s="25">
        <v>28.03</v>
      </c>
      <c r="AS7" s="25">
        <v>1.3</v>
      </c>
      <c r="AT7" s="25" t="s">
        <v>99</v>
      </c>
      <c r="AU7" s="25" t="s">
        <v>99</v>
      </c>
      <c r="AV7" s="25" t="s">
        <v>99</v>
      </c>
      <c r="AW7" s="25">
        <v>36.26</v>
      </c>
      <c r="AX7" s="25">
        <v>62.27</v>
      </c>
      <c r="AY7" s="25" t="s">
        <v>99</v>
      </c>
      <c r="AZ7" s="25" t="s">
        <v>99</v>
      </c>
      <c r="BA7" s="25" t="s">
        <v>99</v>
      </c>
      <c r="BB7" s="25">
        <v>305.08</v>
      </c>
      <c r="BC7" s="25">
        <v>305.33999999999997</v>
      </c>
      <c r="BD7" s="25">
        <v>261.51</v>
      </c>
      <c r="BE7" s="25" t="s">
        <v>99</v>
      </c>
      <c r="BF7" s="25" t="s">
        <v>99</v>
      </c>
      <c r="BG7" s="25" t="s">
        <v>99</v>
      </c>
      <c r="BH7" s="25">
        <v>1020.44</v>
      </c>
      <c r="BI7" s="25">
        <v>905.21</v>
      </c>
      <c r="BJ7" s="25" t="s">
        <v>99</v>
      </c>
      <c r="BK7" s="25" t="s">
        <v>99</v>
      </c>
      <c r="BL7" s="25" t="s">
        <v>99</v>
      </c>
      <c r="BM7" s="25">
        <v>585.59</v>
      </c>
      <c r="BN7" s="25">
        <v>561.34</v>
      </c>
      <c r="BO7" s="25">
        <v>265.16000000000003</v>
      </c>
      <c r="BP7" s="25" t="s">
        <v>99</v>
      </c>
      <c r="BQ7" s="25" t="s">
        <v>99</v>
      </c>
      <c r="BR7" s="25" t="s">
        <v>99</v>
      </c>
      <c r="BS7" s="25">
        <v>51.89</v>
      </c>
      <c r="BT7" s="25">
        <v>56.29</v>
      </c>
      <c r="BU7" s="25" t="s">
        <v>99</v>
      </c>
      <c r="BV7" s="25" t="s">
        <v>99</v>
      </c>
      <c r="BW7" s="25" t="s">
        <v>99</v>
      </c>
      <c r="BX7" s="25">
        <v>82.78</v>
      </c>
      <c r="BY7" s="25">
        <v>84.82</v>
      </c>
      <c r="BZ7" s="25">
        <v>102.35</v>
      </c>
      <c r="CA7" s="25" t="s">
        <v>99</v>
      </c>
      <c r="CB7" s="25" t="s">
        <v>99</v>
      </c>
      <c r="CC7" s="25" t="s">
        <v>99</v>
      </c>
      <c r="CD7" s="25">
        <v>285.92</v>
      </c>
      <c r="CE7" s="25">
        <v>283.57</v>
      </c>
      <c r="CF7" s="25" t="s">
        <v>99</v>
      </c>
      <c r="CG7" s="25" t="s">
        <v>99</v>
      </c>
      <c r="CH7" s="25" t="s">
        <v>99</v>
      </c>
      <c r="CI7" s="25">
        <v>225.09</v>
      </c>
      <c r="CJ7" s="25">
        <v>224.82</v>
      </c>
      <c r="CK7" s="25">
        <v>167.74</v>
      </c>
      <c r="CL7" s="25" t="s">
        <v>99</v>
      </c>
      <c r="CM7" s="25" t="s">
        <v>99</v>
      </c>
      <c r="CN7" s="25" t="s">
        <v>99</v>
      </c>
      <c r="CO7" s="25">
        <v>48.81</v>
      </c>
      <c r="CP7" s="25">
        <v>47.07</v>
      </c>
      <c r="CQ7" s="25" t="s">
        <v>99</v>
      </c>
      <c r="CR7" s="25" t="s">
        <v>99</v>
      </c>
      <c r="CS7" s="25" t="s">
        <v>99</v>
      </c>
      <c r="CT7" s="25">
        <v>49.38</v>
      </c>
      <c r="CU7" s="25">
        <v>50.09</v>
      </c>
      <c r="CV7" s="25">
        <v>60.29</v>
      </c>
      <c r="CW7" s="25" t="s">
        <v>99</v>
      </c>
      <c r="CX7" s="25" t="s">
        <v>99</v>
      </c>
      <c r="CY7" s="25" t="s">
        <v>99</v>
      </c>
      <c r="CZ7" s="25">
        <v>99.5</v>
      </c>
      <c r="DA7" s="25">
        <v>99.5</v>
      </c>
      <c r="DB7" s="25" t="s">
        <v>99</v>
      </c>
      <c r="DC7" s="25" t="s">
        <v>99</v>
      </c>
      <c r="DD7" s="25" t="s">
        <v>99</v>
      </c>
      <c r="DE7" s="25">
        <v>78.010000000000005</v>
      </c>
      <c r="DF7" s="25">
        <v>77.599999999999994</v>
      </c>
      <c r="DG7" s="25">
        <v>90.12</v>
      </c>
      <c r="DH7" s="25" t="s">
        <v>99</v>
      </c>
      <c r="DI7" s="25" t="s">
        <v>99</v>
      </c>
      <c r="DJ7" s="25" t="s">
        <v>99</v>
      </c>
      <c r="DK7" s="25">
        <v>5.0199999999999996</v>
      </c>
      <c r="DL7" s="25">
        <v>9.3800000000000008</v>
      </c>
      <c r="DM7" s="25" t="s">
        <v>99</v>
      </c>
      <c r="DN7" s="25" t="s">
        <v>99</v>
      </c>
      <c r="DO7" s="25" t="s">
        <v>99</v>
      </c>
      <c r="DP7" s="25">
        <v>47.5</v>
      </c>
      <c r="DQ7" s="25">
        <v>48.41</v>
      </c>
      <c r="DR7" s="25">
        <v>50.88</v>
      </c>
      <c r="DS7" s="25" t="s">
        <v>99</v>
      </c>
      <c r="DT7" s="25" t="s">
        <v>99</v>
      </c>
      <c r="DU7" s="25" t="s">
        <v>99</v>
      </c>
      <c r="DV7" s="25">
        <v>2.95</v>
      </c>
      <c r="DW7" s="25">
        <v>2.95</v>
      </c>
      <c r="DX7" s="25" t="s">
        <v>99</v>
      </c>
      <c r="DY7" s="25" t="s">
        <v>99</v>
      </c>
      <c r="DZ7" s="25" t="s">
        <v>99</v>
      </c>
      <c r="EA7" s="25">
        <v>17.399999999999999</v>
      </c>
      <c r="EB7" s="25">
        <v>18.64</v>
      </c>
      <c r="EC7" s="25">
        <v>22.3</v>
      </c>
      <c r="ED7" s="25" t="s">
        <v>99</v>
      </c>
      <c r="EE7" s="25" t="s">
        <v>99</v>
      </c>
      <c r="EF7" s="25" t="s">
        <v>99</v>
      </c>
      <c r="EG7" s="25">
        <v>0.28000000000000003</v>
      </c>
      <c r="EH7" s="25">
        <v>0.28000000000000003</v>
      </c>
      <c r="EI7" s="25" t="s">
        <v>99</v>
      </c>
      <c r="EJ7" s="25" t="s">
        <v>99</v>
      </c>
      <c r="EK7" s="25" t="s">
        <v>99</v>
      </c>
      <c r="EL7" s="25">
        <v>0.4</v>
      </c>
      <c r="EM7" s="25">
        <v>0.36</v>
      </c>
      <c r="EN7" s="25">
        <v>0.66</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c r="B11">
        <v>4</v>
      </c>
      <c r="C11">
        <v>3</v>
      </c>
      <c r="D11">
        <v>2</v>
      </c>
      <c r="E11">
        <v>1</v>
      </c>
      <c r="F11">
        <v>0</v>
      </c>
      <c r="G11" t="s">
        <v>105</v>
      </c>
    </row>
    <row r="12" spans="1:144">
      <c r="B12">
        <v>1</v>
      </c>
      <c r="C12">
        <v>1</v>
      </c>
      <c r="D12">
        <v>1</v>
      </c>
      <c r="E12">
        <v>2</v>
      </c>
      <c r="F12">
        <v>3</v>
      </c>
      <c r="G12" t="s">
        <v>106</v>
      </c>
    </row>
    <row r="13" spans="1:144">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2023-01-18T05:35:34Z</cp:lastPrinted>
  <dcterms:created xsi:type="dcterms:W3CDTF">2022-12-01T01:07:10Z</dcterms:created>
  <dcterms:modified xsi:type="dcterms:W3CDTF">2023-02-13T05:16:30Z</dcterms:modified>
  <cp:category/>
</cp:coreProperties>
</file>