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s-htglc91\G21_財務\200_財政係\★係長★\8.調査文書\Ｒ４\20230125公営企業に係る経営比較分析表\"/>
    </mc:Choice>
  </mc:AlternateContent>
  <xr:revisionPtr revIDLastSave="0" documentId="13_ncr:1_{DD0F2FC0-9428-4F59-BFFD-35D755172AD4}" xr6:coauthVersionLast="47" xr6:coauthVersionMax="47" xr10:uidLastSave="{00000000-0000-0000-0000-000000000000}"/>
  <workbookProtection workbookAlgorithmName="SHA-512" workbookHashValue="mbd/qGpG+Q2L3EnmEGPwfdUHUdP60pauY/CwcflkTkE/CsBcwibV7CXL1HLQc3ymnZYpATbAmkGNaOhOUXM0QA==" workbookSaltValue="B9xK7LwPqJbGOW5lAt2Da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W10" i="4"/>
  <c r="I10" i="4"/>
  <c r="BB8" i="4"/>
  <c r="AT8" i="4"/>
  <c r="AL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<sst xmlns="http://schemas.openxmlformats.org/spreadsheetml/2006/main" count="236" uniqueCount="123">
  <si>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</si>
  <si>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</si>
  <si>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</si>
  <si>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</si>
  <si>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</si>
  <si>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</si>
  <si>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</si>
  <si>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</si>
  <si>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</si>
  <si>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</si>
  <si>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</si>
  <si>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</si>
  <si>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</si>
  <si>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</si>
  <si>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</si>
  <si>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</si>
  <si>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</si>
  <si>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</si>
  <si>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</si>
  <si>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</si>
  <si>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</si>
  <si>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</si>
  <si>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</si>
  <si>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</si>
  <si>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</si>
  <si>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</si>
  <si>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</si>
  <si>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</si>
  <si>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</si>
  <si>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</si>
  <si>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</si>
  <si>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</si>
  <si>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</si>
  <si>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</si>
  <si>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</si>
  <si>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</si>
  <si>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</si>
  <si>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</si>
  <si>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</si>
  <si>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</si>
  <si>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</si>
  <si>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</si>
  <si>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</si>
  <si>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</si>
  <si>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</si>
  <si>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</si>
  <si>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</si>
  <si>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</si>
  <si>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</si>
  <si>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</si>
  <si>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</si>
  <si>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</si>
  <si>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</si>
  <si>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</si>
  <si>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</si>
  <si>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</si>
  <si>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</si>
  <si>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</si>
  <si>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</si>
  <si>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</si>
  <si>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</si>
  <si>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</si>
  <si>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</si>
  <si>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</si>
  <si>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</si>
  <si>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</si>
  <si>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</si>
  <si>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</si>
  <si>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</si>
  <si>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</si>
  <si>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</si>
  <si>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</si>
  <si>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</si>
  <si>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</si>
  <si>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</si>
  <si>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</si>
  <si>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</si>
  <si>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</si>
  <si>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</si>
  <si>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</si>
  <si>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</si>
  <si>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</si>
  <si>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</si>
  <si>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</si>
  <si>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</si>
  <si>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</si>
  <si>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</si>
  <si>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</si>
  <si>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</si>
  <si>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</si>
  <si>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</si>
  <si>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</si>
  <si>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</si>
  <si>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</si>
  <si>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</si>
  <si>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</si>
  <si>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</si>
  <si>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</si>
  <si>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</si>
  <si>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</si>
  <si>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</si>
  <si>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</si>
  <si>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</si>
  <si>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</si>
  <si>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</si>
  <si>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</si>
  <si>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</si>
  <si>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</si>
  <si>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</si>
  <si>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</si>
  <si>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</si>
  <si>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</si>
  <si>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</si>
  <si>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</si>
  <si>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</si>
  <si>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</si>
  <si>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</si>
  <si>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</si>
  <si>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</si>
  <si>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</si>
  <si>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令和５年４月地方公営企業法適用で企業会計方式になり財務状況の実態が明らかになり、分析しやすくなる。　
　維持管理費だけでなく、固定資産規模を縮小し減価償却費も低減を図る。
　一般会計繰入金においても、基準外繰入を少しでも縮小する経営が重要である。</t>
    <rPh sb="6" eb="7">
      <t>ツキ</t>
    </rPh>
    <rPh sb="7" eb="9">
      <t>チホウ</t>
    </rPh>
    <rPh sb="17" eb="21">
      <t>キギョウカイケイ</t>
    </rPh>
    <rPh sb="21" eb="23">
      <t>ホウシキ</t>
    </rPh>
    <rPh sb="28" eb="30">
      <t>ジョウキョウ</t>
    </rPh>
    <rPh sb="41" eb="43">
      <t>ブンセキ</t>
    </rPh>
    <rPh sb="64" eb="66">
      <t>コテイ</t>
    </rPh>
    <rPh sb="80" eb="82">
      <t>テイゲン</t>
    </rPh>
    <rPh sb="83" eb="84">
      <t>ハカ</t>
    </rPh>
    <rPh sb="94" eb="95">
      <t>キン</t>
    </rPh>
    <phoneticPr fontId="4"/>
  </si>
  <si>
    <t>【管路】
　当面として老朽管はまだ発生しない。
　当市の３つの農業集落排水処理施設のうち、最も早い平成元年に供用開始した菱刈中央地区の下水管更新が令和15年度以降に数年かけて行う。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から維持管理適正化計画のもとに更新を行う。
　</t>
    <rPh sb="13" eb="14">
      <t>カン</t>
    </rPh>
    <rPh sb="17" eb="19">
      <t>ハッセイ</t>
    </rPh>
    <rPh sb="25" eb="27">
      <t>トウシ</t>
    </rPh>
    <rPh sb="31" eb="33">
      <t>ノウギョウ</t>
    </rPh>
    <rPh sb="33" eb="35">
      <t>シュウラク</t>
    </rPh>
    <rPh sb="35" eb="37">
      <t>ハイスイ</t>
    </rPh>
    <rPh sb="37" eb="39">
      <t>ショリ</t>
    </rPh>
    <rPh sb="39" eb="41">
      <t>シセツ</t>
    </rPh>
    <rPh sb="45" eb="46">
      <t>モット</t>
    </rPh>
    <rPh sb="47" eb="48">
      <t>ハヤ</t>
    </rPh>
    <rPh sb="49" eb="53">
      <t>ヘイセイガンネン</t>
    </rPh>
    <rPh sb="54" eb="56">
      <t>キョウヨウ</t>
    </rPh>
    <rPh sb="56" eb="58">
      <t>カイシ</t>
    </rPh>
    <rPh sb="60" eb="62">
      <t>ヒシカリ</t>
    </rPh>
    <rPh sb="62" eb="64">
      <t>チュウオウ</t>
    </rPh>
    <rPh sb="64" eb="66">
      <t>チク</t>
    </rPh>
    <rPh sb="67" eb="70">
      <t>ゲスイカン</t>
    </rPh>
    <rPh sb="70" eb="72">
      <t>コウシン</t>
    </rPh>
    <rPh sb="73" eb="75">
      <t>レイワ</t>
    </rPh>
    <rPh sb="77" eb="78">
      <t>ネン</t>
    </rPh>
    <rPh sb="78" eb="79">
      <t>ド</t>
    </rPh>
    <rPh sb="79" eb="81">
      <t>イコウ</t>
    </rPh>
    <rPh sb="82" eb="84">
      <t>スウネン</t>
    </rPh>
    <rPh sb="87" eb="88">
      <t>オコナ</t>
    </rPh>
    <rPh sb="92" eb="93">
      <t>ホカ</t>
    </rPh>
    <rPh sb="95" eb="99">
      <t>ショリシセツ</t>
    </rPh>
    <rPh sb="105" eb="107">
      <t>ヘイセイ</t>
    </rPh>
    <rPh sb="109" eb="110">
      <t>ネン</t>
    </rPh>
    <rPh sb="113" eb="114">
      <t>ネン</t>
    </rPh>
    <rPh sb="115" eb="117">
      <t>キョウヨウ</t>
    </rPh>
    <rPh sb="117" eb="119">
      <t>カイシ</t>
    </rPh>
    <rPh sb="125" eb="127">
      <t>コウシン</t>
    </rPh>
    <rPh sb="127" eb="128">
      <t>ジ</t>
    </rPh>
    <rPh sb="129" eb="131">
      <t>ミナオ</t>
    </rPh>
    <rPh sb="133" eb="134">
      <t>フク</t>
    </rPh>
    <rPh sb="136" eb="138">
      <t>ケイカク</t>
    </rPh>
    <rPh sb="138" eb="140">
      <t>サクテイ</t>
    </rPh>
    <rPh sb="141" eb="143">
      <t>レイワ</t>
    </rPh>
    <rPh sb="145" eb="146">
      <t>ネン</t>
    </rPh>
    <rPh sb="146" eb="148">
      <t>イコウ</t>
    </rPh>
    <rPh sb="152" eb="153">
      <t>オモ</t>
    </rPh>
    <rPh sb="165" eb="166">
      <t>ソナ</t>
    </rPh>
    <rPh sb="169" eb="171">
      <t>ショリ</t>
    </rPh>
    <rPh sb="171" eb="172">
      <t>バ</t>
    </rPh>
    <rPh sb="172" eb="173">
      <t>オヨ</t>
    </rPh>
    <rPh sb="177" eb="178">
      <t>バ</t>
    </rPh>
    <rPh sb="179" eb="181">
      <t>デンキ</t>
    </rPh>
    <rPh sb="182" eb="184">
      <t>キカイ</t>
    </rPh>
    <rPh sb="184" eb="186">
      <t>セツビ</t>
    </rPh>
    <rPh sb="192" eb="196">
      <t>ヒシカリチュウオウ</t>
    </rPh>
    <rPh sb="196" eb="198">
      <t>チク</t>
    </rPh>
    <phoneticPr fontId="4"/>
  </si>
  <si>
    <r>
      <t>①収益的収支比率については、収益の大部分を一般会計繰入金に依存している状況であり、かつ使用料収入については増加は見込めない。令和６年から平出水地区の機能強化更新を控えており、ダウンサイジングを念頭に、長期的な費用の削減を図る。
④企業債残高対事業規模比率は低い数値であるが、元金償還金を一般会計繰入金に依存しているからである。他指標と関連してはいるが、固定資産規模縮小による減価償却費の縮減を意識した施設・設備の更新を行っていく。
⑤・⑥経費回収率及び汚水処理原価については、下水道年間有収水量や下水道使用料は毎年微減していくことが予想されるため、汚水処理費を構成する各費用の経費削減に努めるしかない。
⑦施設利用率については、一日平均処理水量増加は見込めないため、処理能力の縮小を検討する。
⑧水洗化率については、新規加入者を増やし、汲取式や単独浄化槽からの転換を広報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129" eb="130">
      <t>ヒク</t>
    </rPh>
    <rPh sb="131" eb="133">
      <t>スウチ</t>
    </rPh>
    <rPh sb="164" eb="165">
      <t>ホカ</t>
    </rPh>
    <rPh sb="165" eb="167">
      <t>シヒョウ</t>
    </rPh>
    <rPh sb="168" eb="170">
      <t>カンレン</t>
    </rPh>
    <rPh sb="177" eb="179">
      <t>コテイ</t>
    </rPh>
    <rPh sb="179" eb="181">
      <t>シサン</t>
    </rPh>
    <rPh sb="181" eb="183">
      <t>キボ</t>
    </rPh>
    <rPh sb="183" eb="185">
      <t>シュクショウ</t>
    </rPh>
    <rPh sb="188" eb="193">
      <t>ゲンカショウキャクヒ</t>
    </rPh>
    <rPh sb="194" eb="196">
      <t>シュクゲン</t>
    </rPh>
    <rPh sb="197" eb="199">
      <t>イシキ</t>
    </rPh>
    <rPh sb="204" eb="206">
      <t>セツビ</t>
    </rPh>
    <rPh sb="226" eb="227">
      <t>オヨ</t>
    </rPh>
    <rPh sb="228" eb="230">
      <t>オスイ</t>
    </rPh>
    <rPh sb="230" eb="232">
      <t>ショリ</t>
    </rPh>
    <rPh sb="232" eb="234">
      <t>ゲンカ</t>
    </rPh>
    <rPh sb="240" eb="243">
      <t>ゲスイドウ</t>
    </rPh>
    <rPh sb="243" eb="245">
      <t>ネンカン</t>
    </rPh>
    <rPh sb="253" eb="256">
      <t>シヨウリョウ</t>
    </rPh>
    <rPh sb="257" eb="259">
      <t>マイトシ</t>
    </rPh>
    <rPh sb="259" eb="261">
      <t>ビゲン</t>
    </rPh>
    <rPh sb="268" eb="270">
      <t>ヨソウ</t>
    </rPh>
    <rPh sb="276" eb="280">
      <t>オスイショリ</t>
    </rPh>
    <rPh sb="290" eb="292">
      <t>ケイヒ</t>
    </rPh>
    <rPh sb="317" eb="319">
      <t>イチニチ</t>
    </rPh>
    <rPh sb="319" eb="321">
      <t>ヘイキン</t>
    </rPh>
    <rPh sb="321" eb="323">
      <t>ショリ</t>
    </rPh>
    <rPh sb="323" eb="325">
      <t>スイリョウ</t>
    </rPh>
    <rPh sb="328" eb="330">
      <t>ミコ</t>
    </rPh>
    <rPh sb="336" eb="338">
      <t>ショリ</t>
    </rPh>
    <rPh sb="338" eb="340">
      <t>ノウリョク</t>
    </rPh>
    <rPh sb="341" eb="343">
      <t>シュクショウ</t>
    </rPh>
    <rPh sb="344" eb="346">
      <t>ケントウ</t>
    </rPh>
    <rPh sb="362" eb="364">
      <t>シンキ</t>
    </rPh>
    <rPh sb="364" eb="366">
      <t>カニュウ</t>
    </rPh>
    <rPh sb="366" eb="367">
      <t>モノ</t>
    </rPh>
    <rPh sb="368" eb="369">
      <t>フ</t>
    </rPh>
    <rPh sb="376" eb="378">
      <t>タンドク</t>
    </rPh>
    <rPh sb="378" eb="381">
      <t>ジョウカソウ</t>
    </rPh>
    <rPh sb="384" eb="386">
      <t>テンカン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</si>
</sst>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B-4241-A9FA-EC7D5906DD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5ECB-4241-A9FA-EC7D5906DD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47.26</c:v>
                </c:pt>
                <c:pt idx="1">
                  <c:v>46.66</c:v>
                </c:pt>
                <c:pt idx="2">
                  <c:v>45.65</c:v>
                </c:pt>
                <c:pt idx="3">
                  <c:v>46.84</c:v>
                </c:pt>
                <c:pt idx="4">
                  <c:v>46.84</c:v>
                </c:pt>
              </c:numCache>
            </c:numRef>
          </c:val>
          <c:extLst>
            <c:ext xmlns:c16="http://schemas.microsoft.com/office/drawing/2014/chart" uri="{C3380CC4-5D6E-409C-BE32-E72D297353CC}">
              <c16:uniqueId val="{00000000-C1D8-4A2D-A7DF-3553F37842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C1D8-4A2D-A7DF-3553F37842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73.09</c:v>
                </c:pt>
                <c:pt idx="1">
                  <c:v>74.52</c:v>
                </c:pt>
                <c:pt idx="2">
                  <c:v>74.28</c:v>
                </c:pt>
                <c:pt idx="3">
                  <c:v>75.73</c:v>
                </c:pt>
                <c:pt idx="4">
                  <c:v>76.12</c:v>
                </c:pt>
              </c:numCache>
            </c:numRef>
          </c:val>
          <c:extLst>
            <c:ext xmlns:c16="http://schemas.microsoft.com/office/drawing/2014/chart" uri="{C3380CC4-5D6E-409C-BE32-E72D297353CC}">
              <c16:uniqueId val="{00000000-45D2-4307-A582-2F50961A0B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45D2-4307-A582-2F50961A0B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98.95</c:v>
                </c:pt>
                <c:pt idx="1">
                  <c:v>98.7</c:v>
                </c:pt>
                <c:pt idx="2">
                  <c:v>101.79</c:v>
                </c:pt>
                <c:pt idx="3">
                  <c:v>88.78</c:v>
                </c:pt>
                <c:pt idx="4">
                  <c:v>89.77</c:v>
                </c:pt>
              </c:numCache>
            </c:numRef>
          </c:val>
          <c:extLst>
            <c:ext xmlns:c16="http://schemas.microsoft.com/office/drawing/2014/chart" uri="{C3380CC4-5D6E-409C-BE32-E72D297353CC}">
              <c16:uniqueId val="{00000000-9BD5-4094-B9BE-CAB9E93844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D5-4094-B9BE-CAB9E93844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3-40DC-8D5E-A56AC1AE00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3-40DC-8D5E-A56AC1AE00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D5-4208-89D1-E4598CD5A5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5-4208-89D1-E4598CD5A5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3-4A2E-ABCD-65CFF52674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3-4A2E-ABCD-65CFF52674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F-4E51-B5CC-DB2E9C35A3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F-4E51-B5CC-DB2E9C35A3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2.2400000000000002</c:v>
                </c:pt>
                <c:pt idx="1">
                  <c:v>0.12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BF-46AD-B47E-C0337F4339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6EBF-46AD-B47E-C0337F4339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92.65</c:v>
                </c:pt>
                <c:pt idx="1">
                  <c:v>91.33</c:v>
                </c:pt>
                <c:pt idx="2">
                  <c:v>103.88</c:v>
                </c:pt>
                <c:pt idx="3">
                  <c:v>66.680000000000007</c:v>
                </c:pt>
                <c:pt idx="4">
                  <c:v>58.13</c:v>
                </c:pt>
              </c:numCache>
            </c:numRef>
          </c:val>
          <c:extLst>
            <c:ext xmlns:c16="http://schemas.microsoft.com/office/drawing/2014/chart" uri="{C3380CC4-5D6E-409C-BE32-E72D297353CC}">
              <c16:uniqueId val="{00000000-CDBF-477D-9D87-65C2B8E989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CDBF-477D-9D87-65C2B8E989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155.22999999999999</c:v>
                </c:pt>
                <c:pt idx="1">
                  <c:v>159.37</c:v>
                </c:pt>
                <c:pt idx="2">
                  <c:v>146.51</c:v>
                </c:pt>
                <c:pt idx="3">
                  <c:v>215.52</c:v>
                </c:pt>
                <c:pt idx="4">
                  <c:v>269.47000000000003</c:v>
                </c:pt>
              </c:numCache>
            </c:numRef>
          </c:val>
          <c:extLst>
            <c:ext xmlns:c16="http://schemas.microsoft.com/office/drawing/2014/chart" uri="{C3380CC4-5D6E-409C-BE32-E72D297353CC}">
              <c16:uniqueId val="{00000000-2C32-4156-9A75-C7436119FA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2C32-4156-9A75-C7436119FA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鹿児島県　伊佐市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7">
        <f>データ!S6</f>
        <v>24509</v>
      </c>
      <c r="AM8" s="47"/>
      <c r="AN8" s="47"/>
      <c r="AO8" s="47"/>
      <c r="AP8" s="47"/>
      <c r="AQ8" s="47"/>
      <c r="AR8" s="47"/>
      <c r="AS8" s="47"/>
      <c r="AT8" s="46">
        <f>データ!T6</f>
        <v>392.56</v>
      </c>
      <c r="AU8" s="46"/>
      <c r="AV8" s="46"/>
      <c r="AW8" s="46"/>
      <c r="AX8" s="46"/>
      <c r="AY8" s="46"/>
      <c r="AZ8" s="46"/>
      <c r="BA8" s="46"/>
      <c r="BB8" s="46">
        <f>データ!U6</f>
        <v>62.43</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12.33</v>
      </c>
      <c r="Q10" s="46"/>
      <c r="R10" s="46"/>
      <c r="S10" s="46"/>
      <c r="T10" s="46"/>
      <c r="U10" s="46"/>
      <c r="V10" s="46"/>
      <c r="W10" s="46">
        <f>データ!Q6</f>
        <v>100</v>
      </c>
      <c r="X10" s="46"/>
      <c r="Y10" s="46"/>
      <c r="Z10" s="46"/>
      <c r="AA10" s="46"/>
      <c r="AB10" s="46"/>
      <c r="AC10" s="46"/>
      <c r="AD10" s="47">
        <f>データ!R6</f>
        <v>3300</v>
      </c>
      <c r="AE10" s="47"/>
      <c r="AF10" s="47"/>
      <c r="AG10" s="47"/>
      <c r="AH10" s="47"/>
      <c r="AI10" s="47"/>
      <c r="AJ10" s="47"/>
      <c r="AK10" s="2"/>
      <c r="AL10" s="47">
        <f>データ!V6</f>
        <v>2990</v>
      </c>
      <c r="AM10" s="47"/>
      <c r="AN10" s="47"/>
      <c r="AO10" s="47"/>
      <c r="AP10" s="47"/>
      <c r="AQ10" s="47"/>
      <c r="AR10" s="47"/>
      <c r="AS10" s="47"/>
      <c r="AT10" s="46">
        <f>データ!W6</f>
        <v>2.84</v>
      </c>
      <c r="AU10" s="46"/>
      <c r="AV10" s="46"/>
      <c r="AW10" s="46"/>
      <c r="AX10" s="46"/>
      <c r="AY10" s="46"/>
      <c r="AZ10" s="46"/>
      <c r="BA10" s="46"/>
      <c r="BB10" s="46">
        <f>データ!X6</f>
        <v>1052.82</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122</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yiGaTsAShBYyIsVr5zBCnQ3qw70GPc69qsOe7531ezJ4BWgFhX7+NUdAcwgeDwXa6Zvf96AUphgSoPxAkSy9eA==" saltValue="HSWA3gOWFYRG6ST3ncrY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462241</v>
      </c>
      <c r="D6" s="19">
        <f t="shared" si="3"/>
        <v>47</v>
      </c>
      <c r="E6" s="19">
        <f t="shared" si="3"/>
        <v>17</v>
      </c>
      <c r="F6" s="19">
        <f t="shared" si="3"/>
        <v>5</v>
      </c>
      <c r="G6" s="19">
        <f t="shared" si="3"/>
        <v>0</v>
      </c>
      <c r="H6" s="19" t="str">
        <f t="shared" si="3"/>
        <v>鹿児島県　伊佐市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12.33</v>
      </c>
      <c r="Q6" s="20">
        <f t="shared" si="3"/>
        <v>100</v>
      </c>
      <c r="R6" s="20">
        <f t="shared" si="3"/>
        <v>3300</v>
      </c>
      <c r="S6" s="20">
        <f t="shared" si="3"/>
        <v>24509</v>
      </c>
      <c r="T6" s="20">
        <f t="shared" si="3"/>
        <v>392.56</v>
      </c>
      <c r="U6" s="20">
        <f t="shared" si="3"/>
        <v>62.43</v>
      </c>
      <c r="V6" s="20">
        <f t="shared" si="3"/>
        <v>2990</v>
      </c>
      <c r="W6" s="20">
        <f t="shared" si="3"/>
        <v>2.84</v>
      </c>
      <c r="X6" s="20">
        <f t="shared" si="3"/>
        <v>1052.82</v>
      </c>
      <c r="Y6" s="21">
        <f>IF(Y7="",NA(),Y7)</f>
        <v>98.95</v>
      </c>
      <c r="Z6" s="21">
        <f t="shared" ref="Z6:AH6" si="4">IF(Z7="",NA(),Z7)</f>
        <v>98.7</v>
      </c>
      <c r="AA6" s="21">
        <f t="shared" si="4"/>
        <v>101.79</v>
      </c>
      <c r="AB6" s="21">
        <f t="shared" si="4"/>
        <v>88.78</v>
      </c>
      <c r="AC6" s="21">
        <f t="shared" si="4"/>
        <v>89.77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2.2400000000000002</v>
      </c>
      <c r="BG6" s="21">
        <f t="shared" ref="BG6:BO6" si="7">IF(BG7="",NA(),BG7)</f>
        <v>0.12</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92.65</v>
      </c>
      <c r="BR6" s="21">
        <f t="shared" ref="BR6:BZ6" si="8">IF(BR7="",NA(),BR7)</f>
        <v>91.33</v>
      </c>
      <c r="BS6" s="21">
        <f t="shared" si="8"/>
        <v>103.88</v>
      </c>
      <c r="BT6" s="21">
        <f t="shared" si="8"/>
        <v>66.680000000000007</v>
      </c>
      <c r="BU6" s="21">
        <f t="shared" si="8"/>
        <v>58.13</v>
      </c>
      <c r="BV6" s="21">
        <f t="shared" si="8"/>
        <v>59.8</v>
      </c>
      <c r="BW6" s="21">
        <f t="shared" si="8"/>
        <v>57.77</v>
      </c>
      <c r="BX6" s="21">
        <f t="shared" si="8"/>
        <v>65.37</v>
      </c>
      <c r="BY6" s="21">
        <f t="shared" si="8"/>
        <v>68.11</v>
      </c>
      <c r="BZ6" s="21">
        <f t="shared" si="8"/>
        <v>67.23</v>
      </c>
      <c r="CA6" s="20" t="str">
        <f>IF(CA7="","",IF(CA7="-","【-】","【"&amp;SUBSTITUTE(TEXT(CA7,"#,##0.00"),"-","△")&amp;"】"))</f>
        <v>【60.65】</v>
      </c>
      <c r="CB6" s="21">
        <f>IF(CB7="",NA(),CB7)</f>
        <v>155.22999999999999</v>
      </c>
      <c r="CC6" s="21">
        <f t="shared" ref="CC6:CK6" si="9">IF(CC7="",NA(),CC7)</f>
        <v>159.37</v>
      </c>
      <c r="CD6" s="21">
        <f t="shared" si="9"/>
        <v>146.51</v>
      </c>
      <c r="CE6" s="21">
        <f t="shared" si="9"/>
        <v>215.52</v>
      </c>
      <c r="CF6" s="21">
        <f t="shared" si="9"/>
        <v>269.47000000000003</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47.26</v>
      </c>
      <c r="CN6" s="21">
        <f t="shared" ref="CN6:CV6" si="10">IF(CN7="",NA(),CN7)</f>
        <v>46.66</v>
      </c>
      <c r="CO6" s="21">
        <f t="shared" si="10"/>
        <v>45.65</v>
      </c>
      <c r="CP6" s="21">
        <f t="shared" si="10"/>
        <v>46.84</v>
      </c>
      <c r="CQ6" s="21">
        <f t="shared" si="10"/>
        <v>46.84</v>
      </c>
      <c r="CR6" s="21">
        <f t="shared" si="10"/>
        <v>51.75</v>
      </c>
      <c r="CS6" s="21">
        <f t="shared" si="10"/>
        <v>50.68</v>
      </c>
      <c r="CT6" s="21">
        <f t="shared" si="10"/>
        <v>54.06</v>
      </c>
      <c r="CU6" s="21">
        <f t="shared" si="10"/>
        <v>55.26</v>
      </c>
      <c r="CV6" s="21">
        <f t="shared" si="10"/>
        <v>54.54</v>
      </c>
      <c r="CW6" s="20" t="str">
        <f>IF(CW7="","",IF(CW7="-","【-】","【"&amp;SUBSTITUTE(TEXT(CW7,"#,##0.00"),"-","△")&amp;"】"))</f>
        <v>【61.14】</v>
      </c>
      <c r="CX6" s="21">
        <f>IF(CX7="",NA(),CX7)</f>
        <v>73.09</v>
      </c>
      <c r="CY6" s="21">
        <f t="shared" ref="CY6:DG6" si="11">IF(CY7="",NA(),CY7)</f>
        <v>74.52</v>
      </c>
      <c r="CZ6" s="21">
        <f t="shared" si="11"/>
        <v>74.28</v>
      </c>
      <c r="DA6" s="21">
        <f t="shared" si="11"/>
        <v>75.73</v>
      </c>
      <c r="DB6" s="21">
        <f t="shared" si="11"/>
        <v>76.12</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462241</v>
      </c>
      <c r="D7" s="23">
        <v>47</v>
      </c>
      <c r="E7" s="23">
        <v>17</v>
      </c>
      <c r="F7" s="23">
        <v>5</v>
      </c>
      <c r="G7" s="23">
        <v>0</v>
      </c>
      <c r="H7" s="23" t="s">
        <v>99</v>
      </c>
      <c r="I7" s="23" t="s">
        <v>100</v>
      </c>
      <c r="J7" s="23" t="s">
        <v>101</v>
      </c>
      <c r="K7" s="23" t="s">
        <v>102</v>
      </c>
      <c r="L7" s="23" t="s">
        <v>103</v>
      </c>
      <c r="M7" s="23" t="s">
        <v>104</v>
      </c>
      <c r="N7" s="24" t="s">
        <v>105</v>
      </c>
      <c r="O7" s="24" t="s">
        <v>106</v>
      </c>
      <c r="P7" s="24">
        <v>12.33</v>
      </c>
      <c r="Q7" s="24">
        <v>100</v>
      </c>
      <c r="R7" s="24">
        <v>3300</v>
      </c>
      <c r="S7" s="24">
        <v>24509</v>
      </c>
      <c r="T7" s="24">
        <v>392.56</v>
      </c>
      <c r="U7" s="24">
        <v>62.43</v>
      </c>
      <c r="V7" s="24">
        <v>2990</v>
      </c>
      <c r="W7" s="24">
        <v>2.84</v>
      </c>
      <c r="X7" s="24">
        <v>1052.82</v>
      </c>
      <c r="Y7" s="24">
        <v>98.95</v>
      </c>
      <c r="Z7" s="24">
        <v>98.7</v>
      </c>
      <c r="AA7" s="24">
        <v>101.79</v>
      </c>
      <c r="AB7" s="24">
        <v>88.78</v>
      </c>
      <c r="AC7" s="24">
        <v>89.77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2.2400000000000002</v>
      </c>
      <c r="BG7" s="24">
        <v>0.12</v>
      </c>
      <c r="BH7" s="24">
        <v>0</v>
      </c>
      <c r="BI7" s="24">
        <v>0</v>
      </c>
      <c r="BJ7" s="24">
        <v>0</v>
      </c>
      <c r="BK7" s="24">
        <v>855.8</v>
      </c>
      <c r="BL7" s="24">
        <v>789.46</v>
      </c>
      <c r="BM7" s="24">
        <v>654.71</v>
      </c>
      <c r="BN7" s="24">
        <v>783.8</v>
      </c>
      <c r="BO7" s="24">
        <v>778.81</v>
      </c>
      <c r="BP7" s="24">
        <v>786.37</v>
      </c>
      <c r="BQ7" s="24">
        <v>92.65</v>
      </c>
      <c r="BR7" s="24">
        <v>91.33</v>
      </c>
      <c r="BS7" s="24">
        <v>103.88</v>
      </c>
      <c r="BT7" s="24">
        <v>66.680000000000007</v>
      </c>
      <c r="BU7" s="24">
        <v>58.13</v>
      </c>
      <c r="BV7" s="24">
        <v>59.8</v>
      </c>
      <c r="BW7" s="24">
        <v>57.77</v>
      </c>
      <c r="BX7" s="24">
        <v>65.37</v>
      </c>
      <c r="BY7" s="24">
        <v>68.11</v>
      </c>
      <c r="BZ7" s="24">
        <v>67.23</v>
      </c>
      <c r="CA7" s="24">
        <v>60.65</v>
      </c>
      <c r="CB7" s="24">
        <v>155.22999999999999</v>
      </c>
      <c r="CC7" s="24">
        <v>159.37</v>
      </c>
      <c r="CD7" s="24">
        <v>146.51</v>
      </c>
      <c r="CE7" s="24">
        <v>215.52</v>
      </c>
      <c r="CF7" s="24">
        <v>269.47000000000003</v>
      </c>
      <c r="CG7" s="24">
        <v>263.76</v>
      </c>
      <c r="CH7" s="24">
        <v>274.35000000000002</v>
      </c>
      <c r="CI7" s="24">
        <v>228.99</v>
      </c>
      <c r="CJ7" s="24">
        <v>222.41</v>
      </c>
      <c r="CK7" s="24">
        <v>228.21</v>
      </c>
      <c r="CL7" s="24">
        <v>256.97000000000003</v>
      </c>
      <c r="CM7" s="24">
        <v>47.26</v>
      </c>
      <c r="CN7" s="24">
        <v>46.66</v>
      </c>
      <c r="CO7" s="24">
        <v>45.65</v>
      </c>
      <c r="CP7" s="24">
        <v>46.84</v>
      </c>
      <c r="CQ7" s="24">
        <v>46.84</v>
      </c>
      <c r="CR7" s="24">
        <v>51.75</v>
      </c>
      <c r="CS7" s="24">
        <v>50.68</v>
      </c>
      <c r="CT7" s="24">
        <v>54.06</v>
      </c>
      <c r="CU7" s="24">
        <v>55.26</v>
      </c>
      <c r="CV7" s="24">
        <v>54.54</v>
      </c>
      <c r="CW7" s="24">
        <v>61.14</v>
      </c>
      <c r="CX7" s="24">
        <v>73.09</v>
      </c>
      <c r="CY7" s="24">
        <v>74.52</v>
      </c>
      <c r="CZ7" s="24">
        <v>74.28</v>
      </c>
      <c r="DA7" s="24">
        <v>75.73</v>
      </c>
      <c r="DB7" s="24">
        <v>76.12</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ACT80020</cp:lastModifiedBy>
  <dcterms:created xsi:type="dcterms:W3CDTF">2022-12-01T02:01:41Z</dcterms:created>
  <dcterms:modified xsi:type="dcterms:W3CDTF">2023-02-08T02:56:43Z</dcterms:modified>
  <cp:category/>
</cp:coreProperties>
</file>