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6 奄美市○\"/>
    </mc:Choice>
  </mc:AlternateContent>
  <workbookProtection workbookAlgorithmName="SHA-512" workbookHashValue="DD5zNBUMI+yzCCNkLTax4WeQNcJCx1sBESCG2akMbj12FI0caupiX/EUMqhLhOXFPUDzX2g2SOIcTEyJEHpMBQ==" workbookSaltValue="IhD4sJ0+OGI08idtdDPKEQ==" workbookSpinCount="100000" lockStructure="1"/>
  <bookViews>
    <workbookView xWindow="0" yWindow="0" windowWidth="1827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<sst xmlns="http://schemas.openxmlformats.org/spreadsheetml/2006/main" count="297" uniqueCount="117">
  <si>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</si>
  <si>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</si>
  <si>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</si>
  <si>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</si>
  <si>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</si>
  <si>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</si>
  <si>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</si>
  <si>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</si>
  <si>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</si>
  <si>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</si>
  <si>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</si>
  <si>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</si>
  <si>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</si>
  <si>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</si>
  <si>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</si>
  <si>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</si>
  <si>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</si>
  <si>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</si>
  <si>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</si>
  <si>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</si>
  <si>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</si>
  <si>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</si>
  <si>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</si>
  <si>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</si>
  <si>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</si>
  <si>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</si>
  <si>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</si>
  <si>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</si>
  <si>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</si>
  <si>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</si>
  <si>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</si>
  <si>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</si>
  <si>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</si>
  <si>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</si>
  <si>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</si>
  <si>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</si>
  <si>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</si>
  <si>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</si>
  <si>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</si>
  <si>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</si>
  <si>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</si>
  <si>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</si>
  <si>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</si>
  <si>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</si>
  <si>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</si>
  <si>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</si>
  <si>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</si>
  <si>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</si>
  <si>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</si>
  <si>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</si>
  <si>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</si>
  <si>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</si>
  <si>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</si>
  <si>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</si>
  <si>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</si>
  <si>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</si>
  <si>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</si>
  <si>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</si>
  <si>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</si>
  <si>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</si>
  <si>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</si>
  <si>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</si>
  <si>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</si>
  <si>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</si>
  <si>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</si>
  <si>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</si>
  <si>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</si>
  <si>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</si>
  <si>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</si>
  <si>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</si>
  <si>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</si>
  <si>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</si>
  <si>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</si>
  <si>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</si>
  <si>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</si>
  <si>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</si>
  <si>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</si>
  <si>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</si>
  <si>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</si>
  <si>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</si>
  <si>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</si>
  <si>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</si>
  <si>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</si>
  <si>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</si>
  <si>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</si>
  <si>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</si>
  <si>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</si>
  <si>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</si>
  <si>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</si>
  <si>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</si>
  <si>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</si>
  <si>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</si>
  <si>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</si>
  <si>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</si>
  <si>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</si>
  <si>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</si>
  <si>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</si>
  <si>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</si>
  <si>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</si>
  <si>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</si>
  <si>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</si>
  <si>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</si>
  <si>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</si>
  <si>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</si>
  <si>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</si>
  <si>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</si>
  <si>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</si>
  <si>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</si>
  <si>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</si>
  <si>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</si>
  <si>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</si>
  <si>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</si>
  <si>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</si>
  <si>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</si>
  <si>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…類似団体平均値より低く，優位となっている。今後も償却状況を注視しながら，計画的な設備等更新を図る。</t>
    </r>
    <phoneticPr fontId="4"/>
  </si>
  <si>
    <r>
      <rPr>
        <b/>
        <sz val="11"/>
        <color theme="1"/>
        <rFont val="ＭＳ ゴシック"/>
        <family val="3"/>
        <charset val="128"/>
      </rPr>
      <t>①経常収支比率</t>
    </r>
    <r>
      <rPr>
        <sz val="11"/>
        <color theme="1"/>
        <rFont val="ＭＳ ゴシック"/>
        <family val="3"/>
        <charset val="128"/>
      </rPr>
      <t xml:space="preserve">…類似団体平均値と同等の数値である。当年度はセグメント間の繰入金の収支調整があり、前年度より11.56％減となっている。
</t>
    </r>
    <r>
      <rPr>
        <b/>
        <sz val="11"/>
        <color theme="1"/>
        <rFont val="ＭＳ ゴシック"/>
        <family val="3"/>
        <charset val="128"/>
      </rPr>
      <t>③流動比率</t>
    </r>
    <r>
      <rPr>
        <sz val="11"/>
        <color theme="1"/>
        <rFont val="ＭＳ ゴシック"/>
        <family val="3"/>
        <charset val="128"/>
      </rPr>
      <t xml:space="preserve">…類似団体平均値より低く，劣位となっており，今後の維持管理費の適正化や適切な料金体系へ移行し改善を図る。
</t>
    </r>
    <r>
      <rPr>
        <b/>
        <sz val="11"/>
        <color theme="1"/>
        <rFont val="ＭＳ ゴシック"/>
        <family val="3"/>
        <charset val="128"/>
      </rPr>
      <t>④企業債残高対事業規模比率</t>
    </r>
    <r>
      <rPr>
        <sz val="11"/>
        <color theme="1"/>
        <rFont val="ＭＳ ゴシック"/>
        <family val="3"/>
        <charset val="128"/>
      </rPr>
      <t xml:space="preserve">…債務は年々減少傾向にあり，類似団体平均値を下回っている。今後も計画的かつ適切な施設の更新に努める。
</t>
    </r>
    <r>
      <rPr>
        <b/>
        <sz val="11"/>
        <color theme="1"/>
        <rFont val="ＭＳ ゴシック"/>
        <family val="3"/>
        <charset val="128"/>
      </rPr>
      <t>⑤経費回収率</t>
    </r>
    <r>
      <rPr>
        <sz val="11"/>
        <color theme="1"/>
        <rFont val="ＭＳ ゴシック"/>
        <family val="3"/>
        <charset val="128"/>
      </rPr>
      <t xml:space="preserve">…前年度より微増し、類似団体平均値をやや上回っている。今後も維持管理費の抑制をするとともに、令和５年度より新料金体系へ移行し，下水道料金収入の確保に努める。
</t>
    </r>
    <r>
      <rPr>
        <b/>
        <sz val="11"/>
        <color theme="1"/>
        <rFont val="ＭＳ ゴシック"/>
        <family val="3"/>
        <charset val="128"/>
      </rPr>
      <t>⑥汚水処理原価</t>
    </r>
    <r>
      <rPr>
        <sz val="11"/>
        <color theme="1"/>
        <rFont val="ＭＳ ゴシック"/>
        <family val="3"/>
        <charset val="128"/>
      </rPr>
      <t xml:space="preserve">…年々微減しているが、将来的に施設の老朽化と人口減により汚水処理原価の増加が見込まれる。計画的な更新やダウンサイジング等を行うことにより、汚水処理費の抑制に努める。
</t>
    </r>
    <r>
      <rPr>
        <b/>
        <sz val="11"/>
        <color theme="1"/>
        <rFont val="ＭＳ ゴシック"/>
        <family val="3"/>
        <charset val="128"/>
      </rPr>
      <t>⑦施設利用率…</t>
    </r>
    <r>
      <rPr>
        <sz val="11"/>
        <color theme="1"/>
        <rFont val="ＭＳ ゴシック"/>
        <family val="3"/>
        <charset val="128"/>
      </rPr>
      <t xml:space="preserve">類似団体平均値より低く、劣位となっている。未接続世帯の加入促進により，接続世帯を増やし施設利用率向上を図るとともに，ストックマネジメント計画等において，今後計画的な施設の更新，ダウンサイジング等により，適切な施設規模を確保する。
</t>
    </r>
    <r>
      <rPr>
        <b/>
        <sz val="11"/>
        <color theme="1"/>
        <rFont val="ＭＳ ゴシック"/>
        <family val="3"/>
        <charset val="128"/>
      </rPr>
      <t>⑧水洗化率…</t>
    </r>
    <r>
      <rPr>
        <sz val="11"/>
        <color theme="1"/>
        <rFont val="ＭＳ ゴシック"/>
        <family val="3"/>
        <charset val="128"/>
      </rPr>
      <t>前年度より微増し、類似団体平均値をやや上回る。さらなる水洗化率向上のため，未接続世帯の加入促進に努める。</t>
    </r>
    <rPh sb="16" eb="18">
      <t>ドウトウ</t>
    </rPh>
    <rPh sb="19" eb="21">
      <t>スウチ</t>
    </rPh>
    <rPh sb="25" eb="28">
      <t>トウネンド</t>
    </rPh>
    <rPh sb="48" eb="51">
      <t>ゼンネンド</t>
    </rPh>
    <rPh sb="59" eb="60">
      <t>ゲン</t>
    </rPh>
    <rPh sb="69" eb="71">
      <t>リュウドウ</t>
    </rPh>
    <rPh sb="71" eb="73">
      <t>ヒリツ</t>
    </rPh>
    <rPh sb="83" eb="84">
      <t>ヒク</t>
    </rPh>
    <rPh sb="116" eb="118">
      <t>イコウ</t>
    </rPh>
    <rPh sb="127" eb="129">
      <t>キギョウ</t>
    </rPh>
    <rPh sb="129" eb="130">
      <t>サイ</t>
    </rPh>
    <rPh sb="130" eb="132">
      <t>ザンダカ</t>
    </rPh>
    <rPh sb="132" eb="133">
      <t>タイ</t>
    </rPh>
    <rPh sb="133" eb="135">
      <t>ジギョウ</t>
    </rPh>
    <rPh sb="135" eb="137">
      <t>キボ</t>
    </rPh>
    <rPh sb="137" eb="139">
      <t>ヒリツ</t>
    </rPh>
    <rPh sb="191" eb="193">
      <t>ケイヒ</t>
    </rPh>
    <rPh sb="193" eb="195">
      <t>カイシュウ</t>
    </rPh>
    <rPh sb="195" eb="196">
      <t>リツ</t>
    </rPh>
    <rPh sb="197" eb="200">
      <t>ゼンネンド</t>
    </rPh>
    <rPh sb="202" eb="204">
      <t>ビゾウ</t>
    </rPh>
    <rPh sb="206" eb="208">
      <t>ルイジ</t>
    </rPh>
    <rPh sb="208" eb="210">
      <t>ダンタイ</t>
    </rPh>
    <rPh sb="210" eb="212">
      <t>ヘイキン</t>
    </rPh>
    <rPh sb="212" eb="213">
      <t>チ</t>
    </rPh>
    <rPh sb="216" eb="218">
      <t>ウワマワ</t>
    </rPh>
    <rPh sb="223" eb="225">
      <t>コンゴ</t>
    </rPh>
    <rPh sb="232" eb="234">
      <t>ヨクセイ</t>
    </rPh>
    <rPh sb="242" eb="244">
      <t>レイワ</t>
    </rPh>
    <rPh sb="245" eb="246">
      <t>ネン</t>
    </rPh>
    <rPh sb="246" eb="247">
      <t>ド</t>
    </rPh>
    <rPh sb="249" eb="250">
      <t>シン</t>
    </rPh>
    <rPh sb="255" eb="257">
      <t>イコウ</t>
    </rPh>
    <rPh sb="259" eb="262">
      <t>ゲスイドウ</t>
    </rPh>
    <rPh sb="262" eb="264">
      <t>リョウキン</t>
    </rPh>
    <rPh sb="264" eb="266">
      <t>シュウニュウ</t>
    </rPh>
    <rPh sb="267" eb="269">
      <t>カクホ</t>
    </rPh>
    <rPh sb="270" eb="271">
      <t>ツト</t>
    </rPh>
    <rPh sb="276" eb="278">
      <t>オスイ</t>
    </rPh>
    <rPh sb="278" eb="280">
      <t>ショリ</t>
    </rPh>
    <rPh sb="280" eb="282">
      <t>ゲンカ</t>
    </rPh>
    <rPh sb="283" eb="285">
      <t>ネンネン</t>
    </rPh>
    <rPh sb="285" eb="287">
      <t>ビゲン</t>
    </rPh>
    <rPh sb="293" eb="296">
      <t>ショウライテキ</t>
    </rPh>
    <rPh sb="317" eb="319">
      <t>ゾウカ</t>
    </rPh>
    <rPh sb="320" eb="322">
      <t>ミコ</t>
    </rPh>
    <rPh sb="360" eb="361">
      <t>ツト</t>
    </rPh>
    <rPh sb="366" eb="368">
      <t>シセツ</t>
    </rPh>
    <rPh sb="368" eb="370">
      <t>リヨウ</t>
    </rPh>
    <rPh sb="370" eb="371">
      <t>リツ</t>
    </rPh>
    <rPh sb="488" eb="491">
      <t>スイセンカ</t>
    </rPh>
    <rPh sb="491" eb="492">
      <t>リツ</t>
    </rPh>
    <rPh sb="493" eb="496">
      <t>ゼンネンド</t>
    </rPh>
    <rPh sb="498" eb="500">
      <t>ビゾウ</t>
    </rPh>
    <rPh sb="502" eb="504">
      <t>ルイジ</t>
    </rPh>
    <rPh sb="504" eb="506">
      <t>ダンタイ</t>
    </rPh>
    <rPh sb="506" eb="508">
      <t>ヘイキン</t>
    </rPh>
    <rPh sb="508" eb="509">
      <t>チ</t>
    </rPh>
    <rPh sb="512" eb="514">
      <t>ウワマワ</t>
    </rPh>
    <phoneticPr fontId="4"/>
  </si>
  <si>
    <t>将来的に処理区域内人口の減少と施設の老朽化が予想されるため，今後経費回収率の増，汚水処理原価の減に努め経営向上を目指す。ストックマネジメント計画に基づく施設の更新，ダウンサイジング等を行うことにより，維持管理費の抑制を図る。
また，令和４年度に運営調査会を発足し，公営会計移行時に作成した経営戦略をもとに経営方針の検討を行ってきた。令和５年度中には新料金体系への移行を計画しており、収益の増が見込まれる。
今後も事業計画等について検討を行い，持続可能な事業運営体制を確立していく。</t>
    <rPh sb="0" eb="3">
      <t>ショウライテキ</t>
    </rPh>
    <rPh sb="30" eb="32">
      <t>コンゴ</t>
    </rPh>
    <rPh sb="49" eb="50">
      <t>ツト</t>
    </rPh>
    <rPh sb="51" eb="53">
      <t>ケイエイ</t>
    </rPh>
    <rPh sb="53" eb="55">
      <t>コウジョウ</t>
    </rPh>
    <rPh sb="56" eb="5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</si>
</sst>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E01-4711-9B8B-C3B5A5903F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0.08</c:v>
                </c:pt>
                <c:pt idx="4">
                  <c:v>0.24</c:v>
                </c:pt>
              </c:numCache>
            </c:numRef>
          </c:val>
          <c:smooth val="0"/>
          <c:extLst>
            <c:ext xmlns:c16="http://schemas.microsoft.com/office/drawing/2014/chart" uri="{C3380CC4-5D6E-409C-BE32-E72D297353CC}">
              <c16:uniqueId val="{00000001-0E01-4711-9B8B-C3B5A5903F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58.14</c:v>
                </c:pt>
                <c:pt idx="4">
                  <c:v>55.21</c:v>
                </c:pt>
              </c:numCache>
            </c:numRef>
          </c:val>
          <c:extLst>
            <c:ext xmlns:c16="http://schemas.microsoft.com/office/drawing/2014/chart" uri="{C3380CC4-5D6E-409C-BE32-E72D297353CC}">
              <c16:uniqueId val="{00000000-4852-4962-B248-66E3112A8F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60.78</c:v>
                </c:pt>
                <c:pt idx="4">
                  <c:v>59.96</c:v>
                </c:pt>
              </c:numCache>
            </c:numRef>
          </c:val>
          <c:smooth val="0"/>
          <c:extLst>
            <c:ext xmlns:c16="http://schemas.microsoft.com/office/drawing/2014/chart" uri="{C3380CC4-5D6E-409C-BE32-E72D297353CC}">
              <c16:uniqueId val="{00000001-4852-4962-B248-66E3112A8F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94.23</c:v>
                </c:pt>
                <c:pt idx="4">
                  <c:v>95.9</c:v>
                </c:pt>
              </c:numCache>
            </c:numRef>
          </c:val>
          <c:extLst>
            <c:ext xmlns:c16="http://schemas.microsoft.com/office/drawing/2014/chart" uri="{C3380CC4-5D6E-409C-BE32-E72D297353CC}">
              <c16:uniqueId val="{00000000-D0BF-4545-9CD7-A260322FB3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94.17</c:v>
                </c:pt>
                <c:pt idx="4">
                  <c:v>94.27</c:v>
                </c:pt>
              </c:numCache>
            </c:numRef>
          </c:val>
          <c:smooth val="0"/>
          <c:extLst>
            <c:ext xmlns:c16="http://schemas.microsoft.com/office/drawing/2014/chart" uri="{C3380CC4-5D6E-409C-BE32-E72D297353CC}">
              <c16:uniqueId val="{00000001-D0BF-4545-9CD7-A260322FB3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119.06</c:v>
                </c:pt>
                <c:pt idx="4">
                  <c:v>107.5</c:v>
                </c:pt>
              </c:numCache>
            </c:numRef>
          </c:val>
          <c:extLst>
            <c:ext xmlns:c16="http://schemas.microsoft.com/office/drawing/2014/chart" uri="{C3380CC4-5D6E-409C-BE32-E72D297353CC}">
              <c16:uniqueId val="{00000000-35DB-457A-B802-1E387981E6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106.67</c:v>
                </c:pt>
                <c:pt idx="4">
                  <c:v>106.9</c:v>
                </c:pt>
              </c:numCache>
            </c:numRef>
          </c:val>
          <c:smooth val="0"/>
          <c:extLst>
            <c:ext xmlns:c16="http://schemas.microsoft.com/office/drawing/2014/chart" uri="{C3380CC4-5D6E-409C-BE32-E72D297353CC}">
              <c16:uniqueId val="{00000001-35DB-457A-B802-1E387981E6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5.14</c:v>
                </c:pt>
                <c:pt idx="4">
                  <c:v>10.3</c:v>
                </c:pt>
              </c:numCache>
            </c:numRef>
          </c:val>
          <c:extLst>
            <c:ext xmlns:c16="http://schemas.microsoft.com/office/drawing/2014/chart" uri="{C3380CC4-5D6E-409C-BE32-E72D297353CC}">
              <c16:uniqueId val="{00000000-F5CD-492D-B1E6-E89AAE9F68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23.25</c:v>
                </c:pt>
                <c:pt idx="4">
                  <c:v>25.2</c:v>
                </c:pt>
              </c:numCache>
            </c:numRef>
          </c:val>
          <c:smooth val="0"/>
          <c:extLst>
            <c:ext xmlns:c16="http://schemas.microsoft.com/office/drawing/2014/chart" uri="{C3380CC4-5D6E-409C-BE32-E72D297353CC}">
              <c16:uniqueId val="{00000001-F5CD-492D-B1E6-E89AAE9F68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67A-4269-96E8-9397E117B3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1.06</c:v>
                </c:pt>
                <c:pt idx="4">
                  <c:v>2.02</c:v>
                </c:pt>
              </c:numCache>
            </c:numRef>
          </c:val>
          <c:smooth val="0"/>
          <c:extLst>
            <c:ext xmlns:c16="http://schemas.microsoft.com/office/drawing/2014/chart" uri="{C3380CC4-5D6E-409C-BE32-E72D297353CC}">
              <c16:uniqueId val="{00000001-F67A-4269-96E8-9397E117B3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28-4DD2-85F2-F283D29A63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3.68</c:v>
                </c:pt>
                <c:pt idx="4">
                  <c:v>5.3</c:v>
                </c:pt>
              </c:numCache>
            </c:numRef>
          </c:val>
          <c:smooth val="0"/>
          <c:extLst>
            <c:ext xmlns:c16="http://schemas.microsoft.com/office/drawing/2014/chart" uri="{C3380CC4-5D6E-409C-BE32-E72D297353CC}">
              <c16:uniqueId val="{00000001-8928-4DD2-85F2-F283D29A63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36.01</c:v>
                </c:pt>
                <c:pt idx="4">
                  <c:v>44.99</c:v>
                </c:pt>
              </c:numCache>
            </c:numRef>
          </c:val>
          <c:extLst>
            <c:ext xmlns:c16="http://schemas.microsoft.com/office/drawing/2014/chart" uri="{C3380CC4-5D6E-409C-BE32-E72D297353CC}">
              <c16:uniqueId val="{00000000-96D7-4872-B3FA-82B057603E6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67.86</c:v>
                </c:pt>
                <c:pt idx="4">
                  <c:v>72.92</c:v>
                </c:pt>
              </c:numCache>
            </c:numRef>
          </c:val>
          <c:smooth val="0"/>
          <c:extLst>
            <c:ext xmlns:c16="http://schemas.microsoft.com/office/drawing/2014/chart" uri="{C3380CC4-5D6E-409C-BE32-E72D297353CC}">
              <c16:uniqueId val="{00000001-96D7-4872-B3FA-82B057603E6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447.01</c:v>
                </c:pt>
                <c:pt idx="4">
                  <c:v>386.52</c:v>
                </c:pt>
              </c:numCache>
            </c:numRef>
          </c:val>
          <c:extLst>
            <c:ext xmlns:c16="http://schemas.microsoft.com/office/drawing/2014/chart" uri="{C3380CC4-5D6E-409C-BE32-E72D297353CC}">
              <c16:uniqueId val="{00000000-4D3E-4A4B-8525-09AAB07B69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709.4</c:v>
                </c:pt>
                <c:pt idx="4">
                  <c:v>734.47</c:v>
                </c:pt>
              </c:numCache>
            </c:numRef>
          </c:val>
          <c:smooth val="0"/>
          <c:extLst>
            <c:ext xmlns:c16="http://schemas.microsoft.com/office/drawing/2014/chart" uri="{C3380CC4-5D6E-409C-BE32-E72D297353CC}">
              <c16:uniqueId val="{00000001-4D3E-4A4B-8525-09AAB07B69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87.57</c:v>
                </c:pt>
                <c:pt idx="4">
                  <c:v>91.61</c:v>
                </c:pt>
              </c:numCache>
            </c:numRef>
          </c:val>
          <c:extLst>
            <c:ext xmlns:c16="http://schemas.microsoft.com/office/drawing/2014/chart" uri="{C3380CC4-5D6E-409C-BE32-E72D297353CC}">
              <c16:uniqueId val="{00000000-FFC7-4E04-B207-6E0A3FABCE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91.14</c:v>
                </c:pt>
                <c:pt idx="4">
                  <c:v>90.69</c:v>
                </c:pt>
              </c:numCache>
            </c:numRef>
          </c:val>
          <c:smooth val="0"/>
          <c:extLst>
            <c:ext xmlns:c16="http://schemas.microsoft.com/office/drawing/2014/chart" uri="{C3380CC4-5D6E-409C-BE32-E72D297353CC}">
              <c16:uniqueId val="{00000001-FFC7-4E04-B207-6E0A3FABCE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141.33000000000001</c:v>
                </c:pt>
                <c:pt idx="4">
                  <c:v>135.74</c:v>
                </c:pt>
              </c:numCache>
            </c:numRef>
          </c:val>
          <c:extLst>
            <c:ext xmlns:c16="http://schemas.microsoft.com/office/drawing/2014/chart" uri="{C3380CC4-5D6E-409C-BE32-E72D297353CC}">
              <c16:uniqueId val="{00000000-35D2-4470-AEB1-01310C64B9D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136.86000000000001</c:v>
                </c:pt>
                <c:pt idx="4">
                  <c:v>138.52000000000001</c:v>
                </c:pt>
              </c:numCache>
            </c:numRef>
          </c:val>
          <c:smooth val="0"/>
          <c:extLst>
            <c:ext xmlns:c16="http://schemas.microsoft.com/office/drawing/2014/chart" uri="{C3380CC4-5D6E-409C-BE32-E72D297353CC}">
              <c16:uniqueId val="{00000001-35D2-4470-AEB1-01310C64B9D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奄美市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42157</v>
      </c>
      <c r="AM8" s="42"/>
      <c r="AN8" s="42"/>
      <c r="AO8" s="42"/>
      <c r="AP8" s="42"/>
      <c r="AQ8" s="42"/>
      <c r="AR8" s="42"/>
      <c r="AS8" s="42"/>
      <c r="AT8" s="35">
        <f>データ!T6</f>
        <v>308.33</v>
      </c>
      <c r="AU8" s="35"/>
      <c r="AV8" s="35"/>
      <c r="AW8" s="35"/>
      <c r="AX8" s="35"/>
      <c r="AY8" s="35"/>
      <c r="AZ8" s="35"/>
      <c r="BA8" s="35"/>
      <c r="BB8" s="35">
        <f>データ!U6</f>
        <v>136.72999999999999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57.59</v>
      </c>
      <c r="J10" s="35"/>
      <c r="K10" s="35"/>
      <c r="L10" s="35"/>
      <c r="M10" s="35"/>
      <c r="N10" s="35"/>
      <c r="O10" s="35"/>
      <c r="P10" s="35">
        <f>データ!P6</f>
        <v>77.760000000000005</v>
      </c>
      <c r="Q10" s="35"/>
      <c r="R10" s="35"/>
      <c r="S10" s="35"/>
      <c r="T10" s="35"/>
      <c r="U10" s="35"/>
      <c r="V10" s="35"/>
      <c r="W10" s="35">
        <f>データ!Q6</f>
        <v>93.92</v>
      </c>
      <c r="X10" s="35"/>
      <c r="Y10" s="35"/>
      <c r="Z10" s="35"/>
      <c r="AA10" s="35"/>
      <c r="AB10" s="35"/>
      <c r="AC10" s="35"/>
      <c r="AD10" s="42">
        <f>データ!R6</f>
        <v>2616</v>
      </c>
      <c r="AE10" s="42"/>
      <c r="AF10" s="42"/>
      <c r="AG10" s="42"/>
      <c r="AH10" s="42"/>
      <c r="AI10" s="42"/>
      <c r="AJ10" s="42"/>
      <c r="AK10" s="2"/>
      <c r="AL10" s="42">
        <f>データ!V6</f>
        <v>32397</v>
      </c>
      <c r="AM10" s="42"/>
      <c r="AN10" s="42"/>
      <c r="AO10" s="42"/>
      <c r="AP10" s="42"/>
      <c r="AQ10" s="42"/>
      <c r="AR10" s="42"/>
      <c r="AS10" s="42"/>
      <c r="AT10" s="35">
        <f>データ!W6</f>
        <v>5.26</v>
      </c>
      <c r="AU10" s="35"/>
      <c r="AV10" s="35"/>
      <c r="AW10" s="35"/>
      <c r="AX10" s="35"/>
      <c r="AY10" s="35"/>
      <c r="AZ10" s="35"/>
      <c r="BA10" s="35"/>
      <c r="BB10" s="35">
        <f>データ!X6</f>
        <v>6159.13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116</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JI988rEK9FH72wibCNlfPTHkawV6PDKlD8sIyAgpcaCped2Mg/B5meroA6DoLRk2quqblO3cloUv37bBAsg36g==" saltValue="lLH75kiR0aWwPYwdfk2b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462225</v>
      </c>
      <c r="D6" s="19">
        <f t="shared" si="3"/>
        <v>46</v>
      </c>
      <c r="E6" s="19">
        <f t="shared" si="3"/>
        <v>17</v>
      </c>
      <c r="F6" s="19">
        <f t="shared" si="3"/>
        <v>1</v>
      </c>
      <c r="G6" s="19">
        <f t="shared" si="3"/>
        <v>0</v>
      </c>
      <c r="H6" s="19" t="str">
        <f t="shared" si="3"/>
        <v>鹿児島県　奄美市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57.59</v>
      </c>
      <c r="P6" s="20">
        <f t="shared" si="3"/>
        <v>77.760000000000005</v>
      </c>
      <c r="Q6" s="20">
        <f t="shared" si="3"/>
        <v>93.92</v>
      </c>
      <c r="R6" s="20">
        <f t="shared" si="3"/>
        <v>2616</v>
      </c>
      <c r="S6" s="20">
        <f t="shared" si="3"/>
        <v>42157</v>
      </c>
      <c r="T6" s="20">
        <f t="shared" si="3"/>
        <v>308.33</v>
      </c>
      <c r="U6" s="20">
        <f t="shared" si="3"/>
        <v>136.72999999999999</v>
      </c>
      <c r="V6" s="20">
        <f t="shared" si="3"/>
        <v>32397</v>
      </c>
      <c r="W6" s="20">
        <f t="shared" si="3"/>
        <v>5.26</v>
      </c>
      <c r="X6" s="20">
        <f t="shared" si="3"/>
        <v>6159.13</v>
      </c>
      <c r="Y6" s="21" t="str">
        <f>IF(Y7="",NA(),Y7)</f>
        <v>-</v>
      </c>
      <c r="Z6" s="21" t="str">
        <f t="shared" ref="Z6:AH6" si="4">IF(Z7="",NA(),Z7)</f>
        <v>-</v>
      </c>
      <c r="AA6" s="21" t="str">
        <f t="shared" si="4"/>
        <v>-</v>
      </c>
      <c r="AB6" s="21">
        <f t="shared" si="4"/>
        <v>119.06</v>
      </c>
      <c r="AC6" s="21">
        <f t="shared" si="4"/>
        <v>107.5</v>
      </c>
      <c r="AD6" s="21" t="str">
        <f t="shared" si="4"/>
        <v>-</v>
      </c>
      <c r="AE6" s="21" t="str">
        <f t="shared" si="4"/>
        <v>-</v>
      </c>
      <c r="AF6" s="21" t="str">
        <f t="shared" si="4"/>
        <v>-</v>
      </c>
      <c r="AG6" s="21">
        <f t="shared" si="4"/>
        <v>106.67</v>
      </c>
      <c r="AH6" s="21">
        <f t="shared" si="4"/>
        <v>106.9</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3.68</v>
      </c>
      <c r="AS6" s="21">
        <f t="shared" si="5"/>
        <v>5.3</v>
      </c>
      <c r="AT6" s="20" t="str">
        <f>IF(AT7="","",IF(AT7="-","【-】","【"&amp;SUBSTITUTE(TEXT(AT7,"#,##0.00"),"-","△")&amp;"】"))</f>
        <v>【3.09】</v>
      </c>
      <c r="AU6" s="21" t="str">
        <f>IF(AU7="",NA(),AU7)</f>
        <v>-</v>
      </c>
      <c r="AV6" s="21" t="str">
        <f t="shared" ref="AV6:BD6" si="6">IF(AV7="",NA(),AV7)</f>
        <v>-</v>
      </c>
      <c r="AW6" s="21" t="str">
        <f t="shared" si="6"/>
        <v>-</v>
      </c>
      <c r="AX6" s="21">
        <f t="shared" si="6"/>
        <v>36.01</v>
      </c>
      <c r="AY6" s="21">
        <f t="shared" si="6"/>
        <v>44.99</v>
      </c>
      <c r="AZ6" s="21" t="str">
        <f t="shared" si="6"/>
        <v>-</v>
      </c>
      <c r="BA6" s="21" t="str">
        <f t="shared" si="6"/>
        <v>-</v>
      </c>
      <c r="BB6" s="21" t="str">
        <f t="shared" si="6"/>
        <v>-</v>
      </c>
      <c r="BC6" s="21">
        <f t="shared" si="6"/>
        <v>67.86</v>
      </c>
      <c r="BD6" s="21">
        <f t="shared" si="6"/>
        <v>72.92</v>
      </c>
      <c r="BE6" s="20" t="str">
        <f>IF(BE7="","",IF(BE7="-","【-】","【"&amp;SUBSTITUTE(TEXT(BE7,"#,##0.00"),"-","△")&amp;"】"))</f>
        <v>【71.39】</v>
      </c>
      <c r="BF6" s="21" t="str">
        <f>IF(BF7="",NA(),BF7)</f>
        <v>-</v>
      </c>
      <c r="BG6" s="21" t="str">
        <f t="shared" ref="BG6:BO6" si="7">IF(BG7="",NA(),BG7)</f>
        <v>-</v>
      </c>
      <c r="BH6" s="21" t="str">
        <f t="shared" si="7"/>
        <v>-</v>
      </c>
      <c r="BI6" s="21">
        <f t="shared" si="7"/>
        <v>447.01</v>
      </c>
      <c r="BJ6" s="21">
        <f t="shared" si="7"/>
        <v>386.52</v>
      </c>
      <c r="BK6" s="21" t="str">
        <f t="shared" si="7"/>
        <v>-</v>
      </c>
      <c r="BL6" s="21" t="str">
        <f t="shared" si="7"/>
        <v>-</v>
      </c>
      <c r="BM6" s="21" t="str">
        <f t="shared" si="7"/>
        <v>-</v>
      </c>
      <c r="BN6" s="21">
        <f t="shared" si="7"/>
        <v>709.4</v>
      </c>
      <c r="BO6" s="21">
        <f t="shared" si="7"/>
        <v>734.47</v>
      </c>
      <c r="BP6" s="20" t="str">
        <f>IF(BP7="","",IF(BP7="-","【-】","【"&amp;SUBSTITUTE(TEXT(BP7,"#,##0.00"),"-","△")&amp;"】"))</f>
        <v>【669.11】</v>
      </c>
      <c r="BQ6" s="21" t="str">
        <f>IF(BQ7="",NA(),BQ7)</f>
        <v>-</v>
      </c>
      <c r="BR6" s="21" t="str">
        <f t="shared" ref="BR6:BZ6" si="8">IF(BR7="",NA(),BR7)</f>
        <v>-</v>
      </c>
      <c r="BS6" s="21" t="str">
        <f t="shared" si="8"/>
        <v>-</v>
      </c>
      <c r="BT6" s="21">
        <f t="shared" si="8"/>
        <v>87.57</v>
      </c>
      <c r="BU6" s="21">
        <f t="shared" si="8"/>
        <v>91.61</v>
      </c>
      <c r="BV6" s="21" t="str">
        <f t="shared" si="8"/>
        <v>-</v>
      </c>
      <c r="BW6" s="21" t="str">
        <f t="shared" si="8"/>
        <v>-</v>
      </c>
      <c r="BX6" s="21" t="str">
        <f t="shared" si="8"/>
        <v>-</v>
      </c>
      <c r="BY6" s="21">
        <f t="shared" si="8"/>
        <v>91.14</v>
      </c>
      <c r="BZ6" s="21">
        <f t="shared" si="8"/>
        <v>90.69</v>
      </c>
      <c r="CA6" s="20" t="str">
        <f>IF(CA7="","",IF(CA7="-","【-】","【"&amp;SUBSTITUTE(TEXT(CA7,"#,##0.00"),"-","△")&amp;"】"))</f>
        <v>【99.73】</v>
      </c>
      <c r="CB6" s="21" t="str">
        <f>IF(CB7="",NA(),CB7)</f>
        <v>-</v>
      </c>
      <c r="CC6" s="21" t="str">
        <f t="shared" ref="CC6:CK6" si="9">IF(CC7="",NA(),CC7)</f>
        <v>-</v>
      </c>
      <c r="CD6" s="21" t="str">
        <f t="shared" si="9"/>
        <v>-</v>
      </c>
      <c r="CE6" s="21">
        <f t="shared" si="9"/>
        <v>141.33000000000001</v>
      </c>
      <c r="CF6" s="21">
        <f t="shared" si="9"/>
        <v>135.74</v>
      </c>
      <c r="CG6" s="21" t="str">
        <f t="shared" si="9"/>
        <v>-</v>
      </c>
      <c r="CH6" s="21" t="str">
        <f t="shared" si="9"/>
        <v>-</v>
      </c>
      <c r="CI6" s="21" t="str">
        <f t="shared" si="9"/>
        <v>-</v>
      </c>
      <c r="CJ6" s="21">
        <f t="shared" si="9"/>
        <v>136.86000000000001</v>
      </c>
      <c r="CK6" s="21">
        <f t="shared" si="9"/>
        <v>138.52000000000001</v>
      </c>
      <c r="CL6" s="20" t="str">
        <f>IF(CL7="","",IF(CL7="-","【-】","【"&amp;SUBSTITUTE(TEXT(CL7,"#,##0.00"),"-","△")&amp;"】"))</f>
        <v>【134.98】</v>
      </c>
      <c r="CM6" s="21" t="str">
        <f>IF(CM7="",NA(),CM7)</f>
        <v>-</v>
      </c>
      <c r="CN6" s="21" t="str">
        <f t="shared" ref="CN6:CV6" si="10">IF(CN7="",NA(),CN7)</f>
        <v>-</v>
      </c>
      <c r="CO6" s="21" t="str">
        <f t="shared" si="10"/>
        <v>-</v>
      </c>
      <c r="CP6" s="21">
        <f t="shared" si="10"/>
        <v>58.14</v>
      </c>
      <c r="CQ6" s="21">
        <f t="shared" si="10"/>
        <v>55.21</v>
      </c>
      <c r="CR6" s="21" t="str">
        <f t="shared" si="10"/>
        <v>-</v>
      </c>
      <c r="CS6" s="21" t="str">
        <f t="shared" si="10"/>
        <v>-</v>
      </c>
      <c r="CT6" s="21" t="str">
        <f t="shared" si="10"/>
        <v>-</v>
      </c>
      <c r="CU6" s="21">
        <f t="shared" si="10"/>
        <v>60.78</v>
      </c>
      <c r="CV6" s="21">
        <f t="shared" si="10"/>
        <v>59.96</v>
      </c>
      <c r="CW6" s="20" t="str">
        <f>IF(CW7="","",IF(CW7="-","【-】","【"&amp;SUBSTITUTE(TEXT(CW7,"#,##0.00"),"-","△")&amp;"】"))</f>
        <v>【59.99】</v>
      </c>
      <c r="CX6" s="21" t="str">
        <f>IF(CX7="",NA(),CX7)</f>
        <v>-</v>
      </c>
      <c r="CY6" s="21" t="str">
        <f t="shared" ref="CY6:DG6" si="11">IF(CY7="",NA(),CY7)</f>
        <v>-</v>
      </c>
      <c r="CZ6" s="21" t="str">
        <f t="shared" si="11"/>
        <v>-</v>
      </c>
      <c r="DA6" s="21">
        <f t="shared" si="11"/>
        <v>94.23</v>
      </c>
      <c r="DB6" s="21">
        <f t="shared" si="11"/>
        <v>95.9</v>
      </c>
      <c r="DC6" s="21" t="str">
        <f t="shared" si="11"/>
        <v>-</v>
      </c>
      <c r="DD6" s="21" t="str">
        <f t="shared" si="11"/>
        <v>-</v>
      </c>
      <c r="DE6" s="21" t="str">
        <f t="shared" si="11"/>
        <v>-</v>
      </c>
      <c r="DF6" s="21">
        <f t="shared" si="11"/>
        <v>94.17</v>
      </c>
      <c r="DG6" s="21">
        <f t="shared" si="11"/>
        <v>94.27</v>
      </c>
      <c r="DH6" s="20" t="str">
        <f>IF(DH7="","",IF(DH7="-","【-】","【"&amp;SUBSTITUTE(TEXT(DH7,"#,##0.00"),"-","△")&amp;"】"))</f>
        <v>【95.72】</v>
      </c>
      <c r="DI6" s="21" t="str">
        <f>IF(DI7="",NA(),DI7)</f>
        <v>-</v>
      </c>
      <c r="DJ6" s="21" t="str">
        <f t="shared" ref="DJ6:DR6" si="12">IF(DJ7="",NA(),DJ7)</f>
        <v>-</v>
      </c>
      <c r="DK6" s="21" t="str">
        <f t="shared" si="12"/>
        <v>-</v>
      </c>
      <c r="DL6" s="21">
        <f t="shared" si="12"/>
        <v>5.14</v>
      </c>
      <c r="DM6" s="21">
        <f t="shared" si="12"/>
        <v>10.3</v>
      </c>
      <c r="DN6" s="21" t="str">
        <f t="shared" si="12"/>
        <v>-</v>
      </c>
      <c r="DO6" s="21" t="str">
        <f t="shared" si="12"/>
        <v>-</v>
      </c>
      <c r="DP6" s="21" t="str">
        <f t="shared" si="12"/>
        <v>-</v>
      </c>
      <c r="DQ6" s="21">
        <f t="shared" si="12"/>
        <v>23.25</v>
      </c>
      <c r="DR6" s="21">
        <f t="shared" si="12"/>
        <v>25.2</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1.06</v>
      </c>
      <c r="EC6" s="21">
        <f t="shared" si="13"/>
        <v>2.02</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0.08</v>
      </c>
      <c r="EN6" s="21">
        <f t="shared" si="14"/>
        <v>0.24</v>
      </c>
      <c r="EO6" s="20" t="str">
        <f>IF(EO7="","",IF(EO7="-","【-】","【"&amp;SUBSTITUTE(TEXT(EO7,"#,##0.00"),"-","△")&amp;"】"))</f>
        <v>【0.24】</v>
      </c>
    </row>
    <row r="7" spans="1:148" s="22" customFormat="1" x14ac:dyDescent="0.15">
      <c r="A7" s="14"/>
      <c r="B7" s="23">
        <v>2021</v>
      </c>
      <c r="C7" s="23">
        <v>462225</v>
      </c>
      <c r="D7" s="23">
        <v>46</v>
      </c>
      <c r="E7" s="23">
        <v>17</v>
      </c>
      <c r="F7" s="23">
        <v>1</v>
      </c>
      <c r="G7" s="23">
        <v>0</v>
      </c>
      <c r="H7" s="23" t="s">
        <v>96</v>
      </c>
      <c r="I7" s="23" t="s">
        <v>97</v>
      </c>
      <c r="J7" s="23" t="s">
        <v>98</v>
      </c>
      <c r="K7" s="23" t="s">
        <v>99</v>
      </c>
      <c r="L7" s="23" t="s">
        <v>100</v>
      </c>
      <c r="M7" s="23" t="s">
        <v>101</v>
      </c>
      <c r="N7" s="24" t="s">
        <v>102</v>
      </c>
      <c r="O7" s="24">
        <v>57.59</v>
      </c>
      <c r="P7" s="24">
        <v>77.760000000000005</v>
      </c>
      <c r="Q7" s="24">
        <v>93.92</v>
      </c>
      <c r="R7" s="24">
        <v>2616</v>
      </c>
      <c r="S7" s="24">
        <v>42157</v>
      </c>
      <c r="T7" s="24">
        <v>308.33</v>
      </c>
      <c r="U7" s="24">
        <v>136.72999999999999</v>
      </c>
      <c r="V7" s="24">
        <v>32397</v>
      </c>
      <c r="W7" s="24">
        <v>5.26</v>
      </c>
      <c r="X7" s="24">
        <v>6159.13</v>
      </c>
      <c r="Y7" s="24" t="s">
        <v>102</v>
      </c>
      <c r="Z7" s="24" t="s">
        <v>102</v>
      </c>
      <c r="AA7" s="24" t="s">
        <v>102</v>
      </c>
      <c r="AB7" s="24">
        <v>119.06</v>
      </c>
      <c r="AC7" s="24">
        <v>107.5</v>
      </c>
      <c r="AD7" s="24" t="s">
        <v>102</v>
      </c>
      <c r="AE7" s="24" t="s">
        <v>102</v>
      </c>
      <c r="AF7" s="24" t="s">
        <v>102</v>
      </c>
      <c r="AG7" s="24">
        <v>106.67</v>
      </c>
      <c r="AH7" s="24">
        <v>106.9</v>
      </c>
      <c r="AI7" s="24">
        <v>107.02</v>
      </c>
      <c r="AJ7" s="24" t="s">
        <v>102</v>
      </c>
      <c r="AK7" s="24" t="s">
        <v>102</v>
      </c>
      <c r="AL7" s="24" t="s">
        <v>102</v>
      </c>
      <c r="AM7" s="24">
        <v>0</v>
      </c>
      <c r="AN7" s="24">
        <v>0</v>
      </c>
      <c r="AO7" s="24" t="s">
        <v>102</v>
      </c>
      <c r="AP7" s="24" t="s">
        <v>102</v>
      </c>
      <c r="AQ7" s="24" t="s">
        <v>102</v>
      </c>
      <c r="AR7" s="24">
        <v>3.68</v>
      </c>
      <c r="AS7" s="24">
        <v>5.3</v>
      </c>
      <c r="AT7" s="24">
        <v>3.09</v>
      </c>
      <c r="AU7" s="24" t="s">
        <v>102</v>
      </c>
      <c r="AV7" s="24" t="s">
        <v>102</v>
      </c>
      <c r="AW7" s="24" t="s">
        <v>102</v>
      </c>
      <c r="AX7" s="24">
        <v>36.01</v>
      </c>
      <c r="AY7" s="24">
        <v>44.99</v>
      </c>
      <c r="AZ7" s="24" t="s">
        <v>102</v>
      </c>
      <c r="BA7" s="24" t="s">
        <v>102</v>
      </c>
      <c r="BB7" s="24" t="s">
        <v>102</v>
      </c>
      <c r="BC7" s="24">
        <v>67.86</v>
      </c>
      <c r="BD7" s="24">
        <v>72.92</v>
      </c>
      <c r="BE7" s="24">
        <v>71.39</v>
      </c>
      <c r="BF7" s="24" t="s">
        <v>102</v>
      </c>
      <c r="BG7" s="24" t="s">
        <v>102</v>
      </c>
      <c r="BH7" s="24" t="s">
        <v>102</v>
      </c>
      <c r="BI7" s="24">
        <v>447.01</v>
      </c>
      <c r="BJ7" s="24">
        <v>386.52</v>
      </c>
      <c r="BK7" s="24" t="s">
        <v>102</v>
      </c>
      <c r="BL7" s="24" t="s">
        <v>102</v>
      </c>
      <c r="BM7" s="24" t="s">
        <v>102</v>
      </c>
      <c r="BN7" s="24">
        <v>709.4</v>
      </c>
      <c r="BO7" s="24">
        <v>734.47</v>
      </c>
      <c r="BP7" s="24">
        <v>669.11</v>
      </c>
      <c r="BQ7" s="24" t="s">
        <v>102</v>
      </c>
      <c r="BR7" s="24" t="s">
        <v>102</v>
      </c>
      <c r="BS7" s="24" t="s">
        <v>102</v>
      </c>
      <c r="BT7" s="24">
        <v>87.57</v>
      </c>
      <c r="BU7" s="24">
        <v>91.61</v>
      </c>
      <c r="BV7" s="24" t="s">
        <v>102</v>
      </c>
      <c r="BW7" s="24" t="s">
        <v>102</v>
      </c>
      <c r="BX7" s="24" t="s">
        <v>102</v>
      </c>
      <c r="BY7" s="24">
        <v>91.14</v>
      </c>
      <c r="BZ7" s="24">
        <v>90.69</v>
      </c>
      <c r="CA7" s="24">
        <v>99.73</v>
      </c>
      <c r="CB7" s="24" t="s">
        <v>102</v>
      </c>
      <c r="CC7" s="24" t="s">
        <v>102</v>
      </c>
      <c r="CD7" s="24" t="s">
        <v>102</v>
      </c>
      <c r="CE7" s="24">
        <v>141.33000000000001</v>
      </c>
      <c r="CF7" s="24">
        <v>135.74</v>
      </c>
      <c r="CG7" s="24" t="s">
        <v>102</v>
      </c>
      <c r="CH7" s="24" t="s">
        <v>102</v>
      </c>
      <c r="CI7" s="24" t="s">
        <v>102</v>
      </c>
      <c r="CJ7" s="24">
        <v>136.86000000000001</v>
      </c>
      <c r="CK7" s="24">
        <v>138.52000000000001</v>
      </c>
      <c r="CL7" s="24">
        <v>134.97999999999999</v>
      </c>
      <c r="CM7" s="24" t="s">
        <v>102</v>
      </c>
      <c r="CN7" s="24" t="s">
        <v>102</v>
      </c>
      <c r="CO7" s="24" t="s">
        <v>102</v>
      </c>
      <c r="CP7" s="24">
        <v>58.14</v>
      </c>
      <c r="CQ7" s="24">
        <v>55.21</v>
      </c>
      <c r="CR7" s="24" t="s">
        <v>102</v>
      </c>
      <c r="CS7" s="24" t="s">
        <v>102</v>
      </c>
      <c r="CT7" s="24" t="s">
        <v>102</v>
      </c>
      <c r="CU7" s="24">
        <v>60.78</v>
      </c>
      <c r="CV7" s="24">
        <v>59.96</v>
      </c>
      <c r="CW7" s="24">
        <v>59.99</v>
      </c>
      <c r="CX7" s="24" t="s">
        <v>102</v>
      </c>
      <c r="CY7" s="24" t="s">
        <v>102</v>
      </c>
      <c r="CZ7" s="24" t="s">
        <v>102</v>
      </c>
      <c r="DA7" s="24">
        <v>94.23</v>
      </c>
      <c r="DB7" s="24">
        <v>95.9</v>
      </c>
      <c r="DC7" s="24" t="s">
        <v>102</v>
      </c>
      <c r="DD7" s="24" t="s">
        <v>102</v>
      </c>
      <c r="DE7" s="24" t="s">
        <v>102</v>
      </c>
      <c r="DF7" s="24">
        <v>94.17</v>
      </c>
      <c r="DG7" s="24">
        <v>94.27</v>
      </c>
      <c r="DH7" s="24">
        <v>95.72</v>
      </c>
      <c r="DI7" s="24" t="s">
        <v>102</v>
      </c>
      <c r="DJ7" s="24" t="s">
        <v>102</v>
      </c>
      <c r="DK7" s="24" t="s">
        <v>102</v>
      </c>
      <c r="DL7" s="24">
        <v>5.14</v>
      </c>
      <c r="DM7" s="24">
        <v>10.3</v>
      </c>
      <c r="DN7" s="24" t="s">
        <v>102</v>
      </c>
      <c r="DO7" s="24" t="s">
        <v>102</v>
      </c>
      <c r="DP7" s="24" t="s">
        <v>102</v>
      </c>
      <c r="DQ7" s="24">
        <v>23.25</v>
      </c>
      <c r="DR7" s="24">
        <v>25.2</v>
      </c>
      <c r="DS7" s="24">
        <v>38.17</v>
      </c>
      <c r="DT7" s="24" t="s">
        <v>102</v>
      </c>
      <c r="DU7" s="24" t="s">
        <v>102</v>
      </c>
      <c r="DV7" s="24" t="s">
        <v>102</v>
      </c>
      <c r="DW7" s="24">
        <v>0</v>
      </c>
      <c r="DX7" s="24">
        <v>0</v>
      </c>
      <c r="DY7" s="24" t="s">
        <v>102</v>
      </c>
      <c r="DZ7" s="24" t="s">
        <v>102</v>
      </c>
      <c r="EA7" s="24" t="s">
        <v>102</v>
      </c>
      <c r="EB7" s="24">
        <v>1.06</v>
      </c>
      <c r="EC7" s="24">
        <v>2.02</v>
      </c>
      <c r="ED7" s="24">
        <v>6.54</v>
      </c>
      <c r="EE7" s="24" t="s">
        <v>102</v>
      </c>
      <c r="EF7" s="24" t="s">
        <v>102</v>
      </c>
      <c r="EG7" s="24" t="s">
        <v>102</v>
      </c>
      <c r="EH7" s="24">
        <v>0</v>
      </c>
      <c r="EI7" s="24">
        <v>0</v>
      </c>
      <c r="EJ7" s="24" t="s">
        <v>102</v>
      </c>
      <c r="EK7" s="24" t="s">
        <v>102</v>
      </c>
      <c r="EL7" s="24" t="s">
        <v>102</v>
      </c>
      <c r="EM7" s="24">
        <v>0.08</v>
      </c>
      <c r="EN7" s="24">
        <v>0.24</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2023-01-24T00:17:07Z</cp:lastPrinted>
  <dcterms:created xsi:type="dcterms:W3CDTF">2023-01-12T23:35:57Z</dcterms:created>
  <dcterms:modified xsi:type="dcterms:W3CDTF">2023-02-08T06:37:45Z</dcterms:modified>
  <cp:category/>
</cp:coreProperties>
</file>