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3 いちき串木野市○\03再提出\"/>
    </mc:Choice>
  </mc:AlternateContent>
  <workbookProtection workbookAlgorithmName="SHA-512" workbookHashValue="nDRskm2lwDyevejumSk/LNWkS/lBGJcrA92JXbpS/sX38MnzB59TAoXYbW6JJk7JeIU6nCotT1Vz29ZrjWDBrw==" workbookSaltValue="QoL7R7jXyTvGN8U3RsJf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<sst xmlns="http://schemas.openxmlformats.org/spreadsheetml/2006/main" count="228" uniqueCount="115">
  <si>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</si>
  <si>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</si>
  <si>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</si>
  <si>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</si>
  <si>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</si>
  <si>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</si>
  <si>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</si>
  <si>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</si>
  <si>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</si>
  <si>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</si>
  <si>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</si>
  <si>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</si>
  <si>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</si>
  <si>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</si>
  <si>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</si>
  <si>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</si>
  <si>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</si>
  <si>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</si>
  <si>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</si>
  <si>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</si>
  <si>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</si>
  <si>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</si>
  <si>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</si>
  <si>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</si>
  <si>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</si>
  <si>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</si>
  <si>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</si>
  <si>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</si>
  <si>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</si>
  <si>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</si>
  <si>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</si>
  <si>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</si>
  <si>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</si>
  <si>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</si>
  <si>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</si>
  <si>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</si>
  <si>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</si>
  <si>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</si>
  <si>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</si>
  <si>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</si>
  <si>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</si>
  <si>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</si>
  <si>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</si>
  <si>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</si>
  <si>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</si>
  <si>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</si>
  <si>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</si>
  <si>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</si>
  <si>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</si>
  <si>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</si>
  <si>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</si>
  <si>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</si>
  <si>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</si>
  <si>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</si>
  <si>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</si>
  <si>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</si>
  <si>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</si>
  <si>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</si>
  <si>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</si>
  <si>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</si>
  <si>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</si>
  <si>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</si>
  <si>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</si>
  <si>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</si>
  <si>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</si>
  <si>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</si>
  <si>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</si>
  <si>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</si>
  <si>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</si>
  <si>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</si>
  <si>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</si>
  <si>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</si>
  <si>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</si>
  <si>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</si>
  <si>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</si>
  <si>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</si>
  <si>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</si>
  <si>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</si>
  <si>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</si>
  <si>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</si>
  <si>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</si>
  <si>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</si>
  <si>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</si>
  <si>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</si>
  <si>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</si>
  <si>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</si>
  <si>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</si>
  <si>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</si>
  <si>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</si>
  <si>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</si>
  <si>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</si>
  <si>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</si>
  <si>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</si>
  <si>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</si>
  <si>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</si>
  <si>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</si>
  <si>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</si>
  <si>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</si>
  <si>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</si>
  <si>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</si>
  <si>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</si>
  <si>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</si>
  <si>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</si>
  <si>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</si>
  <si>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</si>
  <si>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</si>
  <si>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</si>
  <si>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</si>
  <si>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</si>
  <si>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</si>
  <si>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</si>
  <si>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</si>
  <si>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①有形固定資産原価償却率
　簡易水道事業を統合したことの影響で比率が低下している。老朽化は少しずつ進んでいくので、長期的な資金計画等により将来の施設更新に備える必要がある。
②管路経年化率
　計画的な管路更新により、類似団体と同じ程度の比率となってきているが、今後も年次的な更新に努める。
③管路更新率
　管路更新については、耐震化計画、水道ビジョン等を基に積極的な更新を行っている。今後も計画的に配水管等の更新に努めていく。</t>
    <rPh sb="96" eb="99">
      <t>ケイカクテキ</t>
    </rPh>
    <rPh sb="100" eb="102">
      <t>カンロ</t>
    </rPh>
    <rPh sb="102" eb="104">
      <t>コウシン</t>
    </rPh>
    <rPh sb="108" eb="110">
      <t>ルイジ</t>
    </rPh>
    <rPh sb="110" eb="112">
      <t>ダンタイ</t>
    </rPh>
    <rPh sb="113" eb="114">
      <t>オナ</t>
    </rPh>
    <rPh sb="115" eb="117">
      <t>テイド</t>
    </rPh>
    <rPh sb="118" eb="120">
      <t>ヒリツ</t>
    </rPh>
    <rPh sb="130" eb="132">
      <t>コンゴ</t>
    </rPh>
    <rPh sb="133" eb="135">
      <t>ネンジ</t>
    </rPh>
    <rPh sb="135" eb="136">
      <t>テキ</t>
    </rPh>
    <rPh sb="137" eb="139">
      <t>コウシン</t>
    </rPh>
    <rPh sb="140" eb="141">
      <t>ツト</t>
    </rPh>
    <phoneticPr fontId="4"/>
  </si>
  <si>
    <t>①経常収支比率
　令和3年度の経常収支比率の低下の要因は給水人口の減少によるものと考えられる。令和元年度に料金改定を実施し100%を上回っているが、今後も経費削減を行い、経営内容の見直しを進め健全経営に努めていく。
③流動比率
　1年以内に返済する起債償還金は令和4年度まで増加するが、100%を上回っており、短期的な債務に対する支払い能力はあると考えられる。
④企業債残高対給水収益比率
　近年拡張事業等の大規模な事業実施による借入が増加。また平成29年度の簡易水道事業を統合したことの影響で高い比率となっている。今後、企業債残高は令和4年度をピークに減少していく見込みである。
⑤料金回収率
　令和元年度の料金改定により令和3年度は100％を上回ったが、人口減少等により料金収入が減少傾向にあることから、今後も料金回収率の向上に努める。
⑥給水原価
　類似団体より下回っているが、簡易水道事業を統合したことの影響で原価が上昇している。近年の大規模事業実施により、借入利息や減価償却費が増えるので、今後、維持管理費の削減に努める必要がある。
⑦施設利用率
　簡易水道事業を統合したことの影響で利用率が大幅に上昇したが、施設の利用状況を見直し効率化を図ったことにより改善傾向にある。今後も施設の規模等について検討し、適切な利用を図っていく。
⑧有収率
　高い水準で推移している。引き続き、施設の適正な稼動や漏水対応などに努める。</t>
    <rPh sb="9" eb="11">
      <t>レイワ</t>
    </rPh>
    <rPh sb="28" eb="30">
      <t>キュウスイ</t>
    </rPh>
    <rPh sb="47" eb="49">
      <t>レイワ</t>
    </rPh>
    <rPh sb="49" eb="50">
      <t>ガン</t>
    </rPh>
    <rPh sb="66" eb="68">
      <t>ウワマワ</t>
    </rPh>
    <rPh sb="74" eb="76">
      <t>コンゴ</t>
    </rPh>
    <rPh sb="85" eb="87">
      <t>ケイエイ</t>
    </rPh>
    <rPh sb="87" eb="89">
      <t>ナイヨウ</t>
    </rPh>
    <rPh sb="90" eb="92">
      <t>ミナオ</t>
    </rPh>
    <rPh sb="94" eb="95">
      <t>スス</t>
    </rPh>
    <rPh sb="130" eb="132">
      <t>レイワ</t>
    </rPh>
    <rPh sb="148" eb="150">
      <t>ウワマワ</t>
    </rPh>
    <rPh sb="155" eb="158">
      <t>タンキテキ</t>
    </rPh>
    <rPh sb="159" eb="161">
      <t>サイム</t>
    </rPh>
    <rPh sb="162" eb="163">
      <t>タイ</t>
    </rPh>
    <rPh sb="165" eb="167">
      <t>シハラ</t>
    </rPh>
    <rPh sb="168" eb="170">
      <t>ノウリョク</t>
    </rPh>
    <rPh sb="174" eb="175">
      <t>カンガ</t>
    </rPh>
    <rPh sb="223" eb="225">
      <t>ヘイセイ</t>
    </rPh>
    <rPh sb="267" eb="269">
      <t>レイワ</t>
    </rPh>
    <rPh sb="299" eb="301">
      <t>レイワ</t>
    </rPh>
    <rPh sb="301" eb="302">
      <t>ガン</t>
    </rPh>
    <rPh sb="302" eb="304">
      <t>ネンド</t>
    </rPh>
    <rPh sb="305" eb="307">
      <t>リョウキン</t>
    </rPh>
    <rPh sb="307" eb="309">
      <t>カイテイ</t>
    </rPh>
    <rPh sb="312" eb="314">
      <t>レイワ</t>
    </rPh>
    <rPh sb="315" eb="317">
      <t>ネンド</t>
    </rPh>
    <rPh sb="354" eb="356">
      <t>コンゴ</t>
    </rPh>
    <rPh sb="357" eb="359">
      <t>リョウキン</t>
    </rPh>
    <rPh sb="359" eb="362">
      <t>カイシュウリツ</t>
    </rPh>
    <rPh sb="363" eb="365">
      <t>コウジョウ</t>
    </rPh>
    <rPh sb="366" eb="367">
      <t>ツト</t>
    </rPh>
    <rPh sb="510" eb="512">
      <t>シセツ</t>
    </rPh>
    <rPh sb="513" eb="515">
      <t>リヨウ</t>
    </rPh>
    <rPh sb="515" eb="517">
      <t>ジョウキョウ</t>
    </rPh>
    <rPh sb="518" eb="520">
      <t>ミナオ</t>
    </rPh>
    <rPh sb="521" eb="524">
      <t>コウリツカ</t>
    </rPh>
    <rPh sb="525" eb="526">
      <t>ハカ</t>
    </rPh>
    <rPh sb="533" eb="535">
      <t>カイゼン</t>
    </rPh>
    <rPh sb="535" eb="537">
      <t>ケイコウ</t>
    </rPh>
    <phoneticPr fontId="4"/>
  </si>
  <si>
    <t>　平成29年度の簡易水道事業との統合後、赤字決算となっていたが、令和元年度の料金改定及び隔月検針導入による経費削減を実施し、黒字に転じている。一方で、人口減少等の影響により給水収益が減となってきていることから、今後も健全経営を続けていくために、「水道ビジョン」、「経営戦略」に基づき、施設の耐震化や経費の削減に努めることにより、経営の安定化・効率化に取り組んでいく。</t>
    <rPh sb="1" eb="3">
      <t>ヘイセイ</t>
    </rPh>
    <rPh sb="5" eb="7">
      <t>ネンド</t>
    </rPh>
    <rPh sb="8" eb="10">
      <t>カンイ</t>
    </rPh>
    <rPh sb="10" eb="14">
      <t>スイドウジギョウ</t>
    </rPh>
    <rPh sb="16" eb="19">
      <t>トウゴウゴ</t>
    </rPh>
    <rPh sb="20" eb="22">
      <t>アカジ</t>
    </rPh>
    <rPh sb="22" eb="24">
      <t>ケッサン</t>
    </rPh>
    <rPh sb="32" eb="34">
      <t>レイワ</t>
    </rPh>
    <rPh sb="34" eb="35">
      <t>ガン</t>
    </rPh>
    <rPh sb="35" eb="37">
      <t>ネンド</t>
    </rPh>
    <rPh sb="38" eb="40">
      <t>リョウキン</t>
    </rPh>
    <rPh sb="40" eb="42">
      <t>カイテイ</t>
    </rPh>
    <rPh sb="42" eb="43">
      <t>オヨ</t>
    </rPh>
    <rPh sb="44" eb="46">
      <t>カクツキ</t>
    </rPh>
    <rPh sb="46" eb="48">
      <t>ケンシン</t>
    </rPh>
    <rPh sb="48" eb="50">
      <t>ドウニュウ</t>
    </rPh>
    <rPh sb="53" eb="55">
      <t>ケイヒ</t>
    </rPh>
    <rPh sb="55" eb="57">
      <t>サクゲン</t>
    </rPh>
    <rPh sb="58" eb="60">
      <t>ジッシ</t>
    </rPh>
    <rPh sb="62" eb="64">
      <t>クロジ</t>
    </rPh>
    <rPh sb="65" eb="66">
      <t>テン</t>
    </rPh>
    <rPh sb="71" eb="73">
      <t>イッポウ</t>
    </rPh>
    <rPh sb="86" eb="88">
      <t>キュウスイ</t>
    </rPh>
    <rPh sb="88" eb="90">
      <t>シュウエキ</t>
    </rPh>
    <rPh sb="91" eb="92">
      <t>ゲン</t>
    </rPh>
    <rPh sb="110" eb="112">
      <t>ケイエイ</t>
    </rPh>
    <rPh sb="113" eb="114">
      <t>ツヅ</t>
    </rPh>
    <rPh sb="138" eb="139">
      <t>モト</t>
    </rPh>
    <rPh sb="142" eb="144">
      <t>シセツ</t>
    </rPh>
    <rPh sb="145" eb="148">
      <t>タイシンカ</t>
    </rPh>
    <rPh sb="149" eb="151">
      <t>ケイヒ</t>
    </rPh>
    <rPh sb="152" eb="154">
      <t>サクゲン</t>
    </rPh>
    <rPh sb="155" eb="156">
      <t>ツト</t>
    </rPh>
    <rPh sb="164" eb="16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</si>
</sst>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0.59</c:v>
                </c:pt>
                <c:pt idx="1">
                  <c:v>0.92</c:v>
                </c:pt>
                <c:pt idx="2">
                  <c:v>2.2000000000000002</c:v>
                </c:pt>
                <c:pt idx="3">
                  <c:v>1.23</c:v>
                </c:pt>
                <c:pt idx="4">
                  <c:v>1.65</c:v>
                </c:pt>
              </c:numCache>
            </c:numRef>
          </c:val>
          <c:extLst>
            <c:ext xmlns:c16="http://schemas.microsoft.com/office/drawing/2014/chart" uri="{C3380CC4-5D6E-409C-BE32-E72D297353CC}">
              <c16:uniqueId val="{00000000-1976-429E-9AB7-7B33F03B1F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976-429E-9AB7-7B33F03B1F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64.44</c:v>
                </c:pt>
                <c:pt idx="1">
                  <c:v>62.68</c:v>
                </c:pt>
                <c:pt idx="2">
                  <c:v>56.69</c:v>
                </c:pt>
                <c:pt idx="3">
                  <c:v>62.41</c:v>
                </c:pt>
                <c:pt idx="4">
                  <c:v>61.05</c:v>
                </c:pt>
              </c:numCache>
            </c:numRef>
          </c:val>
          <c:extLst>
            <c:ext xmlns:c16="http://schemas.microsoft.com/office/drawing/2014/chart" uri="{C3380CC4-5D6E-409C-BE32-E72D297353CC}">
              <c16:uniqueId val="{00000000-5F26-48BC-9203-2A3A372A5A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F26-48BC-9203-2A3A372A5A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89.89</c:v>
                </c:pt>
                <c:pt idx="1">
                  <c:v>90.25</c:v>
                </c:pt>
                <c:pt idx="2">
                  <c:v>89.55</c:v>
                </c:pt>
                <c:pt idx="3">
                  <c:v>90.66</c:v>
                </c:pt>
                <c:pt idx="4">
                  <c:v>90.78</c:v>
                </c:pt>
              </c:numCache>
            </c:numRef>
          </c:val>
          <c:extLst>
            <c:ext xmlns:c16="http://schemas.microsoft.com/office/drawing/2014/chart" uri="{C3380CC4-5D6E-409C-BE32-E72D297353CC}">
              <c16:uniqueId val="{00000000-E453-410A-ABC4-BCDA7F7016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E453-410A-ABC4-BCDA7F7016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95.9</c:v>
                </c:pt>
                <c:pt idx="1">
                  <c:v>93.41</c:v>
                </c:pt>
                <c:pt idx="2">
                  <c:v>101.52</c:v>
                </c:pt>
                <c:pt idx="3">
                  <c:v>112.83</c:v>
                </c:pt>
                <c:pt idx="4">
                  <c:v>107.8</c:v>
                </c:pt>
              </c:numCache>
            </c:numRef>
          </c:val>
          <c:extLst>
            <c:ext xmlns:c16="http://schemas.microsoft.com/office/drawing/2014/chart" uri="{C3380CC4-5D6E-409C-BE32-E72D297353CC}">
              <c16:uniqueId val="{00000000-34CA-4B26-8236-CA799F6B74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4CA-4B26-8236-CA799F6B74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40.049999999999997</c:v>
                </c:pt>
                <c:pt idx="1">
                  <c:v>41.9</c:v>
                </c:pt>
                <c:pt idx="2">
                  <c:v>43.52</c:v>
                </c:pt>
                <c:pt idx="3">
                  <c:v>45.38</c:v>
                </c:pt>
                <c:pt idx="4">
                  <c:v>46.8</c:v>
                </c:pt>
              </c:numCache>
            </c:numRef>
          </c:val>
          <c:extLst>
            <c:ext xmlns:c16="http://schemas.microsoft.com/office/drawing/2014/chart" uri="{C3380CC4-5D6E-409C-BE32-E72D297353CC}">
              <c16:uniqueId val="{00000000-E06F-46B5-B39C-B8CF118419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E06F-46B5-B39C-B8CF118419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19.5</c:v>
                </c:pt>
                <c:pt idx="1">
                  <c:v>23.09</c:v>
                </c:pt>
                <c:pt idx="2">
                  <c:v>22.09</c:v>
                </c:pt>
                <c:pt idx="3">
                  <c:v>21.1</c:v>
                </c:pt>
                <c:pt idx="4">
                  <c:v>19.510000000000002</c:v>
                </c:pt>
              </c:numCache>
            </c:numRef>
          </c:val>
          <c:extLst>
            <c:ext xmlns:c16="http://schemas.microsoft.com/office/drawing/2014/chart" uri="{C3380CC4-5D6E-409C-BE32-E72D297353CC}">
              <c16:uniqueId val="{00000000-F872-4F6F-91A7-29B487E2EA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F872-4F6F-91A7-29B487E2EA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9C-41EE-8601-B909F00FA0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959C-41EE-8601-B909F00FA0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242.05</c:v>
                </c:pt>
                <c:pt idx="1">
                  <c:v>256.33999999999997</c:v>
                </c:pt>
                <c:pt idx="2">
                  <c:v>269.76</c:v>
                </c:pt>
                <c:pt idx="3">
                  <c:v>310.51</c:v>
                </c:pt>
                <c:pt idx="4">
                  <c:v>319.49</c:v>
                </c:pt>
              </c:numCache>
            </c:numRef>
          </c:val>
          <c:extLst>
            <c:ext xmlns:c16="http://schemas.microsoft.com/office/drawing/2014/chart" uri="{C3380CC4-5D6E-409C-BE32-E72D297353CC}">
              <c16:uniqueId val="{00000000-9F9F-4124-B710-1064C74086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F9F-4124-B710-1064C74086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814.83</c:v>
                </c:pt>
                <c:pt idx="1">
                  <c:v>833.98</c:v>
                </c:pt>
                <c:pt idx="2">
                  <c:v>787.47</c:v>
                </c:pt>
                <c:pt idx="3">
                  <c:v>757.35</c:v>
                </c:pt>
                <c:pt idx="4">
                  <c:v>698.29</c:v>
                </c:pt>
              </c:numCache>
            </c:numRef>
          </c:val>
          <c:extLst>
            <c:ext xmlns:c16="http://schemas.microsoft.com/office/drawing/2014/chart" uri="{C3380CC4-5D6E-409C-BE32-E72D297353CC}">
              <c16:uniqueId val="{00000000-CEAA-4600-A6AB-6A8E5282DF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EAA-4600-A6AB-6A8E5282DF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91.2</c:v>
                </c:pt>
                <c:pt idx="1">
                  <c:v>88.86</c:v>
                </c:pt>
                <c:pt idx="2">
                  <c:v>96.5</c:v>
                </c:pt>
                <c:pt idx="3">
                  <c:v>98.93</c:v>
                </c:pt>
                <c:pt idx="4">
                  <c:v>103.21</c:v>
                </c:pt>
              </c:numCache>
            </c:numRef>
          </c:val>
          <c:extLst>
            <c:ext xmlns:c16="http://schemas.microsoft.com/office/drawing/2014/chart" uri="{C3380CC4-5D6E-409C-BE32-E72D297353CC}">
              <c16:uniqueId val="{00000000-8F8D-4DB1-9BFF-8BCCC3BC94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8F8D-4DB1-9BFF-8BCCC3BC94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137.81</c:v>
                </c:pt>
                <c:pt idx="1">
                  <c:v>140.88</c:v>
                </c:pt>
                <c:pt idx="2">
                  <c:v>151.51</c:v>
                </c:pt>
                <c:pt idx="3">
                  <c:v>136.01</c:v>
                </c:pt>
                <c:pt idx="4">
                  <c:v>142.09</c:v>
                </c:pt>
              </c:numCache>
            </c:numRef>
          </c:val>
          <c:extLst>
            <c:ext xmlns:c16="http://schemas.microsoft.com/office/drawing/2014/chart" uri="{C3380CC4-5D6E-409C-BE32-E72D297353CC}">
              <c16:uniqueId val="{00000000-5222-4BD3-8E91-62F9755FD5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5222-4BD3-8E91-62F9755FD5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いちき串木野市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26800</v>
      </c>
      <c r="AM8" s="45"/>
      <c r="AN8" s="45"/>
      <c r="AO8" s="45"/>
      <c r="AP8" s="45"/>
      <c r="AQ8" s="45"/>
      <c r="AR8" s="45"/>
      <c r="AS8" s="45"/>
      <c r="AT8" s="46">
        <f>データ!$S$6</f>
        <v>112.3</v>
      </c>
      <c r="AU8" s="47"/>
      <c r="AV8" s="47"/>
      <c r="AW8" s="47"/>
      <c r="AX8" s="47"/>
      <c r="AY8" s="47"/>
      <c r="AZ8" s="47"/>
      <c r="BA8" s="47"/>
      <c r="BB8" s="48">
        <f>データ!$T$6</f>
        <v>238.65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42.08</v>
      </c>
      <c r="J10" s="47"/>
      <c r="K10" s="47"/>
      <c r="L10" s="47"/>
      <c r="M10" s="47"/>
      <c r="N10" s="47"/>
      <c r="O10" s="81"/>
      <c r="P10" s="48">
        <f>データ!$P$6</f>
        <v>97.81</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25976</v>
      </c>
      <c r="AM10" s="45"/>
      <c r="AN10" s="45"/>
      <c r="AO10" s="45"/>
      <c r="AP10" s="45"/>
      <c r="AQ10" s="45"/>
      <c r="AR10" s="45"/>
      <c r="AS10" s="45"/>
      <c r="AT10" s="46">
        <f>データ!$V$6</f>
        <v>38.700000000000003</v>
      </c>
      <c r="AU10" s="47"/>
      <c r="AV10" s="47"/>
      <c r="AW10" s="47"/>
      <c r="AX10" s="47"/>
      <c r="AY10" s="47"/>
      <c r="AZ10" s="47"/>
      <c r="BA10" s="47"/>
      <c r="BB10" s="48">
        <f>データ!$W$6</f>
        <v>671.21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l+WiSUKktwCpAR9jiGyQ5UwUTlU/WUH8IoHezPxhkOOEt40qBOQSDT37xLVbtgWbCPO+BcAJDyF/Pxr9HIo2w==" saltValue="DMQfneTVCDO7yYZP8cv9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462195</v>
      </c>
      <c r="D6" s="20">
        <f t="shared" si="3"/>
        <v>46</v>
      </c>
      <c r="E6" s="20">
        <f t="shared" si="3"/>
        <v>1</v>
      </c>
      <c r="F6" s="20">
        <f t="shared" si="3"/>
        <v>0</v>
      </c>
      <c r="G6" s="20">
        <f t="shared" si="3"/>
        <v>1</v>
      </c>
      <c r="H6" s="20" t="str">
        <f t="shared" si="3"/>
        <v>鹿児島県　いちき串木野市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42.08</v>
      </c>
      <c r="P6" s="21">
        <f t="shared" si="3"/>
        <v>97.81</v>
      </c>
      <c r="Q6" s="21">
        <f t="shared" si="3"/>
        <v>2420</v>
      </c>
      <c r="R6" s="21">
        <f t="shared" si="3"/>
        <v>26800</v>
      </c>
      <c r="S6" s="21">
        <f t="shared" si="3"/>
        <v>112.3</v>
      </c>
      <c r="T6" s="21">
        <f t="shared" si="3"/>
        <v>238.65</v>
      </c>
      <c r="U6" s="21">
        <f t="shared" si="3"/>
        <v>25976</v>
      </c>
      <c r="V6" s="21">
        <f t="shared" si="3"/>
        <v>38.700000000000003</v>
      </c>
      <c r="W6" s="21">
        <f t="shared" si="3"/>
        <v>671.21</v>
      </c>
      <c r="X6" s="22">
        <f>IF(X7="",NA(),X7)</f>
        <v>95.9</v>
      </c>
      <c r="Y6" s="22">
        <f t="shared" ref="Y6:AG6" si="4">IF(Y7="",NA(),Y7)</f>
        <v>93.41</v>
      </c>
      <c r="Z6" s="22">
        <f t="shared" si="4"/>
        <v>101.52</v>
      </c>
      <c r="AA6" s="22">
        <f t="shared" si="4"/>
        <v>112.83</v>
      </c>
      <c r="AB6" s="22">
        <f t="shared" si="4"/>
        <v>107.8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242.05</v>
      </c>
      <c r="AU6" s="22">
        <f t="shared" ref="AU6:BC6" si="6">IF(AU7="",NA(),AU7)</f>
        <v>256.33999999999997</v>
      </c>
      <c r="AV6" s="22">
        <f t="shared" si="6"/>
        <v>269.76</v>
      </c>
      <c r="AW6" s="22">
        <f t="shared" si="6"/>
        <v>310.51</v>
      </c>
      <c r="AX6" s="22">
        <f t="shared" si="6"/>
        <v>319.49</v>
      </c>
      <c r="AY6" s="22">
        <f t="shared" si="6"/>
        <v>359.47</v>
      </c>
      <c r="AZ6" s="22">
        <f t="shared" si="6"/>
        <v>369.69</v>
      </c>
      <c r="BA6" s="22">
        <f t="shared" si="6"/>
        <v>379.08</v>
      </c>
      <c r="BB6" s="22">
        <f t="shared" si="6"/>
        <v>367.55</v>
      </c>
      <c r="BC6" s="22">
        <f t="shared" si="6"/>
        <v>378.56</v>
      </c>
      <c r="BD6" s="21" t="str">
        <f>IF(BD7="","",IF(BD7="-","【-】","【"&amp;SUBSTITUTE(TEXT(BD7,"#,##0.00"),"-","△")&amp;"】"))</f>
        <v>【261.51】</v>
      </c>
      <c r="BE6" s="22">
        <f>IF(BE7="",NA(),BE7)</f>
        <v>814.83</v>
      </c>
      <c r="BF6" s="22">
        <f t="shared" ref="BF6:BN6" si="7">IF(BF7="",NA(),BF7)</f>
        <v>833.98</v>
      </c>
      <c r="BG6" s="22">
        <f t="shared" si="7"/>
        <v>787.47</v>
      </c>
      <c r="BH6" s="22">
        <f t="shared" si="7"/>
        <v>757.35</v>
      </c>
      <c r="BI6" s="22">
        <f t="shared" si="7"/>
        <v>698.29</v>
      </c>
      <c r="BJ6" s="22">
        <f t="shared" si="7"/>
        <v>401.79</v>
      </c>
      <c r="BK6" s="22">
        <f t="shared" si="7"/>
        <v>402.99</v>
      </c>
      <c r="BL6" s="22">
        <f t="shared" si="7"/>
        <v>398.98</v>
      </c>
      <c r="BM6" s="22">
        <f t="shared" si="7"/>
        <v>418.68</v>
      </c>
      <c r="BN6" s="22">
        <f t="shared" si="7"/>
        <v>395.68</v>
      </c>
      <c r="BO6" s="21" t="str">
        <f>IF(BO7="","",IF(BO7="-","【-】","【"&amp;SUBSTITUTE(TEXT(BO7,"#,##0.00"),"-","△")&amp;"】"))</f>
        <v>【265.16】</v>
      </c>
      <c r="BP6" s="22">
        <f>IF(BP7="",NA(),BP7)</f>
        <v>91.2</v>
      </c>
      <c r="BQ6" s="22">
        <f t="shared" ref="BQ6:BY6" si="8">IF(BQ7="",NA(),BQ7)</f>
        <v>88.86</v>
      </c>
      <c r="BR6" s="22">
        <f t="shared" si="8"/>
        <v>96.5</v>
      </c>
      <c r="BS6" s="22">
        <f t="shared" si="8"/>
        <v>98.93</v>
      </c>
      <c r="BT6" s="22">
        <f t="shared" si="8"/>
        <v>103.21</v>
      </c>
      <c r="BU6" s="22">
        <f t="shared" si="8"/>
        <v>100.12</v>
      </c>
      <c r="BV6" s="22">
        <f t="shared" si="8"/>
        <v>98.66</v>
      </c>
      <c r="BW6" s="22">
        <f t="shared" si="8"/>
        <v>98.64</v>
      </c>
      <c r="BX6" s="22">
        <f t="shared" si="8"/>
        <v>94.78</v>
      </c>
      <c r="BY6" s="22">
        <f t="shared" si="8"/>
        <v>97.59</v>
      </c>
      <c r="BZ6" s="21" t="str">
        <f>IF(BZ7="","",IF(BZ7="-","【-】","【"&amp;SUBSTITUTE(TEXT(BZ7,"#,##0.00"),"-","△")&amp;"】"))</f>
        <v>【102.35】</v>
      </c>
      <c r="CA6" s="22">
        <f>IF(CA7="",NA(),CA7)</f>
        <v>137.81</v>
      </c>
      <c r="CB6" s="22">
        <f t="shared" ref="CB6:CJ6" si="9">IF(CB7="",NA(),CB7)</f>
        <v>140.88</v>
      </c>
      <c r="CC6" s="22">
        <f t="shared" si="9"/>
        <v>151.51</v>
      </c>
      <c r="CD6" s="22">
        <f t="shared" si="9"/>
        <v>136.01</v>
      </c>
      <c r="CE6" s="22">
        <f t="shared" si="9"/>
        <v>142.09</v>
      </c>
      <c r="CF6" s="22">
        <f t="shared" si="9"/>
        <v>174.97</v>
      </c>
      <c r="CG6" s="22">
        <f t="shared" si="9"/>
        <v>178.59</v>
      </c>
      <c r="CH6" s="22">
        <f t="shared" si="9"/>
        <v>178.92</v>
      </c>
      <c r="CI6" s="22">
        <f t="shared" si="9"/>
        <v>181.3</v>
      </c>
      <c r="CJ6" s="22">
        <f t="shared" si="9"/>
        <v>181.71</v>
      </c>
      <c r="CK6" s="21" t="str">
        <f>IF(CK7="","",IF(CK7="-","【-】","【"&amp;SUBSTITUTE(TEXT(CK7,"#,##0.00"),"-","△")&amp;"】"))</f>
        <v>【167.74】</v>
      </c>
      <c r="CL6" s="22">
        <f>IF(CL7="",NA(),CL7)</f>
        <v>64.44</v>
      </c>
      <c r="CM6" s="22">
        <f t="shared" ref="CM6:CU6" si="10">IF(CM7="",NA(),CM7)</f>
        <v>62.68</v>
      </c>
      <c r="CN6" s="22">
        <f t="shared" si="10"/>
        <v>56.69</v>
      </c>
      <c r="CO6" s="22">
        <f t="shared" si="10"/>
        <v>62.41</v>
      </c>
      <c r="CP6" s="22">
        <f t="shared" si="10"/>
        <v>61.05</v>
      </c>
      <c r="CQ6" s="22">
        <f t="shared" si="10"/>
        <v>55.63</v>
      </c>
      <c r="CR6" s="22">
        <f t="shared" si="10"/>
        <v>55.03</v>
      </c>
      <c r="CS6" s="22">
        <f t="shared" si="10"/>
        <v>55.14</v>
      </c>
      <c r="CT6" s="22">
        <f t="shared" si="10"/>
        <v>55.89</v>
      </c>
      <c r="CU6" s="22">
        <f t="shared" si="10"/>
        <v>55.72</v>
      </c>
      <c r="CV6" s="21" t="str">
        <f>IF(CV7="","",IF(CV7="-","【-】","【"&amp;SUBSTITUTE(TEXT(CV7,"#,##0.00"),"-","△")&amp;"】"))</f>
        <v>【60.29】</v>
      </c>
      <c r="CW6" s="22">
        <f>IF(CW7="",NA(),CW7)</f>
        <v>89.89</v>
      </c>
      <c r="CX6" s="22">
        <f t="shared" ref="CX6:DF6" si="11">IF(CX7="",NA(),CX7)</f>
        <v>90.25</v>
      </c>
      <c r="CY6" s="22">
        <f t="shared" si="11"/>
        <v>89.55</v>
      </c>
      <c r="CZ6" s="22">
        <f t="shared" si="11"/>
        <v>90.66</v>
      </c>
      <c r="DA6" s="22">
        <f t="shared" si="11"/>
        <v>90.78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40.049999999999997</v>
      </c>
      <c r="DI6" s="22">
        <f t="shared" ref="DI6:DQ6" si="12">IF(DI7="",NA(),DI7)</f>
        <v>41.9</v>
      </c>
      <c r="DJ6" s="22">
        <f t="shared" si="12"/>
        <v>43.52</v>
      </c>
      <c r="DK6" s="22">
        <f t="shared" si="12"/>
        <v>45.38</v>
      </c>
      <c r="DL6" s="22">
        <f t="shared" si="12"/>
        <v>46.8</v>
      </c>
      <c r="DM6" s="22">
        <f t="shared" si="12"/>
        <v>48.05</v>
      </c>
      <c r="DN6" s="22">
        <f t="shared" si="12"/>
        <v>48.87</v>
      </c>
      <c r="DO6" s="22">
        <f t="shared" si="12"/>
        <v>49.92</v>
      </c>
      <c r="DP6" s="22">
        <f t="shared" si="12"/>
        <v>50.63</v>
      </c>
      <c r="DQ6" s="22">
        <f t="shared" si="12"/>
        <v>51.29</v>
      </c>
      <c r="DR6" s="21" t="str">
        <f>IF(DR7="","",IF(DR7="-","【-】","【"&amp;SUBSTITUTE(TEXT(DR7,"#,##0.00"),"-","△")&amp;"】"))</f>
        <v>【50.88】</v>
      </c>
      <c r="DS6" s="22">
        <f>IF(DS7="",NA(),DS7)</f>
        <v>19.5</v>
      </c>
      <c r="DT6" s="22">
        <f t="shared" ref="DT6:EB6" si="13">IF(DT7="",NA(),DT7)</f>
        <v>23.09</v>
      </c>
      <c r="DU6" s="22">
        <f t="shared" si="13"/>
        <v>22.09</v>
      </c>
      <c r="DV6" s="22">
        <f t="shared" si="13"/>
        <v>21.1</v>
      </c>
      <c r="DW6" s="22">
        <f t="shared" si="13"/>
        <v>19.510000000000002</v>
      </c>
      <c r="DX6" s="22">
        <f t="shared" si="13"/>
        <v>13.39</v>
      </c>
      <c r="DY6" s="22">
        <f t="shared" si="13"/>
        <v>14.85</v>
      </c>
      <c r="DZ6" s="22">
        <f t="shared" si="13"/>
        <v>16.88</v>
      </c>
      <c r="EA6" s="22">
        <f t="shared" si="13"/>
        <v>18.28</v>
      </c>
      <c r="EB6" s="22">
        <f t="shared" si="13"/>
        <v>19.61</v>
      </c>
      <c r="EC6" s="21" t="str">
        <f>IF(EC7="","",IF(EC7="-","【-】","【"&amp;SUBSTITUTE(TEXT(EC7,"#,##0.00"),"-","△")&amp;"】"))</f>
        <v>【22.30】</v>
      </c>
      <c r="ED6" s="22">
        <f>IF(ED7="",NA(),ED7)</f>
        <v>0.59</v>
      </c>
      <c r="EE6" s="22">
        <f t="shared" ref="EE6:EM6" si="14">IF(EE7="",NA(),EE7)</f>
        <v>0.92</v>
      </c>
      <c r="EF6" s="22">
        <f t="shared" si="14"/>
        <v>2.2000000000000002</v>
      </c>
      <c r="EG6" s="22">
        <f t="shared" si="14"/>
        <v>1.23</v>
      </c>
      <c r="EH6" s="22">
        <f t="shared" si="14"/>
        <v>1.65</v>
      </c>
      <c r="EI6" s="22">
        <f t="shared" si="14"/>
        <v>0.54</v>
      </c>
      <c r="EJ6" s="22">
        <f t="shared" si="14"/>
        <v>0.5</v>
      </c>
      <c r="EK6" s="22">
        <f t="shared" si="14"/>
        <v>0.52</v>
      </c>
      <c r="EL6" s="22">
        <f t="shared" si="14"/>
        <v>0.53</v>
      </c>
      <c r="EM6" s="22">
        <f t="shared" si="14"/>
        <v>0.48</v>
      </c>
      <c r="EN6" s="21" t="str">
        <f>IF(EN7="","",IF(EN7="-","【-】","【"&amp;SUBSTITUTE(TEXT(EN7,"#,##0.00"),"-","△")&amp;"】"))</f>
        <v>【0.66】</v>
      </c>
    </row>
    <row r="7" spans="1:144" s="23" customFormat="1">
      <c r="A7" s="15"/>
      <c r="B7" s="24">
        <v>2021</v>
      </c>
      <c r="C7" s="24">
        <v>462195</v>
      </c>
      <c r="D7" s="24">
        <v>46</v>
      </c>
      <c r="E7" s="24">
        <v>1</v>
      </c>
      <c r="F7" s="24">
        <v>0</v>
      </c>
      <c r="G7" s="24">
        <v>1</v>
      </c>
      <c r="H7" s="24" t="s">
        <v>93</v>
      </c>
      <c r="I7" s="24" t="s">
        <v>94</v>
      </c>
      <c r="J7" s="24" t="s">
        <v>95</v>
      </c>
      <c r="K7" s="24" t="s">
        <v>96</v>
      </c>
      <c r="L7" s="24" t="s">
        <v>97</v>
      </c>
      <c r="M7" s="24" t="s">
        <v>98</v>
      </c>
      <c r="N7" s="25" t="s">
        <v>99</v>
      </c>
      <c r="O7" s="25">
        <v>42.08</v>
      </c>
      <c r="P7" s="25">
        <v>97.81</v>
      </c>
      <c r="Q7" s="25">
        <v>2420</v>
      </c>
      <c r="R7" s="25">
        <v>26800</v>
      </c>
      <c r="S7" s="25">
        <v>112.3</v>
      </c>
      <c r="T7" s="25">
        <v>238.65</v>
      </c>
      <c r="U7" s="25">
        <v>25976</v>
      </c>
      <c r="V7" s="25">
        <v>38.700000000000003</v>
      </c>
      <c r="W7" s="25">
        <v>671.21</v>
      </c>
      <c r="X7" s="25">
        <v>95.9</v>
      </c>
      <c r="Y7" s="25">
        <v>93.41</v>
      </c>
      <c r="Z7" s="25">
        <v>101.52</v>
      </c>
      <c r="AA7" s="25">
        <v>112.83</v>
      </c>
      <c r="AB7" s="25">
        <v>107.8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242.05</v>
      </c>
      <c r="AU7" s="25">
        <v>256.33999999999997</v>
      </c>
      <c r="AV7" s="25">
        <v>269.76</v>
      </c>
      <c r="AW7" s="25">
        <v>310.51</v>
      </c>
      <c r="AX7" s="25">
        <v>319.49</v>
      </c>
      <c r="AY7" s="25">
        <v>359.47</v>
      </c>
      <c r="AZ7" s="25">
        <v>369.69</v>
      </c>
      <c r="BA7" s="25">
        <v>379.08</v>
      </c>
      <c r="BB7" s="25">
        <v>367.55</v>
      </c>
      <c r="BC7" s="25">
        <v>378.56</v>
      </c>
      <c r="BD7" s="25">
        <v>261.51</v>
      </c>
      <c r="BE7" s="25">
        <v>814.83</v>
      </c>
      <c r="BF7" s="25">
        <v>833.98</v>
      </c>
      <c r="BG7" s="25">
        <v>787.47</v>
      </c>
      <c r="BH7" s="25">
        <v>757.35</v>
      </c>
      <c r="BI7" s="25">
        <v>698.29</v>
      </c>
      <c r="BJ7" s="25">
        <v>401.79</v>
      </c>
      <c r="BK7" s="25">
        <v>402.99</v>
      </c>
      <c r="BL7" s="25">
        <v>398.98</v>
      </c>
      <c r="BM7" s="25">
        <v>418.68</v>
      </c>
      <c r="BN7" s="25">
        <v>395.68</v>
      </c>
      <c r="BO7" s="25">
        <v>265.16000000000003</v>
      </c>
      <c r="BP7" s="25">
        <v>91.2</v>
      </c>
      <c r="BQ7" s="25">
        <v>88.86</v>
      </c>
      <c r="BR7" s="25">
        <v>96.5</v>
      </c>
      <c r="BS7" s="25">
        <v>98.93</v>
      </c>
      <c r="BT7" s="25">
        <v>103.21</v>
      </c>
      <c r="BU7" s="25">
        <v>100.12</v>
      </c>
      <c r="BV7" s="25">
        <v>98.66</v>
      </c>
      <c r="BW7" s="25">
        <v>98.64</v>
      </c>
      <c r="BX7" s="25">
        <v>94.78</v>
      </c>
      <c r="BY7" s="25">
        <v>97.59</v>
      </c>
      <c r="BZ7" s="25">
        <v>102.35</v>
      </c>
      <c r="CA7" s="25">
        <v>137.81</v>
      </c>
      <c r="CB7" s="25">
        <v>140.88</v>
      </c>
      <c r="CC7" s="25">
        <v>151.51</v>
      </c>
      <c r="CD7" s="25">
        <v>136.01</v>
      </c>
      <c r="CE7" s="25">
        <v>142.09</v>
      </c>
      <c r="CF7" s="25">
        <v>174.97</v>
      </c>
      <c r="CG7" s="25">
        <v>178.59</v>
      </c>
      <c r="CH7" s="25">
        <v>178.92</v>
      </c>
      <c r="CI7" s="25">
        <v>181.3</v>
      </c>
      <c r="CJ7" s="25">
        <v>181.71</v>
      </c>
      <c r="CK7" s="25">
        <v>167.74</v>
      </c>
      <c r="CL7" s="25">
        <v>64.44</v>
      </c>
      <c r="CM7" s="25">
        <v>62.68</v>
      </c>
      <c r="CN7" s="25">
        <v>56.69</v>
      </c>
      <c r="CO7" s="25">
        <v>62.41</v>
      </c>
      <c r="CP7" s="25">
        <v>61.05</v>
      </c>
      <c r="CQ7" s="25">
        <v>55.63</v>
      </c>
      <c r="CR7" s="25">
        <v>55.03</v>
      </c>
      <c r="CS7" s="25">
        <v>55.14</v>
      </c>
      <c r="CT7" s="25">
        <v>55.89</v>
      </c>
      <c r="CU7" s="25">
        <v>55.72</v>
      </c>
      <c r="CV7" s="25">
        <v>60.29</v>
      </c>
      <c r="CW7" s="25">
        <v>89.89</v>
      </c>
      <c r="CX7" s="25">
        <v>90.25</v>
      </c>
      <c r="CY7" s="25">
        <v>89.55</v>
      </c>
      <c r="CZ7" s="25">
        <v>90.66</v>
      </c>
      <c r="DA7" s="25">
        <v>90.78</v>
      </c>
      <c r="DB7" s="25">
        <v>82.04</v>
      </c>
      <c r="DC7" s="25">
        <v>81.900000000000006</v>
      </c>
      <c r="DD7" s="25">
        <v>81.39</v>
      </c>
      <c r="DE7" s="25">
        <v>81.27</v>
      </c>
      <c r="DF7" s="25">
        <v>81.260000000000005</v>
      </c>
      <c r="DG7" s="25">
        <v>90.12</v>
      </c>
      <c r="DH7" s="25">
        <v>40.049999999999997</v>
      </c>
      <c r="DI7" s="25">
        <v>41.9</v>
      </c>
      <c r="DJ7" s="25">
        <v>43.52</v>
      </c>
      <c r="DK7" s="25">
        <v>45.38</v>
      </c>
      <c r="DL7" s="25">
        <v>46.8</v>
      </c>
      <c r="DM7" s="25">
        <v>48.05</v>
      </c>
      <c r="DN7" s="25">
        <v>48.87</v>
      </c>
      <c r="DO7" s="25">
        <v>49.92</v>
      </c>
      <c r="DP7" s="25">
        <v>50.63</v>
      </c>
      <c r="DQ7" s="25">
        <v>51.29</v>
      </c>
      <c r="DR7" s="25">
        <v>50.88</v>
      </c>
      <c r="DS7" s="25">
        <v>19.5</v>
      </c>
      <c r="DT7" s="25">
        <v>23.09</v>
      </c>
      <c r="DU7" s="25">
        <v>22.09</v>
      </c>
      <c r="DV7" s="25">
        <v>21.1</v>
      </c>
      <c r="DW7" s="25">
        <v>19.510000000000002</v>
      </c>
      <c r="DX7" s="25">
        <v>13.39</v>
      </c>
      <c r="DY7" s="25">
        <v>14.85</v>
      </c>
      <c r="DZ7" s="25">
        <v>16.88</v>
      </c>
      <c r="EA7" s="25">
        <v>18.28</v>
      </c>
      <c r="EB7" s="25">
        <v>19.61</v>
      </c>
      <c r="EC7" s="25">
        <v>22.3</v>
      </c>
      <c r="ED7" s="25">
        <v>0.59</v>
      </c>
      <c r="EE7" s="25">
        <v>0.92</v>
      </c>
      <c r="EF7" s="25">
        <v>2.2000000000000002</v>
      </c>
      <c r="EG7" s="25">
        <v>1.23</v>
      </c>
      <c r="EH7" s="25">
        <v>1.65</v>
      </c>
      <c r="EI7" s="25">
        <v>0.54</v>
      </c>
      <c r="EJ7" s="25">
        <v>0.5</v>
      </c>
      <c r="EK7" s="25">
        <v>0.52</v>
      </c>
      <c r="EL7" s="25">
        <v>0.53</v>
      </c>
      <c r="EM7" s="25">
        <v>0.48</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2023-01-24T04:45:01Z</cp:lastPrinted>
  <dcterms:created xsi:type="dcterms:W3CDTF">2022-12-01T01:07:01Z</dcterms:created>
  <dcterms:modified xsi:type="dcterms:W3CDTF">2023-02-20T12:22:08Z</dcterms:modified>
  <cp:category/>
</cp:coreProperties>
</file>