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4\02_決算統計関連調査\230110_公営企業に係る経営比較分析表（令和３年度決算）の分析等について（依頼）\★完成版\08 垂水市【済，要修正】済\"/>
    </mc:Choice>
  </mc:AlternateContent>
  <workbookProtection workbookAlgorithmName="SHA-512" workbookHashValue="OlVxZM+2+R/5CH5o08T26pWfdkgfSVijCaO3kPGexL8GRnsgUNVpxZe2ftE9mscM/ewQsJm9QgD8dPlsPByFWg==" workbookSaltValue="1jOiE6isrDqyIJpbce6JqA==" workbookSpinCount="100000" lockStructure="1"/>
  <bookViews>
    <workbookView xWindow="0" yWindow="0" windowWidth="24585" windowHeight="1090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Q6" i="5"/>
  <c r="P6" i="5"/>
  <c r="O6" i="5"/>
  <c r="I10" i="4" s="1"/>
  <c r="N6" i="5"/>
  <c r="M6" i="5"/>
  <c r="AD8" i="4" s="1"/>
  <c r="L6" i="5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L10" i="4"/>
  <c r="W10" i="4"/>
  <c r="P10" i="4"/>
  <c r="B10" i="4"/>
  <c r="BB8" i="4"/>
  <c r="AL8" i="4"/>
  <c r="W8" i="4"/>
  <c r="P8" i="4"/>
  <c r="I8" i="4"/>
  <c r="B8" i="4"/>
</calcChain>
</file>

<file path=xl/sharedStrings.xml><?xml version="1.0" encoding="utf-8"?>
<sst xmlns="http://schemas.openxmlformats.org/spreadsheetml/2006/main" count="233" uniqueCount="120">
  <si>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</si>
  <si>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</si>
  <si>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</si>
  <si>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</si>
  <si>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</si>
  <si>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</si>
  <si>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</si>
  <si>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</si>
  <si>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</si>
  <si>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</si>
  <si>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</si>
  <si>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</si>
  <si>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</si>
  <si>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</si>
  <si>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</si>
  <si>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</si>
  <si>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</si>
  <si>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</si>
  <si>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</si>
  <si>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</si>
  <si>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</si>
  <si>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</si>
  <si>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</si>
  <si>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</si>
  <si>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</si>
  <si>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</si>
  <si>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</si>
  <si>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</si>
  <si>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</si>
  <si>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</si>
  <si>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</si>
  <si>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</si>
  <si>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</si>
  <si>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</si>
  <si>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</si>
  <si>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</si>
  <si>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</si>
  <si>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</si>
  <si>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</si>
  <si>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</si>
  <si>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</si>
  <si>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</si>
  <si>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</si>
  <si>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</si>
  <si>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</si>
  <si>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</si>
  <si>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</si>
  <si>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</si>
  <si>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</si>
  <si>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</si>
  <si>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</si>
  <si>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</si>
  <si>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</si>
  <si>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</si>
  <si>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</si>
  <si>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</si>
  <si>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</si>
  <si>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</si>
  <si>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</si>
  <si>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</si>
  <si>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</si>
  <si>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</si>
  <si>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</si>
  <si>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</si>
  <si>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</si>
  <si>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</si>
  <si>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</si>
  <si>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</si>
  <si>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</si>
  <si>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</si>
  <si>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</si>
  <si>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</si>
  <si>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</si>
  <si>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</si>
  <si>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</si>
  <si>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</si>
  <si>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</si>
  <si>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</si>
  <si>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</si>
  <si>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</si>
  <si>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</si>
  <si>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</si>
  <si>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</si>
  <si>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</si>
  <si>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</si>
  <si>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</si>
  <si>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</si>
  <si>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</si>
  <si>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</si>
  <si>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</si>
  <si>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</si>
  <si>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</si>
  <si>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</si>
  <si>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</si>
  <si>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</si>
  <si>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</si>
  <si>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</si>
  <si>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垂水市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</si>
  <si>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</si>
  <si>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</si>
  <si>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</si>
  <si>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</si>
  <si>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</si>
  <si>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</si>
  <si>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</si>
  <si>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</si>
  <si>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</si>
  <si>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</si>
  <si>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</si>
  <si>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</si>
  <si>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</si>
  <si>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</si>
  <si>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</si>
  <si>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</si>
  <si>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</si>
  <si>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</si>
  <si>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</si>
  <si>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　繰入金の増加に伴い総収益の割合が上昇した
　ことで比率が改善し、類似団体と比べて良好な
　状態であるが、引き続き経費削減等による経営改
　善に努める。
④企業債残高対給水収益比率
　　類似団体並の比率となっている。
　　上水道事業への経営統合（法適化）を予定し
　ており、新規の借り入れは行っていない。
⑤料金回収率
　　給水人口の減少に伴い給水収益の増加が見込
　めないため、適切な料金収入の確保と有収率の
　向上に取り組む必要がある。
⑥給水原価
　　類似団体平均値より原価が高く、給水収益の
　増加が見込めない中で、経費削減と設備改修の
　バランスを取りつつ原価の増額を抑える必要が
　ある。
⑦施設利用率
　　利用率が類似団体に比べて悪化しており、適
　切な施設規模及び稼働体制を検討する必要があ
　る。
⑧有収率
　　類似団体よりやや良好な状態ではあるものの、
　管路や施設の老朽化に伴い稼働率が悪化傾向に
　あることから、管路の漏水調査の実施、施設の
　稼働状況の適正化に努める必要がある。</t>
    <rPh sb="103" eb="105">
      <t>ルイジ</t>
    </rPh>
    <rPh sb="105" eb="107">
      <t>ダンタイ</t>
    </rPh>
    <rPh sb="107" eb="108">
      <t>ナミ</t>
    </rPh>
    <rPh sb="109" eb="111">
      <t>ヒリツ</t>
    </rPh>
    <rPh sb="121" eb="124">
      <t>ジョウスイドウ</t>
    </rPh>
    <rPh sb="124" eb="126">
      <t>ジギョウ</t>
    </rPh>
    <rPh sb="128" eb="130">
      <t>ケイエイ</t>
    </rPh>
    <rPh sb="130" eb="132">
      <t>トウゴウ</t>
    </rPh>
    <rPh sb="133" eb="134">
      <t>ホウ</t>
    </rPh>
    <rPh sb="134" eb="135">
      <t>テキ</t>
    </rPh>
    <rPh sb="135" eb="136">
      <t>カ</t>
    </rPh>
    <rPh sb="147" eb="149">
      <t>シンキ</t>
    </rPh>
    <rPh sb="150" eb="151">
      <t>カ</t>
    </rPh>
    <rPh sb="152" eb="153">
      <t>イ</t>
    </rPh>
    <rPh sb="155" eb="156">
      <t>オコナ</t>
    </rPh>
    <rPh sb="220" eb="221">
      <t>ト</t>
    </rPh>
    <rPh sb="222" eb="223">
      <t>ク</t>
    </rPh>
    <rPh sb="224" eb="226">
      <t>ヒツヨウ</t>
    </rPh>
    <rPh sb="324" eb="326">
      <t>ルイジ</t>
    </rPh>
    <rPh sb="326" eb="328">
      <t>ダンタイ</t>
    </rPh>
    <rPh sb="329" eb="330">
      <t>クラ</t>
    </rPh>
    <rPh sb="332" eb="334">
      <t>アッカ</t>
    </rPh>
    <rPh sb="375" eb="377">
      <t>ルイジ</t>
    </rPh>
    <rPh sb="377" eb="379">
      <t>ダンタイ</t>
    </rPh>
    <rPh sb="383" eb="385">
      <t>リョウコウ</t>
    </rPh>
    <rPh sb="386" eb="388">
      <t>ジョウタイ</t>
    </rPh>
    <phoneticPr fontId="4"/>
  </si>
  <si>
    <t>　本市簡易水道施設は平成１８年度より供用開始している。
　水道管路については法定耐用年数を超えておらず、これまで更新事業は行っていないが、引き続き漏水調査の実施に取り組む。
　各種設備の老朽化も進行していることから、改修事業と併せて、給水人口の減少も念頭に、適切な規模での施設見直しも検討する。</t>
    <rPh sb="69" eb="70">
      <t>ヒ</t>
    </rPh>
    <rPh sb="71" eb="72">
      <t>ツヅ</t>
    </rPh>
    <rPh sb="81" eb="82">
      <t>ト</t>
    </rPh>
    <rPh sb="83" eb="84">
      <t>ク</t>
    </rPh>
    <phoneticPr fontId="4"/>
  </si>
  <si>
    <t>　給水区域内の人口減少に伴い給水収益が減少していく一方で、水道管路や各種施設の老朽化も進行し、今後、改修費用の増加も懸念される。
　簡易水道事業については、国の方針に基づき、令和５年度より上水道事業に経営統合（法適化）する予定であるが、対象地域における安心、安全な供給体制継続のための取り組みとともに、施設の稼働状況の適正化等に努める。</t>
    <rPh sb="105" eb="106">
      <t>ホウ</t>
    </rPh>
    <rPh sb="106" eb="107">
      <t>テキ</t>
    </rPh>
    <rPh sb="107" eb="108">
      <t>カ</t>
    </rPh>
    <rPh sb="118" eb="120">
      <t>タイショウ</t>
    </rPh>
    <rPh sb="120" eb="122">
      <t>チイキ</t>
    </rPh>
    <rPh sb="132" eb="134">
      <t>キョウキュウ</t>
    </rPh>
    <rPh sb="142" eb="143">
      <t>ト</t>
    </rPh>
    <rPh sb="144" eb="145">
      <t>ク</t>
    </rPh>
    <rPh sb="151" eb="153">
      <t>シセツ</t>
    </rPh>
    <rPh sb="154" eb="156">
      <t>カドウ</t>
    </rPh>
    <rPh sb="156" eb="158">
      <t>ジョウキョウ</t>
    </rPh>
    <rPh sb="159" eb="162">
      <t>テキセイカ</t>
    </rPh>
    <rPh sb="162" eb="163">
      <t>ナド</t>
    </rPh>
    <rPh sb="164" eb="165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</si>
</sst>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4" borderId="6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Border="1" applyAlignment="1" applyProtection="1">
      <alignment horizontal="left" vertical="top" wrapText="1"/>
      <protection locked="0"/>
    </xf>
    <xf numFmtId="0" fontId="5" fillId="4" borderId="7" xfId="0" applyFont="1" applyFill="1" applyBorder="1" applyAlignment="1" applyProtection="1">
      <alignment horizontal="left" vertical="top" wrapText="1"/>
      <protection locked="0"/>
    </xf>
    <xf numFmtId="0" fontId="5" fillId="4" borderId="8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9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4-4C21-B3E3-43DE58053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481040"/>
        <c:axId val="471477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0.62</c:v>
                </c:pt>
                <c:pt idx="2">
                  <c:v>0.39</c:v>
                </c:pt>
                <c:pt idx="3">
                  <c:v>0.61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4-4C21-B3E3-43DE58053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481040"/>
        <c:axId val="471477512"/>
      </c:lineChart>
      <c:dateAx>
        <c:axId val="471481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1477512"/>
        <c:crosses val="autoZero"/>
        <c:auto val="1"/>
        <c:lblOffset val="100"/>
        <c:baseTimeUnit val="years"/>
      </c:dateAx>
      <c:valAx>
        <c:axId val="471477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48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49.03</c:v>
                </c:pt>
                <c:pt idx="1">
                  <c:v>49</c:v>
                </c:pt>
                <c:pt idx="2">
                  <c:v>48.16</c:v>
                </c:pt>
                <c:pt idx="3">
                  <c:v>48.79</c:v>
                </c:pt>
                <c:pt idx="4">
                  <c:v>37.049999999999997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057-BC7D-4C14855A5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55416"/>
        <c:axId val="157159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47.95</c:v>
                </c:pt>
                <c:pt idx="1">
                  <c:v>48.26</c:v>
                </c:pt>
                <c:pt idx="2">
                  <c:v>48.01</c:v>
                </c:pt>
                <c:pt idx="3">
                  <c:v>49.08</c:v>
                </c:pt>
                <c:pt idx="4">
                  <c:v>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1-4057-BC7D-4C14855A5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55416"/>
        <c:axId val="157159336"/>
      </c:lineChart>
      <c:dateAx>
        <c:axId val="157155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7159336"/>
        <c:crosses val="autoZero"/>
        <c:auto val="1"/>
        <c:lblOffset val="100"/>
        <c:baseTimeUnit val="years"/>
      </c:dateAx>
      <c:valAx>
        <c:axId val="157159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155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83.24</c:v>
                </c:pt>
                <c:pt idx="1">
                  <c:v>78.12</c:v>
                </c:pt>
                <c:pt idx="2">
                  <c:v>78.14</c:v>
                </c:pt>
                <c:pt idx="3">
                  <c:v>74.61</c:v>
                </c:pt>
                <c:pt idx="4">
                  <c:v>91.95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9-4E46-B824-F1DC894CA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944400"/>
        <c:axId val="471936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72.72</c:v>
                </c:pt>
                <c:pt idx="2">
                  <c:v>72.75</c:v>
                </c:pt>
                <c:pt idx="3">
                  <c:v>71.27</c:v>
                </c:pt>
                <c:pt idx="4">
                  <c:v>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9-4E46-B824-F1DC894CA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44400"/>
        <c:axId val="471936168"/>
      </c:lineChart>
      <c:dateAx>
        <c:axId val="471944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1936168"/>
        <c:crosses val="autoZero"/>
        <c:auto val="1"/>
        <c:lblOffset val="100"/>
        <c:baseTimeUnit val="years"/>
      </c:dateAx>
      <c:valAx>
        <c:axId val="471936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94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80.73</c:v>
                </c:pt>
                <c:pt idx="1">
                  <c:v>74.88</c:v>
                </c:pt>
                <c:pt idx="2">
                  <c:v>78.959999999999994</c:v>
                </c:pt>
                <c:pt idx="3">
                  <c:v>79.61</c:v>
                </c:pt>
                <c:pt idx="4">
                  <c:v>82.05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8-4C04-BEC2-D1346A9FC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483784"/>
        <c:axId val="47147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74.05</c:v>
                </c:pt>
                <c:pt idx="1">
                  <c:v>73.25</c:v>
                </c:pt>
                <c:pt idx="2">
                  <c:v>75.06</c:v>
                </c:pt>
                <c:pt idx="3">
                  <c:v>73.22</c:v>
                </c:pt>
                <c:pt idx="4">
                  <c:v>69.05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8-4C04-BEC2-D1346A9FC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483784"/>
        <c:axId val="471477904"/>
      </c:lineChart>
      <c:dateAx>
        <c:axId val="471483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1477904"/>
        <c:crosses val="autoZero"/>
        <c:auto val="1"/>
        <c:lblOffset val="100"/>
        <c:baseTimeUnit val="years"/>
      </c:dateAx>
      <c:valAx>
        <c:axId val="47147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483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6-4351-AFA5-9B3AC5F7A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481824"/>
        <c:axId val="471484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56-4351-AFA5-9B3AC5F7A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481824"/>
        <c:axId val="471484568"/>
      </c:lineChart>
      <c:dateAx>
        <c:axId val="47148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1484568"/>
        <c:crosses val="autoZero"/>
        <c:auto val="1"/>
        <c:lblOffset val="100"/>
        <c:baseTimeUnit val="years"/>
      </c:dateAx>
      <c:valAx>
        <c:axId val="471484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48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7-4CFD-A671-C2C2C9068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479864"/>
        <c:axId val="51485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E7-4CFD-A671-C2C2C9068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479864"/>
        <c:axId val="514854944"/>
      </c:lineChart>
      <c:dateAx>
        <c:axId val="4714798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4854944"/>
        <c:crosses val="autoZero"/>
        <c:auto val="1"/>
        <c:lblOffset val="100"/>
        <c:baseTimeUnit val="years"/>
      </c:dateAx>
      <c:valAx>
        <c:axId val="51485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479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7-4ADC-8FEA-8F7EFF813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843576"/>
        <c:axId val="51484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7-4ADC-8FEA-8F7EFF813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843576"/>
        <c:axId val="514845536"/>
      </c:lineChart>
      <c:dateAx>
        <c:axId val="514843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4845536"/>
        <c:crosses val="autoZero"/>
        <c:auto val="1"/>
        <c:lblOffset val="100"/>
        <c:baseTimeUnit val="years"/>
      </c:dateAx>
      <c:valAx>
        <c:axId val="51484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843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B-4963-8536-DA9F323A1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857296"/>
        <c:axId val="514856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B-4963-8536-DA9F323A1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857296"/>
        <c:axId val="514856904"/>
      </c:lineChart>
      <c:dateAx>
        <c:axId val="5148572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4856904"/>
        <c:crosses val="autoZero"/>
        <c:auto val="1"/>
        <c:lblOffset val="100"/>
        <c:baseTimeUnit val="years"/>
      </c:dateAx>
      <c:valAx>
        <c:axId val="514856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85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1392.97</c:v>
                </c:pt>
                <c:pt idx="1">
                  <c:v>1376.5</c:v>
                </c:pt>
                <c:pt idx="2">
                  <c:v>1313.74</c:v>
                </c:pt>
                <c:pt idx="3">
                  <c:v>1221.3399999999999</c:v>
                </c:pt>
                <c:pt idx="4">
                  <c:v>1214.98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6-4C34-BD68-8CE2C8E4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855728"/>
        <c:axId val="514857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1302.33</c:v>
                </c:pt>
                <c:pt idx="1">
                  <c:v>1274.21</c:v>
                </c:pt>
                <c:pt idx="2">
                  <c:v>1183.92</c:v>
                </c:pt>
                <c:pt idx="3">
                  <c:v>1128.72</c:v>
                </c:pt>
                <c:pt idx="4">
                  <c:v>1125.25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6-4C34-BD68-8CE2C8E4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855728"/>
        <c:axId val="514857688"/>
      </c:lineChart>
      <c:dateAx>
        <c:axId val="514855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4857688"/>
        <c:crosses val="autoZero"/>
        <c:auto val="1"/>
        <c:lblOffset val="100"/>
        <c:baseTimeUnit val="years"/>
      </c:dateAx>
      <c:valAx>
        <c:axId val="514857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85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29.12</c:v>
                </c:pt>
                <c:pt idx="1">
                  <c:v>33.58</c:v>
                </c:pt>
                <c:pt idx="2">
                  <c:v>32.619999999999997</c:v>
                </c:pt>
                <c:pt idx="3">
                  <c:v>29.27</c:v>
                </c:pt>
                <c:pt idx="4">
                  <c:v>25.96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5-44A2-83AE-905128A8F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242672"/>
        <c:axId val="36223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40.89</c:v>
                </c:pt>
                <c:pt idx="1">
                  <c:v>41.25</c:v>
                </c:pt>
                <c:pt idx="2">
                  <c:v>42.5</c:v>
                </c:pt>
                <c:pt idx="3">
                  <c:v>41.84</c:v>
                </c:pt>
                <c:pt idx="4">
                  <c:v>41.44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5-44A2-83AE-905128A8F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242672"/>
        <c:axId val="362237968"/>
      </c:lineChart>
      <c:dateAx>
        <c:axId val="362242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2237968"/>
        <c:crosses val="autoZero"/>
        <c:auto val="1"/>
        <c:lblOffset val="100"/>
        <c:baseTimeUnit val="years"/>
      </c:dateAx>
      <c:valAx>
        <c:axId val="36223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24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573.57000000000005</c:v>
                </c:pt>
                <c:pt idx="1">
                  <c:v>503.44</c:v>
                </c:pt>
                <c:pt idx="2">
                  <c:v>513.94000000000005</c:v>
                </c:pt>
                <c:pt idx="3">
                  <c:v>591.99</c:v>
                </c:pt>
                <c:pt idx="4">
                  <c:v>659.23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7-4E16-AF6A-D7C8AA67E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733600"/>
        <c:axId val="472736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</c:v>
                </c:pt>
                <c:pt idx="1">
                  <c:v>383.25</c:v>
                </c:pt>
                <c:pt idx="2">
                  <c:v>377.72</c:v>
                </c:pt>
                <c:pt idx="3">
                  <c:v>390.47</c:v>
                </c:pt>
                <c:pt idx="4">
                  <c:v>403.61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7-4E16-AF6A-D7C8AA67E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733600"/>
        <c:axId val="472736344"/>
      </c:lineChart>
      <c:dateAx>
        <c:axId val="4727336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2736344"/>
        <c:crosses val="autoZero"/>
        <c:auto val="1"/>
        <c:lblOffset val="100"/>
        <c:baseTimeUnit val="years"/>
      </c:dateAx>
      <c:valAx>
        <c:axId val="472736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273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31" t="str">
        <f>データ!H6</f>
        <v>鹿児島県　垂水市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D4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13885</v>
      </c>
      <c r="AM8" s="37"/>
      <c r="AN8" s="37"/>
      <c r="AO8" s="37"/>
      <c r="AP8" s="37"/>
      <c r="AQ8" s="37"/>
      <c r="AR8" s="37"/>
      <c r="AS8" s="37"/>
      <c r="AT8" s="38">
        <f>データ!$S$6</f>
        <v>162.12</v>
      </c>
      <c r="AU8" s="38"/>
      <c r="AV8" s="38"/>
      <c r="AW8" s="38"/>
      <c r="AX8" s="38"/>
      <c r="AY8" s="38"/>
      <c r="AZ8" s="38"/>
      <c r="BA8" s="38"/>
      <c r="BB8" s="38">
        <f>データ!$T$6</f>
        <v>85.65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4.09</v>
      </c>
      <c r="Q10" s="38"/>
      <c r="R10" s="38"/>
      <c r="S10" s="38"/>
      <c r="T10" s="38"/>
      <c r="U10" s="38"/>
      <c r="V10" s="38"/>
      <c r="W10" s="37">
        <f>データ!$Q$6</f>
        <v>2827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562</v>
      </c>
      <c r="AM10" s="37"/>
      <c r="AN10" s="37"/>
      <c r="AO10" s="37"/>
      <c r="AP10" s="37"/>
      <c r="AQ10" s="37"/>
      <c r="AR10" s="37"/>
      <c r="AS10" s="37"/>
      <c r="AT10" s="38">
        <f>データ!$V$6</f>
        <v>0.45</v>
      </c>
      <c r="AU10" s="38"/>
      <c r="AV10" s="38"/>
      <c r="AW10" s="38"/>
      <c r="AX10" s="38"/>
      <c r="AY10" s="38"/>
      <c r="AZ10" s="38"/>
      <c r="BA10" s="38"/>
      <c r="BB10" s="38">
        <f>データ!$W$6</f>
        <v>1248.8900000000001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117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118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119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12"/>
    </row>
    <row r="84" spans="1:78" hidden="1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41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42</v>
      </c>
      <c r="N85" s="13" t="s">
        <v>43</v>
      </c>
      <c r="O85" s="13" t="str">
        <f>データ!EN6</f>
        <v>【0.58】</v>
      </c>
    </row>
  </sheetData>
  <sheetProtection algorithmName="SHA-512" hashValue="cjO9Hbli+lMMuNRbeTVR2epiGRdimi8UPGA7hM5wc4NXhcUnLt3Zl292OEs9JX8MBz+VPw29FC9fNVVQnxhHLQ==" saltValue="TkWo8VJwmNg8KuR954nMU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>
      <c r="A2" s="15" t="s">
        <v>45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>
      <c r="A3" s="15" t="s">
        <v>46</v>
      </c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51</v>
      </c>
      <c r="G3" s="16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54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55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>
      <c r="A4" s="15" t="s">
        <v>56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57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58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59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60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61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62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63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64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65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66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67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>
      <c r="A5" s="15" t="s">
        <v>68</v>
      </c>
      <c r="B5" s="18"/>
      <c r="C5" s="18"/>
      <c r="D5" s="18"/>
      <c r="E5" s="18"/>
      <c r="F5" s="18"/>
      <c r="G5" s="18"/>
      <c r="H5" s="19" t="s">
        <v>69</v>
      </c>
      <c r="I5" s="19" t="s">
        <v>70</v>
      </c>
      <c r="J5" s="19" t="s">
        <v>71</v>
      </c>
      <c r="K5" s="19" t="s">
        <v>72</v>
      </c>
      <c r="L5" s="19" t="s">
        <v>73</v>
      </c>
      <c r="M5" s="19" t="s">
        <v>74</v>
      </c>
      <c r="N5" s="19" t="s">
        <v>75</v>
      </c>
      <c r="O5" s="19" t="s">
        <v>76</v>
      </c>
      <c r="P5" s="19" t="s">
        <v>77</v>
      </c>
      <c r="Q5" s="19" t="s">
        <v>78</v>
      </c>
      <c r="R5" s="19" t="s">
        <v>79</v>
      </c>
      <c r="S5" s="19" t="s">
        <v>80</v>
      </c>
      <c r="T5" s="19" t="s">
        <v>81</v>
      </c>
      <c r="U5" s="19" t="s">
        <v>82</v>
      </c>
      <c r="V5" s="19" t="s">
        <v>83</v>
      </c>
      <c r="W5" s="19" t="s">
        <v>84</v>
      </c>
      <c r="X5" s="19" t="s">
        <v>85</v>
      </c>
      <c r="Y5" s="19" t="s">
        <v>86</v>
      </c>
      <c r="Z5" s="19" t="s">
        <v>87</v>
      </c>
      <c r="AA5" s="19" t="s">
        <v>88</v>
      </c>
      <c r="AB5" s="19" t="s">
        <v>89</v>
      </c>
      <c r="AC5" s="19" t="s">
        <v>90</v>
      </c>
      <c r="AD5" s="19" t="s">
        <v>91</v>
      </c>
      <c r="AE5" s="19" t="s">
        <v>92</v>
      </c>
      <c r="AF5" s="19" t="s">
        <v>93</v>
      </c>
      <c r="AG5" s="19" t="s">
        <v>94</v>
      </c>
      <c r="AH5" s="19" t="s">
        <v>29</v>
      </c>
      <c r="AI5" s="19" t="s">
        <v>85</v>
      </c>
      <c r="AJ5" s="19" t="s">
        <v>86</v>
      </c>
      <c r="AK5" s="19" t="s">
        <v>87</v>
      </c>
      <c r="AL5" s="19" t="s">
        <v>88</v>
      </c>
      <c r="AM5" s="19" t="s">
        <v>89</v>
      </c>
      <c r="AN5" s="19" t="s">
        <v>90</v>
      </c>
      <c r="AO5" s="19" t="s">
        <v>91</v>
      </c>
      <c r="AP5" s="19" t="s">
        <v>92</v>
      </c>
      <c r="AQ5" s="19" t="s">
        <v>93</v>
      </c>
      <c r="AR5" s="19" t="s">
        <v>94</v>
      </c>
      <c r="AS5" s="19" t="s">
        <v>95</v>
      </c>
      <c r="AT5" s="19" t="s">
        <v>85</v>
      </c>
      <c r="AU5" s="19" t="s">
        <v>86</v>
      </c>
      <c r="AV5" s="19" t="s">
        <v>87</v>
      </c>
      <c r="AW5" s="19" t="s">
        <v>88</v>
      </c>
      <c r="AX5" s="19" t="s">
        <v>89</v>
      </c>
      <c r="AY5" s="19" t="s">
        <v>90</v>
      </c>
      <c r="AZ5" s="19" t="s">
        <v>91</v>
      </c>
      <c r="BA5" s="19" t="s">
        <v>92</v>
      </c>
      <c r="BB5" s="19" t="s">
        <v>93</v>
      </c>
      <c r="BC5" s="19" t="s">
        <v>94</v>
      </c>
      <c r="BD5" s="19" t="s">
        <v>95</v>
      </c>
      <c r="BE5" s="19" t="s">
        <v>85</v>
      </c>
      <c r="BF5" s="19" t="s">
        <v>86</v>
      </c>
      <c r="BG5" s="19" t="s">
        <v>87</v>
      </c>
      <c r="BH5" s="19" t="s">
        <v>88</v>
      </c>
      <c r="BI5" s="19" t="s">
        <v>89</v>
      </c>
      <c r="BJ5" s="19" t="s">
        <v>90</v>
      </c>
      <c r="BK5" s="19" t="s">
        <v>91</v>
      </c>
      <c r="BL5" s="19" t="s">
        <v>92</v>
      </c>
      <c r="BM5" s="19" t="s">
        <v>93</v>
      </c>
      <c r="BN5" s="19" t="s">
        <v>94</v>
      </c>
      <c r="BO5" s="19" t="s">
        <v>95</v>
      </c>
      <c r="BP5" s="19" t="s">
        <v>85</v>
      </c>
      <c r="BQ5" s="19" t="s">
        <v>86</v>
      </c>
      <c r="BR5" s="19" t="s">
        <v>87</v>
      </c>
      <c r="BS5" s="19" t="s">
        <v>88</v>
      </c>
      <c r="BT5" s="19" t="s">
        <v>89</v>
      </c>
      <c r="BU5" s="19" t="s">
        <v>90</v>
      </c>
      <c r="BV5" s="19" t="s">
        <v>91</v>
      </c>
      <c r="BW5" s="19" t="s">
        <v>92</v>
      </c>
      <c r="BX5" s="19" t="s">
        <v>93</v>
      </c>
      <c r="BY5" s="19" t="s">
        <v>94</v>
      </c>
      <c r="BZ5" s="19" t="s">
        <v>95</v>
      </c>
      <c r="CA5" s="19" t="s">
        <v>85</v>
      </c>
      <c r="CB5" s="19" t="s">
        <v>86</v>
      </c>
      <c r="CC5" s="19" t="s">
        <v>87</v>
      </c>
      <c r="CD5" s="19" t="s">
        <v>88</v>
      </c>
      <c r="CE5" s="19" t="s">
        <v>89</v>
      </c>
      <c r="CF5" s="19" t="s">
        <v>90</v>
      </c>
      <c r="CG5" s="19" t="s">
        <v>91</v>
      </c>
      <c r="CH5" s="19" t="s">
        <v>92</v>
      </c>
      <c r="CI5" s="19" t="s">
        <v>93</v>
      </c>
      <c r="CJ5" s="19" t="s">
        <v>94</v>
      </c>
      <c r="CK5" s="19" t="s">
        <v>95</v>
      </c>
      <c r="CL5" s="19" t="s">
        <v>85</v>
      </c>
      <c r="CM5" s="19" t="s">
        <v>86</v>
      </c>
      <c r="CN5" s="19" t="s">
        <v>87</v>
      </c>
      <c r="CO5" s="19" t="s">
        <v>88</v>
      </c>
      <c r="CP5" s="19" t="s">
        <v>89</v>
      </c>
      <c r="CQ5" s="19" t="s">
        <v>90</v>
      </c>
      <c r="CR5" s="19" t="s">
        <v>91</v>
      </c>
      <c r="CS5" s="19" t="s">
        <v>92</v>
      </c>
      <c r="CT5" s="19" t="s">
        <v>93</v>
      </c>
      <c r="CU5" s="19" t="s">
        <v>94</v>
      </c>
      <c r="CV5" s="19" t="s">
        <v>95</v>
      </c>
      <c r="CW5" s="19" t="s">
        <v>85</v>
      </c>
      <c r="CX5" s="19" t="s">
        <v>86</v>
      </c>
      <c r="CY5" s="19" t="s">
        <v>87</v>
      </c>
      <c r="CZ5" s="19" t="s">
        <v>88</v>
      </c>
      <c r="DA5" s="19" t="s">
        <v>89</v>
      </c>
      <c r="DB5" s="19" t="s">
        <v>90</v>
      </c>
      <c r="DC5" s="19" t="s">
        <v>91</v>
      </c>
      <c r="DD5" s="19" t="s">
        <v>92</v>
      </c>
      <c r="DE5" s="19" t="s">
        <v>93</v>
      </c>
      <c r="DF5" s="19" t="s">
        <v>94</v>
      </c>
      <c r="DG5" s="19" t="s">
        <v>95</v>
      </c>
      <c r="DH5" s="19" t="s">
        <v>85</v>
      </c>
      <c r="DI5" s="19" t="s">
        <v>86</v>
      </c>
      <c r="DJ5" s="19" t="s">
        <v>87</v>
      </c>
      <c r="DK5" s="19" t="s">
        <v>88</v>
      </c>
      <c r="DL5" s="19" t="s">
        <v>89</v>
      </c>
      <c r="DM5" s="19" t="s">
        <v>90</v>
      </c>
      <c r="DN5" s="19" t="s">
        <v>91</v>
      </c>
      <c r="DO5" s="19" t="s">
        <v>92</v>
      </c>
      <c r="DP5" s="19" t="s">
        <v>93</v>
      </c>
      <c r="DQ5" s="19" t="s">
        <v>94</v>
      </c>
      <c r="DR5" s="19" t="s">
        <v>95</v>
      </c>
      <c r="DS5" s="19" t="s">
        <v>85</v>
      </c>
      <c r="DT5" s="19" t="s">
        <v>86</v>
      </c>
      <c r="DU5" s="19" t="s">
        <v>87</v>
      </c>
      <c r="DV5" s="19" t="s">
        <v>88</v>
      </c>
      <c r="DW5" s="19" t="s">
        <v>89</v>
      </c>
      <c r="DX5" s="19" t="s">
        <v>90</v>
      </c>
      <c r="DY5" s="19" t="s">
        <v>91</v>
      </c>
      <c r="DZ5" s="19" t="s">
        <v>92</v>
      </c>
      <c r="EA5" s="19" t="s">
        <v>93</v>
      </c>
      <c r="EB5" s="19" t="s">
        <v>94</v>
      </c>
      <c r="EC5" s="19" t="s">
        <v>95</v>
      </c>
      <c r="ED5" s="19" t="s">
        <v>85</v>
      </c>
      <c r="EE5" s="19" t="s">
        <v>86</v>
      </c>
      <c r="EF5" s="19" t="s">
        <v>87</v>
      </c>
      <c r="EG5" s="19" t="s">
        <v>88</v>
      </c>
      <c r="EH5" s="19" t="s">
        <v>89</v>
      </c>
      <c r="EI5" s="19" t="s">
        <v>90</v>
      </c>
      <c r="EJ5" s="19" t="s">
        <v>91</v>
      </c>
      <c r="EK5" s="19" t="s">
        <v>92</v>
      </c>
      <c r="EL5" s="19" t="s">
        <v>93</v>
      </c>
      <c r="EM5" s="19" t="s">
        <v>94</v>
      </c>
      <c r="EN5" s="19" t="s">
        <v>95</v>
      </c>
    </row>
    <row r="6" spans="1:144" s="23" customFormat="1">
      <c r="A6" s="15" t="s">
        <v>96</v>
      </c>
      <c r="B6" s="20">
        <f>B7</f>
        <v>2021</v>
      </c>
      <c r="C6" s="20">
        <f t="shared" ref="C6:W6" si="3">C7</f>
        <v>462144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鹿児島県　垂水市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4.09</v>
      </c>
      <c r="Q6" s="21">
        <f t="shared" si="3"/>
        <v>2827</v>
      </c>
      <c r="R6" s="21">
        <f t="shared" si="3"/>
        <v>13885</v>
      </c>
      <c r="S6" s="21">
        <f t="shared" si="3"/>
        <v>162.12</v>
      </c>
      <c r="T6" s="21">
        <f t="shared" si="3"/>
        <v>85.65</v>
      </c>
      <c r="U6" s="21">
        <f t="shared" si="3"/>
        <v>562</v>
      </c>
      <c r="V6" s="21">
        <f t="shared" si="3"/>
        <v>0.45</v>
      </c>
      <c r="W6" s="21">
        <f t="shared" si="3"/>
        <v>1248.8900000000001</v>
      </c>
      <c r="X6" s="22">
        <f>IF(X7="",NA(),X7)</f>
        <v>80.73</v>
      </c>
      <c r="Y6" s="22">
        <f t="shared" ref="Y6:AG6" si="4">IF(Y7="",NA(),Y7)</f>
        <v>74.88</v>
      </c>
      <c r="Z6" s="22">
        <f t="shared" si="4"/>
        <v>78.959999999999994</v>
      </c>
      <c r="AA6" s="22">
        <f t="shared" si="4"/>
        <v>79.61</v>
      </c>
      <c r="AB6" s="22">
        <f t="shared" si="4"/>
        <v>82.05</v>
      </c>
      <c r="AC6" s="22">
        <f t="shared" si="4"/>
        <v>74.05</v>
      </c>
      <c r="AD6" s="22">
        <f t="shared" si="4"/>
        <v>73.25</v>
      </c>
      <c r="AE6" s="22">
        <f t="shared" si="4"/>
        <v>75.06</v>
      </c>
      <c r="AF6" s="22">
        <f t="shared" si="4"/>
        <v>73.22</v>
      </c>
      <c r="AG6" s="22">
        <f t="shared" si="4"/>
        <v>69.05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1392.97</v>
      </c>
      <c r="BF6" s="22">
        <f t="shared" ref="BF6:BN6" si="7">IF(BF7="",NA(),BF7)</f>
        <v>1376.5</v>
      </c>
      <c r="BG6" s="22">
        <f t="shared" si="7"/>
        <v>1313.74</v>
      </c>
      <c r="BH6" s="22">
        <f t="shared" si="7"/>
        <v>1221.3399999999999</v>
      </c>
      <c r="BI6" s="22">
        <f t="shared" si="7"/>
        <v>1214.98</v>
      </c>
      <c r="BJ6" s="22">
        <f t="shared" si="7"/>
        <v>1302.33</v>
      </c>
      <c r="BK6" s="22">
        <f t="shared" si="7"/>
        <v>1274.21</v>
      </c>
      <c r="BL6" s="22">
        <f t="shared" si="7"/>
        <v>1183.92</v>
      </c>
      <c r="BM6" s="22">
        <f t="shared" si="7"/>
        <v>1128.72</v>
      </c>
      <c r="BN6" s="22">
        <f t="shared" si="7"/>
        <v>1125.25</v>
      </c>
      <c r="BO6" s="21" t="str">
        <f>IF(BO7="","",IF(BO7="-","【-】","【"&amp;SUBSTITUTE(TEXT(BO7,"#,##0.00"),"-","△")&amp;"】"))</f>
        <v>【940.88】</v>
      </c>
      <c r="BP6" s="22">
        <f>IF(BP7="",NA(),BP7)</f>
        <v>29.12</v>
      </c>
      <c r="BQ6" s="22">
        <f t="shared" ref="BQ6:BY6" si="8">IF(BQ7="",NA(),BQ7)</f>
        <v>33.58</v>
      </c>
      <c r="BR6" s="22">
        <f t="shared" si="8"/>
        <v>32.619999999999997</v>
      </c>
      <c r="BS6" s="22">
        <f t="shared" si="8"/>
        <v>29.27</v>
      </c>
      <c r="BT6" s="22">
        <f t="shared" si="8"/>
        <v>25.96</v>
      </c>
      <c r="BU6" s="22">
        <f t="shared" si="8"/>
        <v>40.89</v>
      </c>
      <c r="BV6" s="22">
        <f t="shared" si="8"/>
        <v>41.25</v>
      </c>
      <c r="BW6" s="22">
        <f t="shared" si="8"/>
        <v>42.5</v>
      </c>
      <c r="BX6" s="22">
        <f t="shared" si="8"/>
        <v>41.84</v>
      </c>
      <c r="BY6" s="22">
        <f t="shared" si="8"/>
        <v>41.44</v>
      </c>
      <c r="BZ6" s="21" t="str">
        <f>IF(BZ7="","",IF(BZ7="-","【-】","【"&amp;SUBSTITUTE(TEXT(BZ7,"#,##0.00"),"-","△")&amp;"】"))</f>
        <v>【54.59】</v>
      </c>
      <c r="CA6" s="22">
        <f>IF(CA7="",NA(),CA7)</f>
        <v>573.57000000000005</v>
      </c>
      <c r="CB6" s="22">
        <f t="shared" ref="CB6:CJ6" si="9">IF(CB7="",NA(),CB7)</f>
        <v>503.44</v>
      </c>
      <c r="CC6" s="22">
        <f t="shared" si="9"/>
        <v>513.94000000000005</v>
      </c>
      <c r="CD6" s="22">
        <f t="shared" si="9"/>
        <v>591.99</v>
      </c>
      <c r="CE6" s="22">
        <f t="shared" si="9"/>
        <v>659.23</v>
      </c>
      <c r="CF6" s="22">
        <f t="shared" si="9"/>
        <v>383.2</v>
      </c>
      <c r="CG6" s="22">
        <f t="shared" si="9"/>
        <v>383.25</v>
      </c>
      <c r="CH6" s="22">
        <f t="shared" si="9"/>
        <v>377.72</v>
      </c>
      <c r="CI6" s="22">
        <f t="shared" si="9"/>
        <v>390.47</v>
      </c>
      <c r="CJ6" s="22">
        <f t="shared" si="9"/>
        <v>403.61</v>
      </c>
      <c r="CK6" s="21" t="str">
        <f>IF(CK7="","",IF(CK7="-","【-】","【"&amp;SUBSTITUTE(TEXT(CK7,"#,##0.00"),"-","△")&amp;"】"))</f>
        <v>【301.20】</v>
      </c>
      <c r="CL6" s="22">
        <f>IF(CL7="",NA(),CL7)</f>
        <v>49.03</v>
      </c>
      <c r="CM6" s="22">
        <f t="shared" ref="CM6:CU6" si="10">IF(CM7="",NA(),CM7)</f>
        <v>49</v>
      </c>
      <c r="CN6" s="22">
        <f t="shared" si="10"/>
        <v>48.16</v>
      </c>
      <c r="CO6" s="22">
        <f t="shared" si="10"/>
        <v>48.79</v>
      </c>
      <c r="CP6" s="22">
        <f t="shared" si="10"/>
        <v>37.049999999999997</v>
      </c>
      <c r="CQ6" s="22">
        <f t="shared" si="10"/>
        <v>47.95</v>
      </c>
      <c r="CR6" s="22">
        <f t="shared" si="10"/>
        <v>48.26</v>
      </c>
      <c r="CS6" s="22">
        <f t="shared" si="10"/>
        <v>48.01</v>
      </c>
      <c r="CT6" s="22">
        <f t="shared" si="10"/>
        <v>49.08</v>
      </c>
      <c r="CU6" s="22">
        <f t="shared" si="10"/>
        <v>51.46</v>
      </c>
      <c r="CV6" s="21" t="str">
        <f>IF(CV7="","",IF(CV7="-","【-】","【"&amp;SUBSTITUTE(TEXT(CV7,"#,##0.00"),"-","△")&amp;"】"))</f>
        <v>【56.42】</v>
      </c>
      <c r="CW6" s="22">
        <f>IF(CW7="",NA(),CW7)</f>
        <v>83.24</v>
      </c>
      <c r="CX6" s="22">
        <f t="shared" ref="CX6:DF6" si="11">IF(CX7="",NA(),CX7)</f>
        <v>78.12</v>
      </c>
      <c r="CY6" s="22">
        <f t="shared" si="11"/>
        <v>78.14</v>
      </c>
      <c r="CZ6" s="22">
        <f t="shared" si="11"/>
        <v>74.61</v>
      </c>
      <c r="DA6" s="22">
        <f t="shared" si="11"/>
        <v>91.95</v>
      </c>
      <c r="DB6" s="22">
        <f t="shared" si="11"/>
        <v>74.900000000000006</v>
      </c>
      <c r="DC6" s="22">
        <f t="shared" si="11"/>
        <v>72.72</v>
      </c>
      <c r="DD6" s="22">
        <f t="shared" si="11"/>
        <v>72.75</v>
      </c>
      <c r="DE6" s="22">
        <f t="shared" si="11"/>
        <v>71.27</v>
      </c>
      <c r="DF6" s="22">
        <f t="shared" si="11"/>
        <v>68.58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0.56999999999999995</v>
      </c>
      <c r="EJ6" s="22">
        <f t="shared" si="14"/>
        <v>0.62</v>
      </c>
      <c r="EK6" s="22">
        <f t="shared" si="14"/>
        <v>0.39</v>
      </c>
      <c r="EL6" s="22">
        <f t="shared" si="14"/>
        <v>0.61</v>
      </c>
      <c r="EM6" s="22">
        <f t="shared" si="14"/>
        <v>0.4</v>
      </c>
      <c r="EN6" s="21" t="str">
        <f>IF(EN7="","",IF(EN7="-","【-】","【"&amp;SUBSTITUTE(TEXT(EN7,"#,##0.00"),"-","△")&amp;"】"))</f>
        <v>【0.58】</v>
      </c>
    </row>
    <row r="7" spans="1:144" s="23" customFormat="1">
      <c r="A7" s="15"/>
      <c r="B7" s="24">
        <v>2021</v>
      </c>
      <c r="C7" s="24">
        <v>462144</v>
      </c>
      <c r="D7" s="24">
        <v>47</v>
      </c>
      <c r="E7" s="24">
        <v>1</v>
      </c>
      <c r="F7" s="24">
        <v>0</v>
      </c>
      <c r="G7" s="24">
        <v>0</v>
      </c>
      <c r="H7" s="24" t="s">
        <v>97</v>
      </c>
      <c r="I7" s="24" t="s">
        <v>98</v>
      </c>
      <c r="J7" s="24" t="s">
        <v>99</v>
      </c>
      <c r="K7" s="24" t="s">
        <v>100</v>
      </c>
      <c r="L7" s="24" t="s">
        <v>101</v>
      </c>
      <c r="M7" s="24" t="s">
        <v>102</v>
      </c>
      <c r="N7" s="25" t="s">
        <v>103</v>
      </c>
      <c r="O7" s="25" t="s">
        <v>104</v>
      </c>
      <c r="P7" s="25">
        <v>4.09</v>
      </c>
      <c r="Q7" s="25">
        <v>2827</v>
      </c>
      <c r="R7" s="25">
        <v>13885</v>
      </c>
      <c r="S7" s="25">
        <v>162.12</v>
      </c>
      <c r="T7" s="25">
        <v>85.65</v>
      </c>
      <c r="U7" s="25">
        <v>562</v>
      </c>
      <c r="V7" s="25">
        <v>0.45</v>
      </c>
      <c r="W7" s="25">
        <v>1248.8900000000001</v>
      </c>
      <c r="X7" s="25">
        <v>80.73</v>
      </c>
      <c r="Y7" s="25">
        <v>74.88</v>
      </c>
      <c r="Z7" s="25">
        <v>78.959999999999994</v>
      </c>
      <c r="AA7" s="25">
        <v>79.61</v>
      </c>
      <c r="AB7" s="25">
        <v>82.05</v>
      </c>
      <c r="AC7" s="25">
        <v>74.05</v>
      </c>
      <c r="AD7" s="25">
        <v>73.25</v>
      </c>
      <c r="AE7" s="25">
        <v>75.06</v>
      </c>
      <c r="AF7" s="25">
        <v>73.22</v>
      </c>
      <c r="AG7" s="25">
        <v>69.05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1392.97</v>
      </c>
      <c r="BF7" s="25">
        <v>1376.5</v>
      </c>
      <c r="BG7" s="25">
        <v>1313.74</v>
      </c>
      <c r="BH7" s="25">
        <v>1221.3399999999999</v>
      </c>
      <c r="BI7" s="25">
        <v>1214.98</v>
      </c>
      <c r="BJ7" s="25">
        <v>1302.33</v>
      </c>
      <c r="BK7" s="25">
        <v>1274.21</v>
      </c>
      <c r="BL7" s="25">
        <v>1183.92</v>
      </c>
      <c r="BM7" s="25">
        <v>1128.72</v>
      </c>
      <c r="BN7" s="25">
        <v>1125.25</v>
      </c>
      <c r="BO7" s="25">
        <v>940.88</v>
      </c>
      <c r="BP7" s="25">
        <v>29.12</v>
      </c>
      <c r="BQ7" s="25">
        <v>33.58</v>
      </c>
      <c r="BR7" s="25">
        <v>32.619999999999997</v>
      </c>
      <c r="BS7" s="25">
        <v>29.27</v>
      </c>
      <c r="BT7" s="25">
        <v>25.96</v>
      </c>
      <c r="BU7" s="25">
        <v>40.89</v>
      </c>
      <c r="BV7" s="25">
        <v>41.25</v>
      </c>
      <c r="BW7" s="25">
        <v>42.5</v>
      </c>
      <c r="BX7" s="25">
        <v>41.84</v>
      </c>
      <c r="BY7" s="25">
        <v>41.44</v>
      </c>
      <c r="BZ7" s="25">
        <v>54.59</v>
      </c>
      <c r="CA7" s="25">
        <v>573.57000000000005</v>
      </c>
      <c r="CB7" s="25">
        <v>503.44</v>
      </c>
      <c r="CC7" s="25">
        <v>513.94000000000005</v>
      </c>
      <c r="CD7" s="25">
        <v>591.99</v>
      </c>
      <c r="CE7" s="25">
        <v>659.23</v>
      </c>
      <c r="CF7" s="25">
        <v>383.2</v>
      </c>
      <c r="CG7" s="25">
        <v>383.25</v>
      </c>
      <c r="CH7" s="25">
        <v>377.72</v>
      </c>
      <c r="CI7" s="25">
        <v>390.47</v>
      </c>
      <c r="CJ7" s="25">
        <v>403.61</v>
      </c>
      <c r="CK7" s="25">
        <v>301.2</v>
      </c>
      <c r="CL7" s="25">
        <v>49.03</v>
      </c>
      <c r="CM7" s="25">
        <v>49</v>
      </c>
      <c r="CN7" s="25">
        <v>48.16</v>
      </c>
      <c r="CO7" s="25">
        <v>48.79</v>
      </c>
      <c r="CP7" s="25">
        <v>37.049999999999997</v>
      </c>
      <c r="CQ7" s="25">
        <v>47.95</v>
      </c>
      <c r="CR7" s="25">
        <v>48.26</v>
      </c>
      <c r="CS7" s="25">
        <v>48.01</v>
      </c>
      <c r="CT7" s="25">
        <v>49.08</v>
      </c>
      <c r="CU7" s="25">
        <v>51.46</v>
      </c>
      <c r="CV7" s="25">
        <v>56.42</v>
      </c>
      <c r="CW7" s="25">
        <v>83.24</v>
      </c>
      <c r="CX7" s="25">
        <v>78.12</v>
      </c>
      <c r="CY7" s="25">
        <v>78.14</v>
      </c>
      <c r="CZ7" s="25">
        <v>74.61</v>
      </c>
      <c r="DA7" s="25">
        <v>91.95</v>
      </c>
      <c r="DB7" s="25">
        <v>74.900000000000006</v>
      </c>
      <c r="DC7" s="25">
        <v>72.72</v>
      </c>
      <c r="DD7" s="25">
        <v>72.75</v>
      </c>
      <c r="DE7" s="25">
        <v>71.27</v>
      </c>
      <c r="DF7" s="25">
        <v>68.58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0.56999999999999995</v>
      </c>
      <c r="EJ7" s="25">
        <v>0.62</v>
      </c>
      <c r="EK7" s="25">
        <v>0.39</v>
      </c>
      <c r="EL7" s="25">
        <v>0.61</v>
      </c>
      <c r="EM7" s="25">
        <v>0.4</v>
      </c>
      <c r="EN7" s="25">
        <v>0.57999999999999996</v>
      </c>
    </row>
    <row r="8" spans="1:144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>
      <c r="A9" s="27"/>
      <c r="B9" s="27" t="s">
        <v>105</v>
      </c>
      <c r="C9" s="27" t="s">
        <v>106</v>
      </c>
      <c r="D9" s="27" t="s">
        <v>107</v>
      </c>
      <c r="E9" s="27" t="s">
        <v>108</v>
      </c>
      <c r="F9" s="27" t="s">
        <v>109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>
      <c r="A10" s="27" t="s">
        <v>47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4">
      <c r="B13" t="s">
        <v>112</v>
      </c>
      <c r="C13" t="s">
        <v>113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2023-01-19T12:43:41Z</cp:lastPrinted>
  <dcterms:created xsi:type="dcterms:W3CDTF">2022-12-01T01:12:04Z</dcterms:created>
  <dcterms:modified xsi:type="dcterms:W3CDTF">2023-02-20T12:05:37Z</dcterms:modified>
  <cp:category/>
</cp:coreProperties>
</file>