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08 垂水市【済，要修正】済\"/>
    </mc:Choice>
  </mc:AlternateContent>
  <workbookProtection workbookAlgorithmName="SHA-512" workbookHashValue="Zsu0Dh1xKM3lfOzX9l7iA41HMIHbTAmoWLvnzj6nfoZD1lRa7ieav890cHDgM3zdMr0Tul5lr+9QgbEKIkAYbA==" workbookSaltValue="sNMMLasaX6SvlKanC2ttuQ==" workbookSpinCount="100000" lockStructure="1"/>
  <bookViews>
    <workbookView xWindow="0" yWindow="0" windowWidth="21690" windowHeight="122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I10" i="4" s="1"/>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E85" i="4"/>
  <c r="BB10" i="4"/>
  <c r="AT10" i="4"/>
  <c r="W10" i="4"/>
  <c r="B10" i="4"/>
  <c r="BB8" i="4"/>
  <c r="AT8" i="4"/>
  <c r="AL8" i="4"/>
  <c r="AD8" i="4"/>
  <c r="W8" i="4"/>
  <c r="P8" i="4"/>
  <c r="I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<sst xmlns="http://schemas.openxmlformats.org/spreadsheetml/2006/main" count="228" uniqueCount="114">
  <si>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</si>
  <si>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</si>
  <si>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</si>
  <si>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</si>
  <si>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</si>
  <si>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</si>
  <si>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</si>
  <si>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</si>
  <si>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</si>
  <si>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</si>
  <si>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</si>
  <si>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</si>
  <si>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</si>
  <si>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</si>
  <si>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</si>
  <si>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</si>
  <si>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</si>
  <si>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</si>
  <si>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</si>
  <si>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</si>
  <si>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</si>
  <si>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</si>
  <si>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</si>
  <si>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</si>
  <si>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</si>
  <si>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</si>
  <si>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</si>
  <si>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</si>
  <si>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</si>
  <si>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</si>
  <si>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</si>
  <si>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</si>
  <si>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</si>
  <si>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</si>
  <si>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</si>
  <si>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</si>
  <si>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</si>
  <si>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</si>
  <si>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</si>
  <si>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</si>
  <si>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</si>
  <si>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</si>
  <si>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</si>
  <si>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</si>
  <si>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</si>
  <si>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</si>
  <si>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</si>
  <si>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</si>
  <si>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</si>
  <si>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</si>
  <si>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</si>
  <si>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</si>
  <si>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</si>
  <si>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</si>
  <si>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</si>
  <si>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</si>
  <si>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</si>
  <si>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</si>
  <si>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</si>
  <si>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</si>
  <si>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</si>
  <si>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</si>
  <si>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</si>
  <si>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</si>
  <si>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</si>
  <si>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</si>
  <si>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</si>
  <si>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</si>
  <si>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</si>
  <si>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</si>
  <si>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</si>
  <si>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</si>
  <si>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</si>
  <si>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</si>
  <si>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</si>
  <si>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</si>
  <si>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</si>
  <si>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</si>
  <si>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</si>
  <si>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</si>
  <si>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</si>
  <si>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</si>
  <si>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</si>
  <si>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</si>
  <si>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</si>
  <si>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</si>
  <si>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</si>
  <si>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</si>
  <si>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</si>
  <si>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</si>
  <si>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</si>
  <si>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</si>
  <si>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</si>
  <si>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垂水市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</si>
  <si>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</si>
  <si>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</si>
  <si>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</si>
  <si>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</si>
  <si>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</si>
  <si>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</si>
  <si>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</si>
  <si>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</si>
  <si>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</si>
  <si>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</si>
  <si>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</si>
  <si>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</si>
  <si>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</si>
  <si>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</si>
  <si>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</si>
  <si>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</si>
  <si>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</si>
  <si>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経常収支は黒字が続いており、類似団体と比べて良好な状態であるが、引き続き経営改善に取り組み、比率の向上に努める。
③流動比率
　類似団体と比べて良好な状態であるが、今後の建設改良事業の実施を見据え、引き続き経営改善に努める。
④企業債残高対給水収益比率
　企業債残高は減少傾向にあるが、給水収益の減少傾向も踏まえ、今後の建設改良事業の継続に向けて、適正規模での投資計画を検討していく必要がある。
⑤料金回収率
　類似団体と比べて良好な状態であるが、引き続き生産性及び有収率の向上に努め、比率の向上を目指す。
⑥給水原価
　類似団体と比べて良好な状態であるが、改修事業と投資のバランスを取りながら、適正な原価の維持に努める。
⑦施設利用率
　類似団体と同じ水準となっているが、引き続き適正な施設規模及び稼働体制の分析を図り、利用率の向上に努める。
⑧有収率
　類似団体と比べて良好な状態であるが、引き続き漏水調査実施と管路等改修に取り組み、比率の向上に努める。</t>
    <rPh sb="61" eb="62">
      <t>ツト</t>
    </rPh>
    <rPh sb="117" eb="118">
      <t>ツト</t>
    </rPh>
    <rPh sb="137" eb="139">
      <t>キギョウ</t>
    </rPh>
    <rPh sb="139" eb="140">
      <t>サイ</t>
    </rPh>
    <rPh sb="140" eb="142">
      <t>ザンダカ</t>
    </rPh>
    <rPh sb="152" eb="154">
      <t>キュウスイ</t>
    </rPh>
    <rPh sb="154" eb="156">
      <t>シュウエキ</t>
    </rPh>
    <rPh sb="157" eb="159">
      <t>ゲンショウ</t>
    </rPh>
    <rPh sb="159" eb="161">
      <t>ケイコウ</t>
    </rPh>
    <rPh sb="162" eb="163">
      <t>フ</t>
    </rPh>
    <rPh sb="166" eb="168">
      <t>コンゴ</t>
    </rPh>
    <rPh sb="169" eb="171">
      <t>ケンセツ</t>
    </rPh>
    <rPh sb="171" eb="173">
      <t>カイリョウ</t>
    </rPh>
    <rPh sb="173" eb="175">
      <t>ジギョウ</t>
    </rPh>
    <rPh sb="176" eb="178">
      <t>ケイゾク</t>
    </rPh>
    <rPh sb="179" eb="180">
      <t>ム</t>
    </rPh>
    <rPh sb="183" eb="185">
      <t>テキセイ</t>
    </rPh>
    <rPh sb="185" eb="187">
      <t>キボ</t>
    </rPh>
    <rPh sb="189" eb="191">
      <t>トウシ</t>
    </rPh>
    <rPh sb="191" eb="193">
      <t>ケイカク</t>
    </rPh>
    <rPh sb="194" eb="196">
      <t>ケントウ</t>
    </rPh>
    <rPh sb="200" eb="202">
      <t>ヒツヨウ</t>
    </rPh>
    <rPh sb="307" eb="309">
      <t>テキセイ</t>
    </rPh>
    <rPh sb="334" eb="335">
      <t>オナ</t>
    </rPh>
    <rPh sb="336" eb="338">
      <t>スイジュン</t>
    </rPh>
    <rPh sb="346" eb="347">
      <t>ヒ</t>
    </rPh>
    <rPh sb="348" eb="349">
      <t>ツヅ</t>
    </rPh>
    <rPh sb="350" eb="352">
      <t>テキセイ</t>
    </rPh>
    <rPh sb="367" eb="368">
      <t>ハカ</t>
    </rPh>
    <rPh sb="370" eb="373">
      <t>リヨウリツ</t>
    </rPh>
    <rPh sb="374" eb="376">
      <t>コウジョウ</t>
    </rPh>
    <rPh sb="406" eb="407">
      <t>ヒ</t>
    </rPh>
    <rPh sb="408" eb="409">
      <t>ツヅ</t>
    </rPh>
    <rPh sb="410" eb="412">
      <t>ロウスイ</t>
    </rPh>
    <rPh sb="412" eb="414">
      <t>チョウサ</t>
    </rPh>
    <rPh sb="414" eb="416">
      <t>ジッシ</t>
    </rPh>
    <rPh sb="419" eb="420">
      <t>ナド</t>
    </rPh>
    <rPh sb="420" eb="422">
      <t>カイシュウ</t>
    </rPh>
    <rPh sb="423" eb="424">
      <t>ト</t>
    </rPh>
    <rPh sb="425" eb="426">
      <t>ク</t>
    </rPh>
    <rPh sb="434" eb="435">
      <t>ツト</t>
    </rPh>
    <phoneticPr fontId="4"/>
  </si>
  <si>
    <t>　減価償却率及び経年化率は、類似団体平均率を上回っており、水道管路や各施設の老朽化が進行している。
　令和２年度より本格的な老朽管更新事業を開始したことで、更新率は類似団体と同じ水準となっている。
　長期計画に基づき各種水道管路及び施設の更新に取り組んでいるが、人口減少に伴う給水収益の減少による経営財務状況の推移も考慮し、重要管路の更新を優先して取り組みつつ、他の老朽管路、設備についても、市全体の他の更新事業等と連携して更新を図り、供給体制の強靭化に努める。</t>
    <rPh sb="51" eb="53">
      <t>レイワ</t>
    </rPh>
    <rPh sb="54" eb="56">
      <t>ネンド</t>
    </rPh>
    <rPh sb="58" eb="61">
      <t>ホンカクテキ</t>
    </rPh>
    <rPh sb="62" eb="64">
      <t>ロウキュウ</t>
    </rPh>
    <rPh sb="64" eb="65">
      <t>カン</t>
    </rPh>
    <rPh sb="67" eb="69">
      <t>ジギョウ</t>
    </rPh>
    <rPh sb="70" eb="72">
      <t>カイシ</t>
    </rPh>
    <rPh sb="78" eb="80">
      <t>コウシン</t>
    </rPh>
    <rPh sb="80" eb="81">
      <t>リツ</t>
    </rPh>
    <rPh sb="82" eb="84">
      <t>ルイジ</t>
    </rPh>
    <rPh sb="84" eb="86">
      <t>ダンタイ</t>
    </rPh>
    <rPh sb="87" eb="88">
      <t>オナ</t>
    </rPh>
    <rPh sb="89" eb="91">
      <t>スイジュン</t>
    </rPh>
    <rPh sb="100" eb="102">
      <t>チョウキ</t>
    </rPh>
    <rPh sb="102" eb="104">
      <t>ケイカク</t>
    </rPh>
    <rPh sb="105" eb="106">
      <t>モト</t>
    </rPh>
    <rPh sb="108" eb="110">
      <t>カクシュ</t>
    </rPh>
    <rPh sb="110" eb="112">
      <t>スイドウ</t>
    </rPh>
    <rPh sb="112" eb="114">
      <t>カンロ</t>
    </rPh>
    <rPh sb="114" eb="115">
      <t>オヨ</t>
    </rPh>
    <rPh sb="116" eb="118">
      <t>シセツ</t>
    </rPh>
    <rPh sb="131" eb="133">
      <t>ジンコウ</t>
    </rPh>
    <rPh sb="133" eb="135">
      <t>ゲンショウ</t>
    </rPh>
    <rPh sb="136" eb="137">
      <t>トモナ</t>
    </rPh>
    <rPh sb="138" eb="140">
      <t>キュウスイ</t>
    </rPh>
    <rPh sb="140" eb="142">
      <t>シュウエキ</t>
    </rPh>
    <rPh sb="143" eb="145">
      <t>ゲンショウ</t>
    </rPh>
    <rPh sb="148" eb="150">
      <t>ケイエイ</t>
    </rPh>
    <rPh sb="150" eb="152">
      <t>ザイム</t>
    </rPh>
    <rPh sb="152" eb="154">
      <t>ジョウキョウ</t>
    </rPh>
    <rPh sb="155" eb="157">
      <t>スイイ</t>
    </rPh>
    <rPh sb="158" eb="160">
      <t>コウリョ</t>
    </rPh>
    <rPh sb="174" eb="175">
      <t>ト</t>
    </rPh>
    <rPh sb="176" eb="177">
      <t>ク</t>
    </rPh>
    <rPh sb="183" eb="185">
      <t>ロウキュウ</t>
    </rPh>
    <rPh sb="188" eb="190">
      <t>セツビ</t>
    </rPh>
    <rPh sb="223" eb="225">
      <t>キョウジン</t>
    </rPh>
    <rPh sb="225" eb="226">
      <t>カ</t>
    </rPh>
    <phoneticPr fontId="4"/>
  </si>
  <si>
    <t>　令和３年度においても、大きな災害や修繕等が少なく、前年度並の収益を確保できたため、他の類似団体と比べて比較的良好な経営状態であると考えられる。
　経営戦略や新水道ビジョン等の長期計画に基づき、老朽管路及び施設の更新・強靭化等の建設改良事業に取り組んでいるが、人口減少に伴う収益の減少、令和５年度に予定している簡易水道事業の経営統合等、今後の水道事業を取り巻く状況の変化を考慮すると、長期的な視点では経営状況の悪化傾向は避けられないことから、更なる経営改善の取り組みとともに、必要な時期での料金見直しを検討していく必要がある。
　引き続き、安定経営の継続と計画的かつ適正規模での更新事業の実施に努め、安心・安全な水道供給体制の継続を目指す。</t>
    <rPh sb="1" eb="3">
      <t>レイワ</t>
    </rPh>
    <rPh sb="4" eb="6">
      <t>ネンド</t>
    </rPh>
    <rPh sb="12" eb="13">
      <t>オオ</t>
    </rPh>
    <rPh sb="15" eb="17">
      <t>サイガイ</t>
    </rPh>
    <rPh sb="18" eb="20">
      <t>シュウゼン</t>
    </rPh>
    <rPh sb="20" eb="21">
      <t>ナド</t>
    </rPh>
    <rPh sb="22" eb="23">
      <t>スク</t>
    </rPh>
    <rPh sb="26" eb="29">
      <t>ゼンネンド</t>
    </rPh>
    <rPh sb="29" eb="30">
      <t>ナ</t>
    </rPh>
    <rPh sb="31" eb="33">
      <t>シュウエキ</t>
    </rPh>
    <rPh sb="34" eb="36">
      <t>カクホ</t>
    </rPh>
    <rPh sb="49" eb="50">
      <t>クラ</t>
    </rPh>
    <rPh sb="52" eb="55">
      <t>ヒカクテキ</t>
    </rPh>
    <rPh sb="55" eb="57">
      <t>リョウコウ</t>
    </rPh>
    <rPh sb="58" eb="60">
      <t>ケイエイ</t>
    </rPh>
    <rPh sb="60" eb="62">
      <t>ジョウタイ</t>
    </rPh>
    <rPh sb="66" eb="67">
      <t>カンガ</t>
    </rPh>
    <rPh sb="88" eb="90">
      <t>チョウキ</t>
    </rPh>
    <rPh sb="90" eb="92">
      <t>ケイカク</t>
    </rPh>
    <rPh sb="99" eb="101">
      <t>カンロ</t>
    </rPh>
    <rPh sb="101" eb="102">
      <t>オヨ</t>
    </rPh>
    <rPh sb="103" eb="105">
      <t>シセツ</t>
    </rPh>
    <rPh sb="109" eb="111">
      <t>キョウジン</t>
    </rPh>
    <rPh sb="111" eb="112">
      <t>カ</t>
    </rPh>
    <rPh sb="112" eb="113">
      <t>ナド</t>
    </rPh>
    <rPh sb="114" eb="116">
      <t>ケンセツ</t>
    </rPh>
    <rPh sb="116" eb="118">
      <t>カイリョウ</t>
    </rPh>
    <rPh sb="118" eb="120">
      <t>ジギョウ</t>
    </rPh>
    <rPh sb="121" eb="122">
      <t>ト</t>
    </rPh>
    <rPh sb="123" eb="124">
      <t>ク</t>
    </rPh>
    <rPh sb="168" eb="170">
      <t>コンゴ</t>
    </rPh>
    <rPh sb="176" eb="177">
      <t>ト</t>
    </rPh>
    <rPh sb="178" eb="179">
      <t>マ</t>
    </rPh>
    <rPh sb="186" eb="188">
      <t>コウリョ</t>
    </rPh>
    <rPh sb="192" eb="195">
      <t>チョウキテキ</t>
    </rPh>
    <rPh sb="196" eb="198">
      <t>シテン</t>
    </rPh>
    <rPh sb="200" eb="202">
      <t>ケイエイ</t>
    </rPh>
    <rPh sb="202" eb="204">
      <t>ジョウキョウ</t>
    </rPh>
    <rPh sb="205" eb="207">
      <t>アッカ</t>
    </rPh>
    <rPh sb="207" eb="209">
      <t>ケイコウ</t>
    </rPh>
    <rPh sb="210" eb="211">
      <t>サ</t>
    </rPh>
    <rPh sb="221" eb="222">
      <t>サラ</t>
    </rPh>
    <rPh sb="224" eb="226">
      <t>ケイエイ</t>
    </rPh>
    <rPh sb="226" eb="228">
      <t>カイゼン</t>
    </rPh>
    <rPh sb="229" eb="230">
      <t>ト</t>
    </rPh>
    <rPh sb="231" eb="232">
      <t>ク</t>
    </rPh>
    <rPh sb="238" eb="240">
      <t>ヒツヨウ</t>
    </rPh>
    <rPh sb="251" eb="253">
      <t>ケントウ</t>
    </rPh>
    <rPh sb="257" eb="259">
      <t>ヒツヨウ</t>
    </rPh>
    <rPh sb="265" eb="266">
      <t>ヒ</t>
    </rPh>
    <rPh sb="267" eb="268">
      <t>ツヅ</t>
    </rPh>
    <rPh sb="270" eb="272">
      <t>アンテイ</t>
    </rPh>
    <rPh sb="283" eb="285">
      <t>テキセイ</t>
    </rPh>
    <rPh sb="285" eb="287">
      <t>キボ</t>
    </rPh>
    <rPh sb="289" eb="291">
      <t>コウシン</t>
    </rPh>
    <rPh sb="297" eb="298">
      <t>ツト</t>
    </rPh>
    <rPh sb="316" eb="318">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</si>
</sst>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4" borderId="9" xfId="0" applyFont="1" applyFill="1" applyBorder="1" applyAlignment="1" applyProtection="1">
      <alignment horizontal="left" vertical="top" wrapText="1"/>
      <protection locked="0"/>
    </xf>
    <xf numFmtId="0" fontId="5" fillId="4" borderId="0" xfId="0" applyFont="1" applyFill="1" applyBorder="1" applyAlignment="1" applyProtection="1">
      <alignment horizontal="left" vertical="top" wrapText="1"/>
      <protection locked="0"/>
    </xf>
    <xf numFmtId="0" fontId="5" fillId="4" borderId="10"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4" borderId="11" xfId="0" applyFont="1" applyFill="1" applyBorder="1" applyAlignment="1" applyProtection="1">
      <alignment horizontal="left" vertical="top" wrapText="1"/>
      <protection locked="0"/>
    </xf>
    <xf numFmtId="0" fontId="5" fillId="4" borderId="1"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0.54</c:v>
                </c:pt>
                <c:pt idx="1">
                  <c:v>0.48</c:v>
                </c:pt>
                <c:pt idx="2">
                  <c:v>0.23</c:v>
                </c:pt>
                <c:pt idx="3">
                  <c:v>0.91</c:v>
                </c:pt>
                <c:pt idx="4">
                  <c:v>0.75</c:v>
                </c:pt>
              </c:numCache>
            </c:numRef>
          </c:val>
          <c:extLst>
            <c:ext xmlns:c16="http://schemas.microsoft.com/office/drawing/2014/chart" uri="{C3380CC4-5D6E-409C-BE32-E72D297353CC}">
              <c16:uniqueId val="{00000000-409F-44DD-98D7-A59A0AD9D515}"/>
            </c:ext>
          </c:extLst>
        </c:ser>
        <c:dLbls>
          <c:showLegendKey val="0"/>
          <c:showVal val="0"/>
          <c:showCatName val="0"/>
          <c:showSerName val="0"/>
          <c:showPercent val="0"/>
          <c:showBubbleSize val="0"/>
        </c:dLbls>
        <c:gapWidth val="150"/>
        <c:axId val="361423984"/>
        <c:axId val="36142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409F-44DD-98D7-A59A0AD9D515}"/>
            </c:ext>
          </c:extLst>
        </c:ser>
        <c:dLbls>
          <c:showLegendKey val="0"/>
          <c:showVal val="0"/>
          <c:showCatName val="0"/>
          <c:showSerName val="0"/>
          <c:showPercent val="0"/>
          <c:showBubbleSize val="0"/>
        </c:dLbls>
        <c:marker val="1"/>
        <c:smooth val="0"/>
        <c:axId val="361423984"/>
        <c:axId val="361421240"/>
      </c:lineChart>
      <c:dateAx>
        <c:axId val="361423984"/>
        <c:scaling>
          <c:orientation val="minMax"/>
        </c:scaling>
        <c:delete val="1"/>
        <c:axPos val="b"/>
        <c:numFmt formatCode="&quot;H&quot;yy" sourceLinked="1"/>
        <c:majorTickMark val="none"/>
        <c:minorTickMark val="none"/>
        <c:tickLblPos val="none"/>
        <c:crossAx val="361421240"/>
        <c:crosses val="autoZero"/>
        <c:auto val="1"/>
        <c:lblOffset val="100"/>
        <c:baseTimeUnit val="years"/>
      </c:dateAx>
      <c:valAx>
        <c:axId val="36142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2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60.62</c:v>
                </c:pt>
                <c:pt idx="1">
                  <c:v>60.79</c:v>
                </c:pt>
                <c:pt idx="2">
                  <c:v>56.53</c:v>
                </c:pt>
                <c:pt idx="3">
                  <c:v>57.01</c:v>
                </c:pt>
                <c:pt idx="4">
                  <c:v>55.12</c:v>
                </c:pt>
              </c:numCache>
            </c:numRef>
          </c:val>
          <c:extLst>
            <c:ext xmlns:c16="http://schemas.microsoft.com/office/drawing/2014/chart" uri="{C3380CC4-5D6E-409C-BE32-E72D297353CC}">
              <c16:uniqueId val="{00000000-D176-4545-8EA2-CD0F38EF627C}"/>
            </c:ext>
          </c:extLst>
        </c:ser>
        <c:dLbls>
          <c:showLegendKey val="0"/>
          <c:showVal val="0"/>
          <c:showCatName val="0"/>
          <c:showSerName val="0"/>
          <c:showPercent val="0"/>
          <c:showBubbleSize val="0"/>
        </c:dLbls>
        <c:gapWidth val="150"/>
        <c:axId val="363722840"/>
        <c:axId val="36372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D176-4545-8EA2-CD0F38EF627C}"/>
            </c:ext>
          </c:extLst>
        </c:ser>
        <c:dLbls>
          <c:showLegendKey val="0"/>
          <c:showVal val="0"/>
          <c:showCatName val="0"/>
          <c:showSerName val="0"/>
          <c:showPercent val="0"/>
          <c:showBubbleSize val="0"/>
        </c:dLbls>
        <c:marker val="1"/>
        <c:smooth val="0"/>
        <c:axId val="363722840"/>
        <c:axId val="363724408"/>
      </c:lineChart>
      <c:dateAx>
        <c:axId val="363722840"/>
        <c:scaling>
          <c:orientation val="minMax"/>
        </c:scaling>
        <c:delete val="1"/>
        <c:axPos val="b"/>
        <c:numFmt formatCode="&quot;H&quot;yy" sourceLinked="1"/>
        <c:majorTickMark val="none"/>
        <c:minorTickMark val="none"/>
        <c:tickLblPos val="none"/>
        <c:crossAx val="363724408"/>
        <c:crosses val="autoZero"/>
        <c:auto val="1"/>
        <c:lblOffset val="100"/>
        <c:baseTimeUnit val="years"/>
      </c:dateAx>
      <c:valAx>
        <c:axId val="36372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2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83.95</c:v>
                </c:pt>
                <c:pt idx="1">
                  <c:v>82.54</c:v>
                </c:pt>
                <c:pt idx="2">
                  <c:v>85.88</c:v>
                </c:pt>
                <c:pt idx="3">
                  <c:v>84.22</c:v>
                </c:pt>
                <c:pt idx="4">
                  <c:v>85.65</c:v>
                </c:pt>
              </c:numCache>
            </c:numRef>
          </c:val>
          <c:extLst>
            <c:ext xmlns:c16="http://schemas.microsoft.com/office/drawing/2014/chart" uri="{C3380CC4-5D6E-409C-BE32-E72D297353CC}">
              <c16:uniqueId val="{00000000-7C20-46C6-BD8D-EE6A3D1CE79C}"/>
            </c:ext>
          </c:extLst>
        </c:ser>
        <c:dLbls>
          <c:showLegendKey val="0"/>
          <c:showVal val="0"/>
          <c:showCatName val="0"/>
          <c:showSerName val="0"/>
          <c:showPercent val="0"/>
          <c:showBubbleSize val="0"/>
        </c:dLbls>
        <c:gapWidth val="150"/>
        <c:axId val="363724016"/>
        <c:axId val="36372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7C20-46C6-BD8D-EE6A3D1CE79C}"/>
            </c:ext>
          </c:extLst>
        </c:ser>
        <c:dLbls>
          <c:showLegendKey val="0"/>
          <c:showVal val="0"/>
          <c:showCatName val="0"/>
          <c:showSerName val="0"/>
          <c:showPercent val="0"/>
          <c:showBubbleSize val="0"/>
        </c:dLbls>
        <c:marker val="1"/>
        <c:smooth val="0"/>
        <c:axId val="363724016"/>
        <c:axId val="363724800"/>
      </c:lineChart>
      <c:dateAx>
        <c:axId val="363724016"/>
        <c:scaling>
          <c:orientation val="minMax"/>
        </c:scaling>
        <c:delete val="1"/>
        <c:axPos val="b"/>
        <c:numFmt formatCode="&quot;H&quot;yy" sourceLinked="1"/>
        <c:majorTickMark val="none"/>
        <c:minorTickMark val="none"/>
        <c:tickLblPos val="none"/>
        <c:crossAx val="363724800"/>
        <c:crosses val="autoZero"/>
        <c:auto val="1"/>
        <c:lblOffset val="100"/>
        <c:baseTimeUnit val="years"/>
      </c:dateAx>
      <c:valAx>
        <c:axId val="3637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2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122.09</c:v>
                </c:pt>
                <c:pt idx="1">
                  <c:v>113.88</c:v>
                </c:pt>
                <c:pt idx="2">
                  <c:v>113.76</c:v>
                </c:pt>
                <c:pt idx="3">
                  <c:v>119.24</c:v>
                </c:pt>
                <c:pt idx="4">
                  <c:v>119.57</c:v>
                </c:pt>
              </c:numCache>
            </c:numRef>
          </c:val>
          <c:extLst>
            <c:ext xmlns:c16="http://schemas.microsoft.com/office/drawing/2014/chart" uri="{C3380CC4-5D6E-409C-BE32-E72D297353CC}">
              <c16:uniqueId val="{00000000-DDE1-4352-98BB-06542AD67464}"/>
            </c:ext>
          </c:extLst>
        </c:ser>
        <c:dLbls>
          <c:showLegendKey val="0"/>
          <c:showVal val="0"/>
          <c:showCatName val="0"/>
          <c:showSerName val="0"/>
          <c:showPercent val="0"/>
          <c:showBubbleSize val="0"/>
        </c:dLbls>
        <c:gapWidth val="150"/>
        <c:axId val="361422808"/>
        <c:axId val="36142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DDE1-4352-98BB-06542AD67464}"/>
            </c:ext>
          </c:extLst>
        </c:ser>
        <c:dLbls>
          <c:showLegendKey val="0"/>
          <c:showVal val="0"/>
          <c:showCatName val="0"/>
          <c:showSerName val="0"/>
          <c:showPercent val="0"/>
          <c:showBubbleSize val="0"/>
        </c:dLbls>
        <c:marker val="1"/>
        <c:smooth val="0"/>
        <c:axId val="361422808"/>
        <c:axId val="361420848"/>
      </c:lineChart>
      <c:dateAx>
        <c:axId val="361422808"/>
        <c:scaling>
          <c:orientation val="minMax"/>
        </c:scaling>
        <c:delete val="1"/>
        <c:axPos val="b"/>
        <c:numFmt formatCode="&quot;H&quot;yy" sourceLinked="1"/>
        <c:majorTickMark val="none"/>
        <c:minorTickMark val="none"/>
        <c:tickLblPos val="none"/>
        <c:crossAx val="361420848"/>
        <c:crosses val="autoZero"/>
        <c:auto val="1"/>
        <c:lblOffset val="100"/>
        <c:baseTimeUnit val="years"/>
      </c:dateAx>
      <c:valAx>
        <c:axId val="36142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42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47.47</c:v>
                </c:pt>
                <c:pt idx="1">
                  <c:v>49.36</c:v>
                </c:pt>
                <c:pt idx="2">
                  <c:v>51.12</c:v>
                </c:pt>
                <c:pt idx="3">
                  <c:v>52.23</c:v>
                </c:pt>
                <c:pt idx="4">
                  <c:v>53.15</c:v>
                </c:pt>
              </c:numCache>
            </c:numRef>
          </c:val>
          <c:extLst>
            <c:ext xmlns:c16="http://schemas.microsoft.com/office/drawing/2014/chart" uri="{C3380CC4-5D6E-409C-BE32-E72D297353CC}">
              <c16:uniqueId val="{00000000-7E12-4158-BA36-2A793A6FF406}"/>
            </c:ext>
          </c:extLst>
        </c:ser>
        <c:dLbls>
          <c:showLegendKey val="0"/>
          <c:showVal val="0"/>
          <c:showCatName val="0"/>
          <c:showSerName val="0"/>
          <c:showPercent val="0"/>
          <c:showBubbleSize val="0"/>
        </c:dLbls>
        <c:gapWidth val="150"/>
        <c:axId val="362817976"/>
        <c:axId val="36282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7E12-4158-BA36-2A793A6FF406}"/>
            </c:ext>
          </c:extLst>
        </c:ser>
        <c:dLbls>
          <c:showLegendKey val="0"/>
          <c:showVal val="0"/>
          <c:showCatName val="0"/>
          <c:showSerName val="0"/>
          <c:showPercent val="0"/>
          <c:showBubbleSize val="0"/>
        </c:dLbls>
        <c:marker val="1"/>
        <c:smooth val="0"/>
        <c:axId val="362817976"/>
        <c:axId val="362820720"/>
      </c:lineChart>
      <c:dateAx>
        <c:axId val="362817976"/>
        <c:scaling>
          <c:orientation val="minMax"/>
        </c:scaling>
        <c:delete val="1"/>
        <c:axPos val="b"/>
        <c:numFmt formatCode="&quot;H&quot;yy" sourceLinked="1"/>
        <c:majorTickMark val="none"/>
        <c:minorTickMark val="none"/>
        <c:tickLblPos val="none"/>
        <c:crossAx val="362820720"/>
        <c:crosses val="autoZero"/>
        <c:auto val="1"/>
        <c:lblOffset val="100"/>
        <c:baseTimeUnit val="years"/>
      </c:dateAx>
      <c:valAx>
        <c:axId val="36282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1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20.440000000000001</c:v>
                </c:pt>
                <c:pt idx="1">
                  <c:v>20.82</c:v>
                </c:pt>
                <c:pt idx="2">
                  <c:v>22.54</c:v>
                </c:pt>
                <c:pt idx="3">
                  <c:v>26.43</c:v>
                </c:pt>
                <c:pt idx="4">
                  <c:v>26.46</c:v>
                </c:pt>
              </c:numCache>
            </c:numRef>
          </c:val>
          <c:extLst>
            <c:ext xmlns:c16="http://schemas.microsoft.com/office/drawing/2014/chart" uri="{C3380CC4-5D6E-409C-BE32-E72D297353CC}">
              <c16:uniqueId val="{00000000-0A67-46C2-8991-43732D0510E5}"/>
            </c:ext>
          </c:extLst>
        </c:ser>
        <c:dLbls>
          <c:showLegendKey val="0"/>
          <c:showVal val="0"/>
          <c:showCatName val="0"/>
          <c:showSerName val="0"/>
          <c:showPercent val="0"/>
          <c:showBubbleSize val="0"/>
        </c:dLbls>
        <c:gapWidth val="150"/>
        <c:axId val="362817192"/>
        <c:axId val="36281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0A67-46C2-8991-43732D0510E5}"/>
            </c:ext>
          </c:extLst>
        </c:ser>
        <c:dLbls>
          <c:showLegendKey val="0"/>
          <c:showVal val="0"/>
          <c:showCatName val="0"/>
          <c:showSerName val="0"/>
          <c:showPercent val="0"/>
          <c:showBubbleSize val="0"/>
        </c:dLbls>
        <c:marker val="1"/>
        <c:smooth val="0"/>
        <c:axId val="362817192"/>
        <c:axId val="362817584"/>
      </c:lineChart>
      <c:dateAx>
        <c:axId val="362817192"/>
        <c:scaling>
          <c:orientation val="minMax"/>
        </c:scaling>
        <c:delete val="1"/>
        <c:axPos val="b"/>
        <c:numFmt formatCode="&quot;H&quot;yy" sourceLinked="1"/>
        <c:majorTickMark val="none"/>
        <c:minorTickMark val="none"/>
        <c:tickLblPos val="none"/>
        <c:crossAx val="362817584"/>
        <c:crosses val="autoZero"/>
        <c:auto val="1"/>
        <c:lblOffset val="100"/>
        <c:baseTimeUnit val="years"/>
      </c:dateAx>
      <c:valAx>
        <c:axId val="36281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1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21-4CEC-8B62-97884228530D}"/>
            </c:ext>
          </c:extLst>
        </c:ser>
        <c:dLbls>
          <c:showLegendKey val="0"/>
          <c:showVal val="0"/>
          <c:showCatName val="0"/>
          <c:showSerName val="0"/>
          <c:showPercent val="0"/>
          <c:showBubbleSize val="0"/>
        </c:dLbls>
        <c:gapWidth val="150"/>
        <c:axId val="362821504"/>
        <c:axId val="36281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CC21-4CEC-8B62-97884228530D}"/>
            </c:ext>
          </c:extLst>
        </c:ser>
        <c:dLbls>
          <c:showLegendKey val="0"/>
          <c:showVal val="0"/>
          <c:showCatName val="0"/>
          <c:showSerName val="0"/>
          <c:showPercent val="0"/>
          <c:showBubbleSize val="0"/>
        </c:dLbls>
        <c:marker val="1"/>
        <c:smooth val="0"/>
        <c:axId val="362821504"/>
        <c:axId val="362818760"/>
      </c:lineChart>
      <c:dateAx>
        <c:axId val="362821504"/>
        <c:scaling>
          <c:orientation val="minMax"/>
        </c:scaling>
        <c:delete val="1"/>
        <c:axPos val="b"/>
        <c:numFmt formatCode="&quot;H&quot;yy" sourceLinked="1"/>
        <c:majorTickMark val="none"/>
        <c:minorTickMark val="none"/>
        <c:tickLblPos val="none"/>
        <c:crossAx val="362818760"/>
        <c:crosses val="autoZero"/>
        <c:auto val="1"/>
        <c:lblOffset val="100"/>
        <c:baseTimeUnit val="years"/>
      </c:dateAx>
      <c:valAx>
        <c:axId val="362818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8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528.63</c:v>
                </c:pt>
                <c:pt idx="1">
                  <c:v>626.54</c:v>
                </c:pt>
                <c:pt idx="2">
                  <c:v>629.97</c:v>
                </c:pt>
                <c:pt idx="3">
                  <c:v>607.11</c:v>
                </c:pt>
                <c:pt idx="4">
                  <c:v>600.39</c:v>
                </c:pt>
              </c:numCache>
            </c:numRef>
          </c:val>
          <c:extLst>
            <c:ext xmlns:c16="http://schemas.microsoft.com/office/drawing/2014/chart" uri="{C3380CC4-5D6E-409C-BE32-E72D297353CC}">
              <c16:uniqueId val="{00000000-C3D7-4E90-92BE-03353FF4507E}"/>
            </c:ext>
          </c:extLst>
        </c:ser>
        <c:dLbls>
          <c:showLegendKey val="0"/>
          <c:showVal val="0"/>
          <c:showCatName val="0"/>
          <c:showSerName val="0"/>
          <c:showPercent val="0"/>
          <c:showBubbleSize val="0"/>
        </c:dLbls>
        <c:gapWidth val="150"/>
        <c:axId val="362819936"/>
        <c:axId val="36281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C3D7-4E90-92BE-03353FF4507E}"/>
            </c:ext>
          </c:extLst>
        </c:ser>
        <c:dLbls>
          <c:showLegendKey val="0"/>
          <c:showVal val="0"/>
          <c:showCatName val="0"/>
          <c:showSerName val="0"/>
          <c:showPercent val="0"/>
          <c:showBubbleSize val="0"/>
        </c:dLbls>
        <c:marker val="1"/>
        <c:smooth val="0"/>
        <c:axId val="362819936"/>
        <c:axId val="362814840"/>
      </c:lineChart>
      <c:dateAx>
        <c:axId val="362819936"/>
        <c:scaling>
          <c:orientation val="minMax"/>
        </c:scaling>
        <c:delete val="1"/>
        <c:axPos val="b"/>
        <c:numFmt formatCode="&quot;H&quot;yy" sourceLinked="1"/>
        <c:majorTickMark val="none"/>
        <c:minorTickMark val="none"/>
        <c:tickLblPos val="none"/>
        <c:crossAx val="362814840"/>
        <c:crosses val="autoZero"/>
        <c:auto val="1"/>
        <c:lblOffset val="100"/>
        <c:baseTimeUnit val="years"/>
      </c:dateAx>
      <c:valAx>
        <c:axId val="362814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8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485.35</c:v>
                </c:pt>
                <c:pt idx="1">
                  <c:v>466.64</c:v>
                </c:pt>
                <c:pt idx="2">
                  <c:v>459.72</c:v>
                </c:pt>
                <c:pt idx="3">
                  <c:v>440.74</c:v>
                </c:pt>
                <c:pt idx="4">
                  <c:v>420.04</c:v>
                </c:pt>
              </c:numCache>
            </c:numRef>
          </c:val>
          <c:extLst>
            <c:ext xmlns:c16="http://schemas.microsoft.com/office/drawing/2014/chart" uri="{C3380CC4-5D6E-409C-BE32-E72D297353CC}">
              <c16:uniqueId val="{00000000-4D99-4AB1-BD9A-564F1F48CE7A}"/>
            </c:ext>
          </c:extLst>
        </c:ser>
        <c:dLbls>
          <c:showLegendKey val="0"/>
          <c:showVal val="0"/>
          <c:showCatName val="0"/>
          <c:showSerName val="0"/>
          <c:showPercent val="0"/>
          <c:showBubbleSize val="0"/>
        </c:dLbls>
        <c:gapWidth val="150"/>
        <c:axId val="362815232"/>
        <c:axId val="36281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4D99-4AB1-BD9A-564F1F48CE7A}"/>
            </c:ext>
          </c:extLst>
        </c:ser>
        <c:dLbls>
          <c:showLegendKey val="0"/>
          <c:showVal val="0"/>
          <c:showCatName val="0"/>
          <c:showSerName val="0"/>
          <c:showPercent val="0"/>
          <c:showBubbleSize val="0"/>
        </c:dLbls>
        <c:marker val="1"/>
        <c:smooth val="0"/>
        <c:axId val="362815232"/>
        <c:axId val="362816800"/>
      </c:lineChart>
      <c:dateAx>
        <c:axId val="362815232"/>
        <c:scaling>
          <c:orientation val="minMax"/>
        </c:scaling>
        <c:delete val="1"/>
        <c:axPos val="b"/>
        <c:numFmt formatCode="&quot;H&quot;yy" sourceLinked="1"/>
        <c:majorTickMark val="none"/>
        <c:minorTickMark val="none"/>
        <c:tickLblPos val="none"/>
        <c:crossAx val="362816800"/>
        <c:crosses val="autoZero"/>
        <c:auto val="1"/>
        <c:lblOffset val="100"/>
        <c:baseTimeUnit val="years"/>
      </c:dateAx>
      <c:valAx>
        <c:axId val="362816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8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122.11</c:v>
                </c:pt>
                <c:pt idx="1">
                  <c:v>113.16</c:v>
                </c:pt>
                <c:pt idx="2">
                  <c:v>113.12</c:v>
                </c:pt>
                <c:pt idx="3">
                  <c:v>118.91</c:v>
                </c:pt>
                <c:pt idx="4">
                  <c:v>119.25</c:v>
                </c:pt>
              </c:numCache>
            </c:numRef>
          </c:val>
          <c:extLst>
            <c:ext xmlns:c16="http://schemas.microsoft.com/office/drawing/2014/chart" uri="{C3380CC4-5D6E-409C-BE32-E72D297353CC}">
              <c16:uniqueId val="{00000000-320A-484E-B4DC-5B20D5B1B12B}"/>
            </c:ext>
          </c:extLst>
        </c:ser>
        <c:dLbls>
          <c:showLegendKey val="0"/>
          <c:showVal val="0"/>
          <c:showCatName val="0"/>
          <c:showSerName val="0"/>
          <c:showPercent val="0"/>
          <c:showBubbleSize val="0"/>
        </c:dLbls>
        <c:gapWidth val="150"/>
        <c:axId val="363725584"/>
        <c:axId val="36372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320A-484E-B4DC-5B20D5B1B12B}"/>
            </c:ext>
          </c:extLst>
        </c:ser>
        <c:dLbls>
          <c:showLegendKey val="0"/>
          <c:showVal val="0"/>
          <c:showCatName val="0"/>
          <c:showSerName val="0"/>
          <c:showPercent val="0"/>
          <c:showBubbleSize val="0"/>
        </c:dLbls>
        <c:marker val="1"/>
        <c:smooth val="0"/>
        <c:axId val="363725584"/>
        <c:axId val="363720488"/>
      </c:lineChart>
      <c:dateAx>
        <c:axId val="363725584"/>
        <c:scaling>
          <c:orientation val="minMax"/>
        </c:scaling>
        <c:delete val="1"/>
        <c:axPos val="b"/>
        <c:numFmt formatCode="&quot;H&quot;yy" sourceLinked="1"/>
        <c:majorTickMark val="none"/>
        <c:minorTickMark val="none"/>
        <c:tickLblPos val="none"/>
        <c:crossAx val="363720488"/>
        <c:crosses val="autoZero"/>
        <c:auto val="1"/>
        <c:lblOffset val="100"/>
        <c:baseTimeUnit val="years"/>
      </c:dateAx>
      <c:valAx>
        <c:axId val="36372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2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129.72</c:v>
                </c:pt>
                <c:pt idx="1">
                  <c:v>140.18</c:v>
                </c:pt>
                <c:pt idx="2">
                  <c:v>139.74</c:v>
                </c:pt>
                <c:pt idx="3">
                  <c:v>133.02000000000001</c:v>
                </c:pt>
                <c:pt idx="4">
                  <c:v>132.84</c:v>
                </c:pt>
              </c:numCache>
            </c:numRef>
          </c:val>
          <c:extLst>
            <c:ext xmlns:c16="http://schemas.microsoft.com/office/drawing/2014/chart" uri="{C3380CC4-5D6E-409C-BE32-E72D297353CC}">
              <c16:uniqueId val="{00000000-271B-45E4-A9E3-D48FEC8472AE}"/>
            </c:ext>
          </c:extLst>
        </c:ser>
        <c:dLbls>
          <c:showLegendKey val="0"/>
          <c:showVal val="0"/>
          <c:showCatName val="0"/>
          <c:showSerName val="0"/>
          <c:showPercent val="0"/>
          <c:showBubbleSize val="0"/>
        </c:dLbls>
        <c:gapWidth val="150"/>
        <c:axId val="363719704"/>
        <c:axId val="36372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271B-45E4-A9E3-D48FEC8472AE}"/>
            </c:ext>
          </c:extLst>
        </c:ser>
        <c:dLbls>
          <c:showLegendKey val="0"/>
          <c:showVal val="0"/>
          <c:showCatName val="0"/>
          <c:showSerName val="0"/>
          <c:showPercent val="0"/>
          <c:showBubbleSize val="0"/>
        </c:dLbls>
        <c:marker val="1"/>
        <c:smooth val="0"/>
        <c:axId val="363719704"/>
        <c:axId val="363720096"/>
      </c:lineChart>
      <c:dateAx>
        <c:axId val="363719704"/>
        <c:scaling>
          <c:orientation val="minMax"/>
        </c:scaling>
        <c:delete val="1"/>
        <c:axPos val="b"/>
        <c:numFmt formatCode="&quot;H&quot;yy" sourceLinked="1"/>
        <c:majorTickMark val="none"/>
        <c:minorTickMark val="none"/>
        <c:tickLblPos val="none"/>
        <c:crossAx val="363720096"/>
        <c:crosses val="autoZero"/>
        <c:auto val="1"/>
        <c:lblOffset val="100"/>
        <c:baseTimeUnit val="years"/>
      </c:dateAx>
      <c:valAx>
        <c:axId val="36372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1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鹿児島県　垂水市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13885</v>
      </c>
      <c r="AM8" s="66"/>
      <c r="AN8" s="66"/>
      <c r="AO8" s="66"/>
      <c r="AP8" s="66"/>
      <c r="AQ8" s="66"/>
      <c r="AR8" s="66"/>
      <c r="AS8" s="66"/>
      <c r="AT8" s="37">
        <f>データ!$S$6</f>
        <v>162.12</v>
      </c>
      <c r="AU8" s="38"/>
      <c r="AV8" s="38"/>
      <c r="AW8" s="38"/>
      <c r="AX8" s="38"/>
      <c r="AY8" s="38"/>
      <c r="AZ8" s="38"/>
      <c r="BA8" s="38"/>
      <c r="BB8" s="55">
        <f>データ!$T$6</f>
        <v>85.65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c r="A10" s="2"/>
      <c r="B10" s="37" t="str">
        <f>データ!$N$6</f>
        <v>-</v>
      </c>
      <c r="C10" s="38"/>
      <c r="D10" s="38"/>
      <c r="E10" s="38"/>
      <c r="F10" s="38"/>
      <c r="G10" s="38"/>
      <c r="H10" s="38"/>
      <c r="I10" s="37">
        <f>データ!$O$6</f>
        <v>65.52</v>
      </c>
      <c r="J10" s="38"/>
      <c r="K10" s="38"/>
      <c r="L10" s="38"/>
      <c r="M10" s="38"/>
      <c r="N10" s="38"/>
      <c r="O10" s="65"/>
      <c r="P10" s="55">
        <f>データ!$P$6</f>
        <v>84.32</v>
      </c>
      <c r="Q10" s="55"/>
      <c r="R10" s="55"/>
      <c r="S10" s="55"/>
      <c r="T10" s="55"/>
      <c r="U10" s="55"/>
      <c r="V10" s="55"/>
      <c r="W10" s="66">
        <f>データ!$Q$6</f>
        <v>2827</v>
      </c>
      <c r="X10" s="66"/>
      <c r="Y10" s="66"/>
      <c r="Z10" s="66"/>
      <c r="AA10" s="66"/>
      <c r="AB10" s="66"/>
      <c r="AC10" s="66"/>
      <c r="AD10" s="2"/>
      <c r="AE10" s="2"/>
      <c r="AF10" s="2"/>
      <c r="AG10" s="2"/>
      <c r="AH10" s="2"/>
      <c r="AI10" s="2"/>
      <c r="AJ10" s="2"/>
      <c r="AK10" s="2"/>
      <c r="AL10" s="66">
        <f>データ!$U$6</f>
        <v>11580</v>
      </c>
      <c r="AM10" s="66"/>
      <c r="AN10" s="66"/>
      <c r="AO10" s="66"/>
      <c r="AP10" s="66"/>
      <c r="AQ10" s="66"/>
      <c r="AR10" s="66"/>
      <c r="AS10" s="66"/>
      <c r="AT10" s="37">
        <f>データ!$V$6</f>
        <v>15.6</v>
      </c>
      <c r="AU10" s="38"/>
      <c r="AV10" s="38"/>
      <c r="AW10" s="38"/>
      <c r="AX10" s="38"/>
      <c r="AY10" s="38"/>
      <c r="AZ10" s="38"/>
      <c r="BA10" s="38"/>
      <c r="BB10" s="55">
        <f>データ!$W$6</f>
        <v>742.31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janc9C1HG3veHvcguEvBQlP21YJr7btlhXiV15qbdSx+MufcbnLG2LX7Qs0/dBUWjVw6jSKTjrVsdo+EQ6U4w==" saltValue="hz4Y4G1ZWD5h4D9Y/uNVB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462144</v>
      </c>
      <c r="D6" s="20">
        <f t="shared" si="3"/>
        <v>46</v>
      </c>
      <c r="E6" s="20">
        <f t="shared" si="3"/>
        <v>1</v>
      </c>
      <c r="F6" s="20">
        <f t="shared" si="3"/>
        <v>0</v>
      </c>
      <c r="G6" s="20">
        <f t="shared" si="3"/>
        <v>1</v>
      </c>
      <c r="H6" s="20" t="str">
        <f t="shared" si="3"/>
        <v>鹿児島県　垂水市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65.52</v>
      </c>
      <c r="P6" s="21">
        <f t="shared" si="3"/>
        <v>84.32</v>
      </c>
      <c r="Q6" s="21">
        <f t="shared" si="3"/>
        <v>2827</v>
      </c>
      <c r="R6" s="21">
        <f t="shared" si="3"/>
        <v>13885</v>
      </c>
      <c r="S6" s="21">
        <f t="shared" si="3"/>
        <v>162.12</v>
      </c>
      <c r="T6" s="21">
        <f t="shared" si="3"/>
        <v>85.65</v>
      </c>
      <c r="U6" s="21">
        <f t="shared" si="3"/>
        <v>11580</v>
      </c>
      <c r="V6" s="21">
        <f t="shared" si="3"/>
        <v>15.6</v>
      </c>
      <c r="W6" s="21">
        <f t="shared" si="3"/>
        <v>742.31</v>
      </c>
      <c r="X6" s="22">
        <f>IF(X7="",NA(),X7)</f>
        <v>122.09</v>
      </c>
      <c r="Y6" s="22">
        <f t="shared" ref="Y6:AG6" si="4">IF(Y7="",NA(),Y7)</f>
        <v>113.88</v>
      </c>
      <c r="Z6" s="22">
        <f t="shared" si="4"/>
        <v>113.76</v>
      </c>
      <c r="AA6" s="22">
        <f t="shared" si="4"/>
        <v>119.24</v>
      </c>
      <c r="AB6" s="22">
        <f t="shared" si="4"/>
        <v>119.57</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528.63</v>
      </c>
      <c r="AU6" s="22">
        <f t="shared" ref="AU6:BC6" si="6">IF(AU7="",NA(),AU7)</f>
        <v>626.54</v>
      </c>
      <c r="AV6" s="22">
        <f t="shared" si="6"/>
        <v>629.97</v>
      </c>
      <c r="AW6" s="22">
        <f t="shared" si="6"/>
        <v>607.11</v>
      </c>
      <c r="AX6" s="22">
        <f t="shared" si="6"/>
        <v>600.39</v>
      </c>
      <c r="AY6" s="22">
        <f t="shared" si="6"/>
        <v>355.27</v>
      </c>
      <c r="AZ6" s="22">
        <f t="shared" si="6"/>
        <v>359.7</v>
      </c>
      <c r="BA6" s="22">
        <f t="shared" si="6"/>
        <v>362.93</v>
      </c>
      <c r="BB6" s="22">
        <f t="shared" si="6"/>
        <v>371.81</v>
      </c>
      <c r="BC6" s="22">
        <f t="shared" si="6"/>
        <v>384.23</v>
      </c>
      <c r="BD6" s="21" t="str">
        <f>IF(BD7="","",IF(BD7="-","【-】","【"&amp;SUBSTITUTE(TEXT(BD7,"#,##0.00"),"-","△")&amp;"】"))</f>
        <v>【261.51】</v>
      </c>
      <c r="BE6" s="22">
        <f>IF(BE7="",NA(),BE7)</f>
        <v>485.35</v>
      </c>
      <c r="BF6" s="22">
        <f t="shared" ref="BF6:BN6" si="7">IF(BF7="",NA(),BF7)</f>
        <v>466.64</v>
      </c>
      <c r="BG6" s="22">
        <f t="shared" si="7"/>
        <v>459.72</v>
      </c>
      <c r="BH6" s="22">
        <f t="shared" si="7"/>
        <v>440.74</v>
      </c>
      <c r="BI6" s="22">
        <f t="shared" si="7"/>
        <v>420.04</v>
      </c>
      <c r="BJ6" s="22">
        <f t="shared" si="7"/>
        <v>458.27</v>
      </c>
      <c r="BK6" s="22">
        <f t="shared" si="7"/>
        <v>447.01</v>
      </c>
      <c r="BL6" s="22">
        <f t="shared" si="7"/>
        <v>439.05</v>
      </c>
      <c r="BM6" s="22">
        <f t="shared" si="7"/>
        <v>465.85</v>
      </c>
      <c r="BN6" s="22">
        <f t="shared" si="7"/>
        <v>439.43</v>
      </c>
      <c r="BO6" s="21" t="str">
        <f>IF(BO7="","",IF(BO7="-","【-】","【"&amp;SUBSTITUTE(TEXT(BO7,"#,##0.00"),"-","△")&amp;"】"))</f>
        <v>【265.16】</v>
      </c>
      <c r="BP6" s="22">
        <f>IF(BP7="",NA(),BP7)</f>
        <v>122.11</v>
      </c>
      <c r="BQ6" s="22">
        <f t="shared" ref="BQ6:BY6" si="8">IF(BQ7="",NA(),BQ7)</f>
        <v>113.16</v>
      </c>
      <c r="BR6" s="22">
        <f t="shared" si="8"/>
        <v>113.12</v>
      </c>
      <c r="BS6" s="22">
        <f t="shared" si="8"/>
        <v>118.91</v>
      </c>
      <c r="BT6" s="22">
        <f t="shared" si="8"/>
        <v>119.25</v>
      </c>
      <c r="BU6" s="22">
        <f t="shared" si="8"/>
        <v>96.77</v>
      </c>
      <c r="BV6" s="22">
        <f t="shared" si="8"/>
        <v>95.81</v>
      </c>
      <c r="BW6" s="22">
        <f t="shared" si="8"/>
        <v>95.26</v>
      </c>
      <c r="BX6" s="22">
        <f t="shared" si="8"/>
        <v>92.39</v>
      </c>
      <c r="BY6" s="22">
        <f t="shared" si="8"/>
        <v>94.41</v>
      </c>
      <c r="BZ6" s="21" t="str">
        <f>IF(BZ7="","",IF(BZ7="-","【-】","【"&amp;SUBSTITUTE(TEXT(BZ7,"#,##0.00"),"-","△")&amp;"】"))</f>
        <v>【102.35】</v>
      </c>
      <c r="CA6" s="22">
        <f>IF(CA7="",NA(),CA7)</f>
        <v>129.72</v>
      </c>
      <c r="CB6" s="22">
        <f t="shared" ref="CB6:CJ6" si="9">IF(CB7="",NA(),CB7)</f>
        <v>140.18</v>
      </c>
      <c r="CC6" s="22">
        <f t="shared" si="9"/>
        <v>139.74</v>
      </c>
      <c r="CD6" s="22">
        <f t="shared" si="9"/>
        <v>133.02000000000001</v>
      </c>
      <c r="CE6" s="22">
        <f t="shared" si="9"/>
        <v>132.84</v>
      </c>
      <c r="CF6" s="22">
        <f t="shared" si="9"/>
        <v>187.18</v>
      </c>
      <c r="CG6" s="22">
        <f t="shared" si="9"/>
        <v>189.58</v>
      </c>
      <c r="CH6" s="22">
        <f t="shared" si="9"/>
        <v>192.82</v>
      </c>
      <c r="CI6" s="22">
        <f t="shared" si="9"/>
        <v>192.98</v>
      </c>
      <c r="CJ6" s="22">
        <f t="shared" si="9"/>
        <v>192.13</v>
      </c>
      <c r="CK6" s="21" t="str">
        <f>IF(CK7="","",IF(CK7="-","【-】","【"&amp;SUBSTITUTE(TEXT(CK7,"#,##0.00"),"-","△")&amp;"】"))</f>
        <v>【167.74】</v>
      </c>
      <c r="CL6" s="22">
        <f>IF(CL7="",NA(),CL7)</f>
        <v>60.62</v>
      </c>
      <c r="CM6" s="22">
        <f t="shared" ref="CM6:CU6" si="10">IF(CM7="",NA(),CM7)</f>
        <v>60.79</v>
      </c>
      <c r="CN6" s="22">
        <f t="shared" si="10"/>
        <v>56.53</v>
      </c>
      <c r="CO6" s="22">
        <f t="shared" si="10"/>
        <v>57.01</v>
      </c>
      <c r="CP6" s="22">
        <f t="shared" si="10"/>
        <v>55.12</v>
      </c>
      <c r="CQ6" s="22">
        <f t="shared" si="10"/>
        <v>55.88</v>
      </c>
      <c r="CR6" s="22">
        <f t="shared" si="10"/>
        <v>55.22</v>
      </c>
      <c r="CS6" s="22">
        <f t="shared" si="10"/>
        <v>54.05</v>
      </c>
      <c r="CT6" s="22">
        <f t="shared" si="10"/>
        <v>54.43</v>
      </c>
      <c r="CU6" s="22">
        <f t="shared" si="10"/>
        <v>53.87</v>
      </c>
      <c r="CV6" s="21" t="str">
        <f>IF(CV7="","",IF(CV7="-","【-】","【"&amp;SUBSTITUTE(TEXT(CV7,"#,##0.00"),"-","△")&amp;"】"))</f>
        <v>【60.29】</v>
      </c>
      <c r="CW6" s="22">
        <f>IF(CW7="",NA(),CW7)</f>
        <v>83.95</v>
      </c>
      <c r="CX6" s="22">
        <f t="shared" ref="CX6:DF6" si="11">IF(CX7="",NA(),CX7)</f>
        <v>82.54</v>
      </c>
      <c r="CY6" s="22">
        <f t="shared" si="11"/>
        <v>85.88</v>
      </c>
      <c r="CZ6" s="22">
        <f t="shared" si="11"/>
        <v>84.22</v>
      </c>
      <c r="DA6" s="22">
        <f t="shared" si="11"/>
        <v>85.65</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47.47</v>
      </c>
      <c r="DI6" s="22">
        <f t="shared" ref="DI6:DQ6" si="12">IF(DI7="",NA(),DI7)</f>
        <v>49.36</v>
      </c>
      <c r="DJ6" s="22">
        <f t="shared" si="12"/>
        <v>51.12</v>
      </c>
      <c r="DK6" s="22">
        <f t="shared" si="12"/>
        <v>52.23</v>
      </c>
      <c r="DL6" s="22">
        <f t="shared" si="12"/>
        <v>53.15</v>
      </c>
      <c r="DM6" s="22">
        <f t="shared" si="12"/>
        <v>46.61</v>
      </c>
      <c r="DN6" s="22">
        <f t="shared" si="12"/>
        <v>47.97</v>
      </c>
      <c r="DO6" s="22">
        <f t="shared" si="12"/>
        <v>49.12</v>
      </c>
      <c r="DP6" s="22">
        <f t="shared" si="12"/>
        <v>49.39</v>
      </c>
      <c r="DQ6" s="22">
        <f t="shared" si="12"/>
        <v>50.75</v>
      </c>
      <c r="DR6" s="21" t="str">
        <f>IF(DR7="","",IF(DR7="-","【-】","【"&amp;SUBSTITUTE(TEXT(DR7,"#,##0.00"),"-","△")&amp;"】"))</f>
        <v>【50.88】</v>
      </c>
      <c r="DS6" s="22">
        <f>IF(DS7="",NA(),DS7)</f>
        <v>20.440000000000001</v>
      </c>
      <c r="DT6" s="22">
        <f t="shared" ref="DT6:EB6" si="13">IF(DT7="",NA(),DT7)</f>
        <v>20.82</v>
      </c>
      <c r="DU6" s="22">
        <f t="shared" si="13"/>
        <v>22.54</v>
      </c>
      <c r="DV6" s="22">
        <f t="shared" si="13"/>
        <v>26.43</v>
      </c>
      <c r="DW6" s="22">
        <f t="shared" si="13"/>
        <v>26.46</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0.54</v>
      </c>
      <c r="EE6" s="22">
        <f t="shared" ref="EE6:EM6" si="14">IF(EE7="",NA(),EE7)</f>
        <v>0.48</v>
      </c>
      <c r="EF6" s="22">
        <f t="shared" si="14"/>
        <v>0.23</v>
      </c>
      <c r="EG6" s="22">
        <f t="shared" si="14"/>
        <v>0.91</v>
      </c>
      <c r="EH6" s="22">
        <f t="shared" si="14"/>
        <v>0.75</v>
      </c>
      <c r="EI6" s="22">
        <f t="shared" si="14"/>
        <v>0.39</v>
      </c>
      <c r="EJ6" s="22">
        <f t="shared" si="14"/>
        <v>0.43</v>
      </c>
      <c r="EK6" s="22">
        <f t="shared" si="14"/>
        <v>0.42</v>
      </c>
      <c r="EL6" s="22">
        <f t="shared" si="14"/>
        <v>0.44</v>
      </c>
      <c r="EM6" s="22">
        <f t="shared" si="14"/>
        <v>0.5</v>
      </c>
      <c r="EN6" s="21" t="str">
        <f>IF(EN7="","",IF(EN7="-","【-】","【"&amp;SUBSTITUTE(TEXT(EN7,"#,##0.00"),"-","△")&amp;"】"))</f>
        <v>【0.66】</v>
      </c>
    </row>
    <row r="7" spans="1:144" s="23" customFormat="1">
      <c r="A7" s="15"/>
      <c r="B7" s="24">
        <v>2021</v>
      </c>
      <c r="C7" s="24">
        <v>462144</v>
      </c>
      <c r="D7" s="24">
        <v>46</v>
      </c>
      <c r="E7" s="24">
        <v>1</v>
      </c>
      <c r="F7" s="24">
        <v>0</v>
      </c>
      <c r="G7" s="24">
        <v>1</v>
      </c>
      <c r="H7" s="24" t="s">
        <v>93</v>
      </c>
      <c r="I7" s="24" t="s">
        <v>94</v>
      </c>
      <c r="J7" s="24" t="s">
        <v>95</v>
      </c>
      <c r="K7" s="24" t="s">
        <v>96</v>
      </c>
      <c r="L7" s="24" t="s">
        <v>97</v>
      </c>
      <c r="M7" s="24" t="s">
        <v>98</v>
      </c>
      <c r="N7" s="25" t="s">
        <v>99</v>
      </c>
      <c r="O7" s="25">
        <v>65.52</v>
      </c>
      <c r="P7" s="25">
        <v>84.32</v>
      </c>
      <c r="Q7" s="25">
        <v>2827</v>
      </c>
      <c r="R7" s="25">
        <v>13885</v>
      </c>
      <c r="S7" s="25">
        <v>162.12</v>
      </c>
      <c r="T7" s="25">
        <v>85.65</v>
      </c>
      <c r="U7" s="25">
        <v>11580</v>
      </c>
      <c r="V7" s="25">
        <v>15.6</v>
      </c>
      <c r="W7" s="25">
        <v>742.31</v>
      </c>
      <c r="X7" s="25">
        <v>122.09</v>
      </c>
      <c r="Y7" s="25">
        <v>113.88</v>
      </c>
      <c r="Z7" s="25">
        <v>113.76</v>
      </c>
      <c r="AA7" s="25">
        <v>119.24</v>
      </c>
      <c r="AB7" s="25">
        <v>119.57</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528.63</v>
      </c>
      <c r="AU7" s="25">
        <v>626.54</v>
      </c>
      <c r="AV7" s="25">
        <v>629.97</v>
      </c>
      <c r="AW7" s="25">
        <v>607.11</v>
      </c>
      <c r="AX7" s="25">
        <v>600.39</v>
      </c>
      <c r="AY7" s="25">
        <v>355.27</v>
      </c>
      <c r="AZ7" s="25">
        <v>359.7</v>
      </c>
      <c r="BA7" s="25">
        <v>362.93</v>
      </c>
      <c r="BB7" s="25">
        <v>371.81</v>
      </c>
      <c r="BC7" s="25">
        <v>384.23</v>
      </c>
      <c r="BD7" s="25">
        <v>261.51</v>
      </c>
      <c r="BE7" s="25">
        <v>485.35</v>
      </c>
      <c r="BF7" s="25">
        <v>466.64</v>
      </c>
      <c r="BG7" s="25">
        <v>459.72</v>
      </c>
      <c r="BH7" s="25">
        <v>440.74</v>
      </c>
      <c r="BI7" s="25">
        <v>420.04</v>
      </c>
      <c r="BJ7" s="25">
        <v>458.27</v>
      </c>
      <c r="BK7" s="25">
        <v>447.01</v>
      </c>
      <c r="BL7" s="25">
        <v>439.05</v>
      </c>
      <c r="BM7" s="25">
        <v>465.85</v>
      </c>
      <c r="BN7" s="25">
        <v>439.43</v>
      </c>
      <c r="BO7" s="25">
        <v>265.16000000000003</v>
      </c>
      <c r="BP7" s="25">
        <v>122.11</v>
      </c>
      <c r="BQ7" s="25">
        <v>113.16</v>
      </c>
      <c r="BR7" s="25">
        <v>113.12</v>
      </c>
      <c r="BS7" s="25">
        <v>118.91</v>
      </c>
      <c r="BT7" s="25">
        <v>119.25</v>
      </c>
      <c r="BU7" s="25">
        <v>96.77</v>
      </c>
      <c r="BV7" s="25">
        <v>95.81</v>
      </c>
      <c r="BW7" s="25">
        <v>95.26</v>
      </c>
      <c r="BX7" s="25">
        <v>92.39</v>
      </c>
      <c r="BY7" s="25">
        <v>94.41</v>
      </c>
      <c r="BZ7" s="25">
        <v>102.35</v>
      </c>
      <c r="CA7" s="25">
        <v>129.72</v>
      </c>
      <c r="CB7" s="25">
        <v>140.18</v>
      </c>
      <c r="CC7" s="25">
        <v>139.74</v>
      </c>
      <c r="CD7" s="25">
        <v>133.02000000000001</v>
      </c>
      <c r="CE7" s="25">
        <v>132.84</v>
      </c>
      <c r="CF7" s="25">
        <v>187.18</v>
      </c>
      <c r="CG7" s="25">
        <v>189.58</v>
      </c>
      <c r="CH7" s="25">
        <v>192.82</v>
      </c>
      <c r="CI7" s="25">
        <v>192.98</v>
      </c>
      <c r="CJ7" s="25">
        <v>192.13</v>
      </c>
      <c r="CK7" s="25">
        <v>167.74</v>
      </c>
      <c r="CL7" s="25">
        <v>60.62</v>
      </c>
      <c r="CM7" s="25">
        <v>60.79</v>
      </c>
      <c r="CN7" s="25">
        <v>56.53</v>
      </c>
      <c r="CO7" s="25">
        <v>57.01</v>
      </c>
      <c r="CP7" s="25">
        <v>55.12</v>
      </c>
      <c r="CQ7" s="25">
        <v>55.88</v>
      </c>
      <c r="CR7" s="25">
        <v>55.22</v>
      </c>
      <c r="CS7" s="25">
        <v>54.05</v>
      </c>
      <c r="CT7" s="25">
        <v>54.43</v>
      </c>
      <c r="CU7" s="25">
        <v>53.87</v>
      </c>
      <c r="CV7" s="25">
        <v>60.29</v>
      </c>
      <c r="CW7" s="25">
        <v>83.95</v>
      </c>
      <c r="CX7" s="25">
        <v>82.54</v>
      </c>
      <c r="CY7" s="25">
        <v>85.88</v>
      </c>
      <c r="CZ7" s="25">
        <v>84.22</v>
      </c>
      <c r="DA7" s="25">
        <v>85.65</v>
      </c>
      <c r="DB7" s="25">
        <v>80.989999999999995</v>
      </c>
      <c r="DC7" s="25">
        <v>80.930000000000007</v>
      </c>
      <c r="DD7" s="25">
        <v>80.510000000000005</v>
      </c>
      <c r="DE7" s="25">
        <v>79.44</v>
      </c>
      <c r="DF7" s="25">
        <v>79.489999999999995</v>
      </c>
      <c r="DG7" s="25">
        <v>90.12</v>
      </c>
      <c r="DH7" s="25">
        <v>47.47</v>
      </c>
      <c r="DI7" s="25">
        <v>49.36</v>
      </c>
      <c r="DJ7" s="25">
        <v>51.12</v>
      </c>
      <c r="DK7" s="25">
        <v>52.23</v>
      </c>
      <c r="DL7" s="25">
        <v>53.15</v>
      </c>
      <c r="DM7" s="25">
        <v>46.61</v>
      </c>
      <c r="DN7" s="25">
        <v>47.97</v>
      </c>
      <c r="DO7" s="25">
        <v>49.12</v>
      </c>
      <c r="DP7" s="25">
        <v>49.39</v>
      </c>
      <c r="DQ7" s="25">
        <v>50.75</v>
      </c>
      <c r="DR7" s="25">
        <v>50.88</v>
      </c>
      <c r="DS7" s="25">
        <v>20.440000000000001</v>
      </c>
      <c r="DT7" s="25">
        <v>20.82</v>
      </c>
      <c r="DU7" s="25">
        <v>22.54</v>
      </c>
      <c r="DV7" s="25">
        <v>26.43</v>
      </c>
      <c r="DW7" s="25">
        <v>26.46</v>
      </c>
      <c r="DX7" s="25">
        <v>10.84</v>
      </c>
      <c r="DY7" s="25">
        <v>15.33</v>
      </c>
      <c r="DZ7" s="25">
        <v>16.760000000000002</v>
      </c>
      <c r="EA7" s="25">
        <v>18.57</v>
      </c>
      <c r="EB7" s="25">
        <v>21.14</v>
      </c>
      <c r="EC7" s="25">
        <v>22.3</v>
      </c>
      <c r="ED7" s="25">
        <v>0.54</v>
      </c>
      <c r="EE7" s="25">
        <v>0.48</v>
      </c>
      <c r="EF7" s="25">
        <v>0.23</v>
      </c>
      <c r="EG7" s="25">
        <v>0.91</v>
      </c>
      <c r="EH7" s="25">
        <v>0.75</v>
      </c>
      <c r="EI7" s="25">
        <v>0.39</v>
      </c>
      <c r="EJ7" s="25">
        <v>0.43</v>
      </c>
      <c r="EK7" s="25">
        <v>0.42</v>
      </c>
      <c r="EL7" s="25">
        <v>0.44</v>
      </c>
      <c r="EM7" s="25">
        <v>0.5</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2023-02-20T12:06:06Z</cp:lastPrinted>
  <dcterms:created xsi:type="dcterms:W3CDTF">2022-12-01T01:06:57Z</dcterms:created>
  <dcterms:modified xsi:type="dcterms:W3CDTF">2023-02-20T12:06:08Z</dcterms:modified>
  <cp:category/>
</cp:coreProperties>
</file>