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04市町村より回答\01 鹿児島市○\01当初提出\"/>
    </mc:Choice>
  </mc:AlternateContent>
  <workbookProtection workbookAlgorithmName="SHA-512" workbookHashValue="L2UCbClimQ7BM9e1JA2PouUpccn2i6bw7A8SlHH8BOq1qYMmKn9Ghn7ChwZuznkLnZ7qtHeiwGU9pjXNW4rBeQ==" workbookSaltValue="PwjvKn8gkrDH/a8xZmeCrQ==" workbookSpinCount="100000" lockStructure="1"/>
  <bookViews>
    <workbookView xWindow="-120" yWindow="-120" windowWidth="20730" windowHeight="11160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AU12" i="4"/>
  <c r="B12" i="4"/>
  <c r="ID10" i="4"/>
  <c r="FZ10" i="4"/>
  <c r="AU10" i="4"/>
  <c r="B10" i="4"/>
  <c r="LP8" i="4"/>
  <c r="ID8" i="4"/>
  <c r="FZ8" i="4"/>
  <c r="CN8" i="4"/>
  <c r="AU8" i="4"/>
  <c r="B8" i="4"/>
  <c r="HM78" i="4" l="1"/>
  <c r="FL54" i="4"/>
  <c r="BX32" i="4"/>
  <c r="BX54" i="4"/>
  <c r="MN54" i="4"/>
  <c r="MN32" i="4"/>
  <c r="MH78" i="4"/>
  <c r="IZ54" i="4"/>
  <c r="IZ32" i="4"/>
  <c r="FL32" i="4"/>
  <c r="CS78" i="4"/>
  <c r="C11" i="5"/>
  <c r="D11" i="5"/>
  <c r="E11" i="5"/>
  <c r="B11" i="5"/>
  <c r="FH78" i="4" l="1"/>
  <c r="AN78" i="4"/>
  <c r="KU54" i="4"/>
  <c r="KU32" i="4"/>
  <c r="KC78" i="4"/>
  <c r="HG54" i="4"/>
  <c r="HG32" i="4"/>
  <c r="DS54" i="4"/>
  <c r="DS32" i="4"/>
  <c r="AE54" i="4"/>
  <c r="AE32" i="4"/>
  <c r="GR54" i="4"/>
  <c r="GR32" i="4"/>
  <c r="DD32" i="4"/>
  <c r="U78" i="4"/>
  <c r="P54" i="4"/>
  <c r="DD54" i="4"/>
  <c r="KF54" i="4"/>
  <c r="KF32" i="4"/>
  <c r="JJ78" i="4"/>
  <c r="EO78" i="4"/>
  <c r="P32" i="4"/>
  <c r="LY54" i="4"/>
  <c r="LO78" i="4"/>
  <c r="IK32" i="4"/>
  <c r="GT78" i="4"/>
  <c r="EW54" i="4"/>
  <c r="EW32" i="4"/>
  <c r="BZ78" i="4"/>
  <c r="BI54" i="4"/>
  <c r="BI32" i="4"/>
  <c r="LY32" i="4"/>
  <c r="IK54" i="4"/>
  <c r="AT54" i="4"/>
  <c r="AT32" i="4"/>
  <c r="LJ54" i="4"/>
  <c r="LJ32" i="4"/>
  <c r="GA78" i="4"/>
  <c r="EH54" i="4"/>
  <c r="EH32" i="4"/>
  <c r="BG78" i="4"/>
  <c r="KV78" i="4"/>
  <c r="HV54" i="4"/>
  <c r="HV32" i="4"/>
</calcChain>
</file>

<file path=xl/sharedStrings.xml><?xml version="1.0" encoding="utf-8"?>
<sst xmlns="http://schemas.openxmlformats.org/spreadsheetml/2006/main" count="326" uniqueCount="195">
  <si>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</si>
  <si>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</si>
  <si>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</si>
  <si>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</si>
  <si>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</si>
  <si>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</si>
  <si>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</si>
  <si>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</si>
  <si>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</si>
  <si>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</si>
  <si>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</si>
  <si>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</si>
  <si>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</si>
  <si>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</si>
  <si>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</si>
  <si>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</si>
  <si>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</si>
  <si>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</si>
  <si>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</si>
  <si>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</si>
  <si>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</si>
  <si>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</si>
  <si>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</si>
  <si>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</si>
  <si>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</si>
  <si>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</si>
  <si>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</si>
  <si>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</si>
  <si>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</si>
  <si>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</si>
  <si>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</si>
  <si>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</si>
  <si>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</si>
  <si>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</si>
  <si>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</si>
  <si>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</si>
  <si>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</si>
  <si>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</si>
  <si>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</si>
  <si>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</si>
  <si>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</si>
  <si>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</si>
  <si>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</si>
  <si>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</si>
  <si>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</si>
  <si>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</si>
  <si>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</si>
  <si>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</si>
  <si>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</si>
  <si>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</si>
  <si>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</si>
  <si>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</si>
  <si>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</si>
  <si>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</si>
  <si>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</si>
  <si>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</si>
  <si>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</si>
  <si>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</si>
  <si>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</si>
  <si>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</si>
  <si>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</si>
  <si>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</si>
  <si>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</si>
  <si>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</si>
  <si>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</si>
  <si>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</si>
  <si>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</si>
  <si>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</si>
  <si>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</si>
  <si>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</si>
  <si>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</si>
  <si>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</si>
  <si>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</si>
  <si>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</si>
  <si>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</si>
  <si>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</si>
  <si>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</si>
  <si>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</si>
  <si>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</si>
  <si>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</si>
  <si>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</si>
  <si>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</si>
  <si>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</si>
  <si>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</si>
  <si>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</si>
  <si>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</si>
  <si>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</si>
  <si>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</si>
  <si>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</si>
  <si>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</si>
  <si>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</si>
  <si>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</si>
  <si>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</si>
  <si>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</si>
  <si>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</si>
  <si>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</si>
  <si>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</si>
  <si>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</si>
  <si>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</si>
  <si>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</si>
  <si>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</si>
  <si>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</si>
  <si>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</si>
  <si>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</si>
  <si>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</si>
  <si>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</si>
  <si>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</si>
  <si>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</si>
  <si>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</si>
  <si>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</si>
  <si>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</si>
  <si>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</si>
  <si>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</si>
  <si>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</si>
  <si>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</si>
  <si>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</si>
  <si>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</si>
  <si>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</si>
  <si>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</si>
  <si>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</si>
  <si>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</si>
  <si>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</si>
  <si>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</si>
  <si>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</si>
  <si>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</si>
  <si>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</si>
  <si>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</si>
  <si>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</si>
  <si>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</si>
  <si>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</si>
  <si>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</si>
  <si>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</si>
  <si>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</si>
  <si>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</si>
  <si>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</si>
  <si>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</si>
  <si>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</si>
  <si>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</si>
  <si>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</si>
  <si>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</si>
  <si>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</si>
  <si>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</si>
  <si>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</si>
  <si>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</si>
  <si>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</si>
  <si>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</si>
  <si>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</si>
  <si>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</si>
  <si>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</si>
  <si>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</si>
  <si>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</si>
  <si>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</si>
  <si>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</si>
  <si>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</si>
  <si>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</si>
  <si>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</si>
  <si>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</si>
  <si>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</si>
  <si>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</si>
  <si>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</si>
  <si>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</si>
  <si>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</si>
  <si>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</si>
  <si>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</si>
  <si>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</si>
  <si>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</si>
  <si>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</si>
  <si>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</si>
  <si>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</si>
  <si>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</si>
  <si>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</si>
  <si>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</si>
  <si>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鹿児島県</t>
  </si>
  <si>
    <t>鹿児島市</t>
  </si>
  <si>
    <t>市立病院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</si>
  <si>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</si>
  <si>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</si>
  <si>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</si>
  <si>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</si>
  <si>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</si>
  <si>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</si>
  <si>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</si>
  <si>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ド 透 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</si>
  <si>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</si>
  <si>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</si>
  <si>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</si>
  <si>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</si>
  <si>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</si>
  <si>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</si>
  <si>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</si>
  <si>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</si>
  <si>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救命救急センターや総合周産期母子医療センターを有し、小児救急医療拠点病院、基幹災害拠点病院、地域がん診療連携拠点病院（高度型）、地域医療支援病院、第２種感染症指定医療機関にも指定されており、これらの医療機能に求められる役割を果たす。
　また、鹿児島大学病院とともに県下全域の高度医療を担う病院として、高度で専門性の高い医療を提供するとともに、ドクターヘリやドクターカーを活用して他の保健医療圏や離島からの患者受け入れを行う。</t>
    <phoneticPr fontId="5"/>
  </si>
  <si>
    <t>経営の健全性・効率性については、医業収支比率は100％を下回ったが、経常収支比率は100％を上回った。また、患者１人１日当たり収益は年々増加傾向にある。また、累積欠損金は生じていない。職員給与費対医業収益比率は、類似病院を上回っている。また、材料費対医業収益比率は、類似病院を上回っているが、高度急性期病院としてがん治療等高度医療に注力した結果である。
　また、老朽化の状況については、27年度の新病院移転に伴い、おおむね良好な状況にあるが、今後も計画的な更新に努める必要がある。</t>
    <phoneticPr fontId="5"/>
  </si>
  <si>
    <t>①経常収支比率は、平成30年度以降、3年ぶりに100％を越えた。
②医業収支比率は、100％を下回ったが、類似病院平均値を上回っている。
③累積欠損金比率は,累積欠損金についてなし。
④病床利用率は、2年度以降は引き続き新型コロナウイルス感染症
の影響　等を受け低下したが、類似病院平均値を上回った。
⑤入院患者１人１日当たり収益は、常に類似病院平均値を上回っている。
⑥外来患者１人１日当たり収益は、常に類似病院平均値を上回っている。
⑦職員給与費対医業収益比率は、職員数の増やコロナ関係手当等　
の増により類似病院平均値を上回った。
⑧材料費対医業収益比率は、高度急性期を担う病院として、高額薬剤の使用が増加しており、類似病院平均値 を上回っている。</t>
    <rPh sb="15" eb="17">
      <t>イコウ</t>
    </rPh>
    <rPh sb="19" eb="20">
      <t>ネン</t>
    </rPh>
    <rPh sb="79" eb="81">
      <t>ルイセキ</t>
    </rPh>
    <rPh sb="81" eb="84">
      <t>ケッソンキン</t>
    </rPh>
    <rPh sb="103" eb="105">
      <t>イコウ</t>
    </rPh>
    <rPh sb="106" eb="107">
      <t>ヒ</t>
    </rPh>
    <rPh sb="108" eb="109">
      <t>ツヅ</t>
    </rPh>
    <rPh sb="234" eb="237">
      <t>ショクインスウ</t>
    </rPh>
    <rPh sb="238" eb="239">
      <t>ゾウ</t>
    </rPh>
    <rPh sb="243" eb="245">
      <t>カンケイ</t>
    </rPh>
    <rPh sb="245" eb="247">
      <t>テアテ</t>
    </rPh>
    <rPh sb="247" eb="248">
      <t>ナド</t>
    </rPh>
    <rPh sb="251" eb="252">
      <t>ゾウ</t>
    </rPh>
    <phoneticPr fontId="5"/>
  </si>
  <si>
    <t>①有形固定資産減価償却率は、類似病院平均値を大きく下回っているが、上昇傾向にある。
②器械備品減価償却率は、昨年度よりは、上昇傾向にあるが、類似病院平均値を下回った。
③１床あたり有形固定資産は、上昇傾向にあるが、類似病院平均値を大きく下回っている。</t>
    <rPh sb="54" eb="57">
      <t>サクネンド</t>
    </rPh>
    <rPh sb="61" eb="65">
      <t>ジョウショウケイコウ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</si>
</sst>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90.5</c:v>
                </c:pt>
                <c:pt idx="1">
                  <c:v>89.6</c:v>
                </c:pt>
                <c:pt idx="2">
                  <c:v>89.6</c:v>
                </c:pt>
                <c:pt idx="3">
                  <c:v>83.7</c:v>
                </c:pt>
                <c:pt idx="4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5-4EF9-A855-D80AC842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5-4EF9-A855-D80AC842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D-4555-AF9B-AAA45F65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D-4555-AF9B-AAA45F65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100.4</c:v>
                </c:pt>
                <c:pt idx="2">
                  <c:v>98.8</c:v>
                </c:pt>
                <c:pt idx="3">
                  <c:v>95.8</c:v>
                </c:pt>
                <c:pt idx="4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6-498A-9755-36811CF4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6-498A-9755-36811CF4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100.9</c:v>
                </c:pt>
                <c:pt idx="2">
                  <c:v>99</c:v>
                </c:pt>
                <c:pt idx="3">
                  <c:v>96.1</c:v>
                </c:pt>
                <c:pt idx="4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C1F-B282-DA9825C8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F-4C1F-B282-DA9825C8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33.4</c:v>
                </c:pt>
                <c:pt idx="2">
                  <c:v>37.799999999999997</c:v>
                </c:pt>
                <c:pt idx="3">
                  <c:v>38.4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5-40D4-8CFF-B7EA5E62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5-40D4-8CFF-B7EA5E62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58.8</c:v>
                </c:pt>
                <c:pt idx="1">
                  <c:v>67.099999999999994</c:v>
                </c:pt>
                <c:pt idx="2">
                  <c:v>71.099999999999994</c:v>
                </c:pt>
                <c:pt idx="3">
                  <c:v>62.6</c:v>
                </c:pt>
                <c:pt idx="4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3-4436-9F6E-662455C9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3-4436-9F6E-662455C9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48652218</c:v>
                </c:pt>
                <c:pt idx="1">
                  <c:v>49004348</c:v>
                </c:pt>
                <c:pt idx="2">
                  <c:v>49844967</c:v>
                </c:pt>
                <c:pt idx="3">
                  <c:v>52379160</c:v>
                </c:pt>
                <c:pt idx="4">
                  <c:v>53593517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DE7-9868-4F6B9A43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5-4DE7-9868-4F6B9A43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26.9</c:v>
                </c:pt>
                <c:pt idx="1">
                  <c:v>29.3</c:v>
                </c:pt>
                <c:pt idx="2">
                  <c:v>30.1</c:v>
                </c:pt>
                <c:pt idx="3">
                  <c:v>30.9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6-427F-8DCB-F0FCC58D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6-427F-8DCB-F0FCC58D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46.3</c:v>
                </c:pt>
                <c:pt idx="1">
                  <c:v>42.8</c:v>
                </c:pt>
                <c:pt idx="2">
                  <c:v>42.7</c:v>
                </c:pt>
                <c:pt idx="3">
                  <c:v>51.2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3-42FA-848B-AD67C37F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3-42FA-848B-AD67C37F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21629</c:v>
                </c:pt>
                <c:pt idx="1">
                  <c:v>25148</c:v>
                </c:pt>
                <c:pt idx="2">
                  <c:v>26222</c:v>
                </c:pt>
                <c:pt idx="3">
                  <c:v>28727</c:v>
                </c:pt>
                <c:pt idx="4">
                  <c:v>30597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9-40C5-A1DE-D31C9CFC4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9-40C5-A1DE-D31C9CFC4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73160</c:v>
                </c:pt>
                <c:pt idx="1">
                  <c:v>79211</c:v>
                </c:pt>
                <c:pt idx="2">
                  <c:v>80641</c:v>
                </c:pt>
                <c:pt idx="3">
                  <c:v>83951</c:v>
                </c:pt>
                <c:pt idx="4">
                  <c:v>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C-4E3E-A439-13ECD278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C-4E3E-A439-13ECD278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 x14ac:dyDescent="0.15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 x14ac:dyDescent="0.15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5" t="str">
        <f>データ!H6</f>
        <v>鹿児島県鹿児島市　市立病院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 x14ac:dyDescent="0.15">
      <c r="A8" s="2"/>
      <c r="B8" s="136" t="str">
        <f>データ!K6</f>
        <v>条例全部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500床以上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学術・研究機関出身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568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 t="str">
        <f>データ!AA6</f>
        <v>-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 x14ac:dyDescent="0.15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 x14ac:dyDescent="0.15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32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対象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ド 透 I 未 訓 ガ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 臨 が 感 災 地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 t="str">
        <f>データ!AC6</f>
        <v>-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>
        <f>データ!AD6</f>
        <v>6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574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 x14ac:dyDescent="0.15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5">
        <f>データ!U6</f>
        <v>600318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51227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非該当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非該当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７：１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508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 t="str">
        <f>データ!AG6</f>
        <v>-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508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6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191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99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100.9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99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96.1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101.1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98.1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100.4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98.8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95.8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95.8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0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0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0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90.5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89.6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89.6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83.7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81.400000000000006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100.1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99.2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102.9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106.1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94.1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93.7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88.7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90.6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34.9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32.6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27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34.200000000000003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29.2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79.900000000000006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80.2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70.599999999999994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71.400000000000006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193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194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73160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79211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80641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83951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89143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21629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25148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26222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28727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30597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46.3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42.8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42.7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51.2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51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26.9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29.3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30.1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30.9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32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66228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68751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70630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75766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79610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18393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19207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20687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22637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23244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48.7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48.3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47.7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51.8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49.6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27.8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28.1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29.2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29.2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192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27.8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33.4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37.799999999999997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38.4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42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58.8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67.099999999999994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71.099999999999994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62.6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64.5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48652218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49004348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49844967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52379160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53593517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52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52.5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52.5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55.4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66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67.099999999999994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67.900000000000006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69.2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70.8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53351028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55620962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57155394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58042153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58985932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p/NTWorIM84m+I4CY722AoCeZnidaeUQDbrNqeQ9ZTgj5LB7wabBzO/c9sujz2EsIGQOQnq/T/QiEPSKger3bg==" saltValue="VCZuOlfP9B2bKx24ixbkz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0" t="s">
        <v>108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109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110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111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112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113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114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115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116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117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118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155</v>
      </c>
      <c r="AV5" s="52" t="s">
        <v>156</v>
      </c>
      <c r="AW5" s="52" t="s">
        <v>157</v>
      </c>
      <c r="AX5" s="52" t="s">
        <v>158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154</v>
      </c>
      <c r="BF5" s="52" t="s">
        <v>144</v>
      </c>
      <c r="BG5" s="52" t="s">
        <v>159</v>
      </c>
      <c r="BH5" s="52" t="s">
        <v>146</v>
      </c>
      <c r="BI5" s="52" t="s">
        <v>160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161</v>
      </c>
      <c r="BR5" s="52" t="s">
        <v>162</v>
      </c>
      <c r="BS5" s="52" t="s">
        <v>163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154</v>
      </c>
      <c r="CB5" s="52" t="s">
        <v>161</v>
      </c>
      <c r="CC5" s="52" t="s">
        <v>164</v>
      </c>
      <c r="CD5" s="52" t="s">
        <v>165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161</v>
      </c>
      <c r="CN5" s="52" t="s">
        <v>162</v>
      </c>
      <c r="CO5" s="52" t="s">
        <v>163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154</v>
      </c>
      <c r="CX5" s="52" t="s">
        <v>161</v>
      </c>
      <c r="CY5" s="52" t="s">
        <v>162</v>
      </c>
      <c r="CZ5" s="52" t="s">
        <v>163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166</v>
      </c>
      <c r="DI5" s="52" t="s">
        <v>161</v>
      </c>
      <c r="DJ5" s="52" t="s">
        <v>156</v>
      </c>
      <c r="DK5" s="52" t="s">
        <v>163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161</v>
      </c>
      <c r="DU5" s="52" t="s">
        <v>162</v>
      </c>
      <c r="DV5" s="52" t="s">
        <v>163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145</v>
      </c>
      <c r="EG5" s="52" t="s">
        <v>165</v>
      </c>
      <c r="EH5" s="52" t="s">
        <v>158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167</v>
      </c>
      <c r="EO5" s="52" t="s">
        <v>168</v>
      </c>
      <c r="EP5" s="52" t="s">
        <v>161</v>
      </c>
      <c r="EQ5" s="52" t="s">
        <v>145</v>
      </c>
      <c r="ER5" s="52" t="s">
        <v>163</v>
      </c>
      <c r="ES5" s="52" t="s">
        <v>169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170</v>
      </c>
      <c r="B6" s="53">
        <f>B8</f>
        <v>2021</v>
      </c>
      <c r="C6" s="53">
        <f t="shared" ref="C6:M6" si="2">C8</f>
        <v>462012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64" t="str">
        <f>IF(H8&lt;&gt;I8,H8,"")&amp;IF(I8&lt;&gt;J8,I8,"")&amp;"　"&amp;J8</f>
        <v>鹿児島県鹿児島市　市立病院</v>
      </c>
      <c r="I6" s="165"/>
      <c r="J6" s="166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学術・研究機関出身</v>
      </c>
      <c r="P6" s="53" t="str">
        <f>P8</f>
        <v>直営</v>
      </c>
      <c r="Q6" s="54">
        <f t="shared" ref="Q6:AH6" si="3">Q8</f>
        <v>32</v>
      </c>
      <c r="R6" s="53" t="str">
        <f t="shared" si="3"/>
        <v>対象</v>
      </c>
      <c r="S6" s="53" t="str">
        <f t="shared" si="3"/>
        <v>ド 透 I 未 訓 ガ</v>
      </c>
      <c r="T6" s="53" t="str">
        <f t="shared" si="3"/>
        <v>救 臨 が 感 災 地</v>
      </c>
      <c r="U6" s="54">
        <f>U8</f>
        <v>600318</v>
      </c>
      <c r="V6" s="54">
        <f>V8</f>
        <v>51227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568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>
        <f t="shared" si="3"/>
        <v>6</v>
      </c>
      <c r="AE6" s="54">
        <f t="shared" si="3"/>
        <v>574</v>
      </c>
      <c r="AF6" s="54">
        <f t="shared" si="3"/>
        <v>508</v>
      </c>
      <c r="AG6" s="54" t="str">
        <f t="shared" si="3"/>
        <v>-</v>
      </c>
      <c r="AH6" s="54">
        <f t="shared" si="3"/>
        <v>508</v>
      </c>
      <c r="AI6" s="55">
        <f>IF(AI8="-",NA(),AI8)</f>
        <v>99</v>
      </c>
      <c r="AJ6" s="55">
        <f t="shared" ref="AJ6:AR6" si="5">IF(AJ8="-",NA(),AJ8)</f>
        <v>100.9</v>
      </c>
      <c r="AK6" s="55">
        <f t="shared" si="5"/>
        <v>99</v>
      </c>
      <c r="AL6" s="55">
        <f t="shared" si="5"/>
        <v>96.1</v>
      </c>
      <c r="AM6" s="55">
        <f t="shared" si="5"/>
        <v>101.1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98.1</v>
      </c>
      <c r="AU6" s="55">
        <f t="shared" ref="AU6:BC6" si="6">IF(AU8="-",NA(),AU8)</f>
        <v>100.4</v>
      </c>
      <c r="AV6" s="55">
        <f t="shared" si="6"/>
        <v>98.8</v>
      </c>
      <c r="AW6" s="55">
        <f t="shared" si="6"/>
        <v>95.8</v>
      </c>
      <c r="AX6" s="55">
        <f t="shared" si="6"/>
        <v>95.8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90.5</v>
      </c>
      <c r="BQ6" s="55">
        <f t="shared" ref="BQ6:BY6" si="8">IF(BQ8="-",NA(),BQ8)</f>
        <v>89.6</v>
      </c>
      <c r="BR6" s="55">
        <f t="shared" si="8"/>
        <v>89.6</v>
      </c>
      <c r="BS6" s="55">
        <f t="shared" si="8"/>
        <v>83.7</v>
      </c>
      <c r="BT6" s="55">
        <f t="shared" si="8"/>
        <v>81.400000000000006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73160</v>
      </c>
      <c r="CB6" s="56">
        <f t="shared" ref="CB6:CJ6" si="9">IF(CB8="-",NA(),CB8)</f>
        <v>79211</v>
      </c>
      <c r="CC6" s="56">
        <f t="shared" si="9"/>
        <v>80641</v>
      </c>
      <c r="CD6" s="56">
        <f t="shared" si="9"/>
        <v>83951</v>
      </c>
      <c r="CE6" s="56">
        <f t="shared" si="9"/>
        <v>89143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21629</v>
      </c>
      <c r="CM6" s="56">
        <f t="shared" ref="CM6:CU6" si="10">IF(CM8="-",NA(),CM8)</f>
        <v>25148</v>
      </c>
      <c r="CN6" s="56">
        <f t="shared" si="10"/>
        <v>26222</v>
      </c>
      <c r="CO6" s="56">
        <f t="shared" si="10"/>
        <v>28727</v>
      </c>
      <c r="CP6" s="56">
        <f t="shared" si="10"/>
        <v>30597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46.3</v>
      </c>
      <c r="CX6" s="55">
        <f t="shared" ref="CX6:DF6" si="11">IF(CX8="-",NA(),CX8)</f>
        <v>42.8</v>
      </c>
      <c r="CY6" s="55">
        <f t="shared" si="11"/>
        <v>42.7</v>
      </c>
      <c r="CZ6" s="55">
        <f t="shared" si="11"/>
        <v>51.2</v>
      </c>
      <c r="DA6" s="55">
        <f t="shared" si="11"/>
        <v>51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26.9</v>
      </c>
      <c r="DI6" s="55">
        <f t="shared" ref="DI6:DQ6" si="12">IF(DI8="-",NA(),DI8)</f>
        <v>29.3</v>
      </c>
      <c r="DJ6" s="55">
        <f t="shared" si="12"/>
        <v>30.1</v>
      </c>
      <c r="DK6" s="55">
        <f t="shared" si="12"/>
        <v>30.9</v>
      </c>
      <c r="DL6" s="55">
        <f t="shared" si="12"/>
        <v>32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27.8</v>
      </c>
      <c r="DT6" s="55">
        <f t="shared" ref="DT6:EB6" si="13">IF(DT8="-",NA(),DT8)</f>
        <v>33.4</v>
      </c>
      <c r="DU6" s="55">
        <f t="shared" si="13"/>
        <v>37.799999999999997</v>
      </c>
      <c r="DV6" s="55">
        <f t="shared" si="13"/>
        <v>38.4</v>
      </c>
      <c r="DW6" s="55">
        <f t="shared" si="13"/>
        <v>42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58.8</v>
      </c>
      <c r="EE6" s="55">
        <f t="shared" ref="EE6:EM6" si="14">IF(EE8="-",NA(),EE8)</f>
        <v>67.099999999999994</v>
      </c>
      <c r="EF6" s="55">
        <f t="shared" si="14"/>
        <v>71.099999999999994</v>
      </c>
      <c r="EG6" s="55">
        <f t="shared" si="14"/>
        <v>62.6</v>
      </c>
      <c r="EH6" s="55">
        <f t="shared" si="14"/>
        <v>64.5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48652218</v>
      </c>
      <c r="EP6" s="56">
        <f t="shared" ref="EP6:EX6" si="15">IF(EP8="-",NA(),EP8)</f>
        <v>49004348</v>
      </c>
      <c r="EQ6" s="56">
        <f t="shared" si="15"/>
        <v>49844967</v>
      </c>
      <c r="ER6" s="56">
        <f t="shared" si="15"/>
        <v>52379160</v>
      </c>
      <c r="ES6" s="56">
        <f t="shared" si="15"/>
        <v>53593517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171</v>
      </c>
      <c r="B7" s="53">
        <f t="shared" ref="B7:AH7" si="16">B8</f>
        <v>2021</v>
      </c>
      <c r="C7" s="53">
        <f t="shared" si="16"/>
        <v>462012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学術・研究機関出身</v>
      </c>
      <c r="P7" s="53" t="str">
        <f>P8</f>
        <v>直営</v>
      </c>
      <c r="Q7" s="54">
        <f t="shared" si="16"/>
        <v>32</v>
      </c>
      <c r="R7" s="53" t="str">
        <f t="shared" si="16"/>
        <v>対象</v>
      </c>
      <c r="S7" s="53" t="str">
        <f t="shared" si="16"/>
        <v>ド 透 I 未 訓 ガ</v>
      </c>
      <c r="T7" s="53" t="str">
        <f t="shared" si="16"/>
        <v>救 臨 が 感 災 地</v>
      </c>
      <c r="U7" s="54">
        <f>U8</f>
        <v>600318</v>
      </c>
      <c r="V7" s="54">
        <f>V8</f>
        <v>51227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568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>
        <f t="shared" si="16"/>
        <v>6</v>
      </c>
      <c r="AE7" s="54">
        <f t="shared" si="16"/>
        <v>574</v>
      </c>
      <c r="AF7" s="54">
        <f t="shared" si="16"/>
        <v>508</v>
      </c>
      <c r="AG7" s="54" t="str">
        <f t="shared" si="16"/>
        <v>-</v>
      </c>
      <c r="AH7" s="54">
        <f t="shared" si="16"/>
        <v>508</v>
      </c>
      <c r="AI7" s="55">
        <f>AI8</f>
        <v>99</v>
      </c>
      <c r="AJ7" s="55">
        <f t="shared" ref="AJ7:AR7" si="17">AJ8</f>
        <v>100.9</v>
      </c>
      <c r="AK7" s="55">
        <f t="shared" si="17"/>
        <v>99</v>
      </c>
      <c r="AL7" s="55">
        <f t="shared" si="17"/>
        <v>96.1</v>
      </c>
      <c r="AM7" s="55">
        <f t="shared" si="17"/>
        <v>101.1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98.1</v>
      </c>
      <c r="AU7" s="55">
        <f t="shared" ref="AU7:BC7" si="18">AU8</f>
        <v>100.4</v>
      </c>
      <c r="AV7" s="55">
        <f t="shared" si="18"/>
        <v>98.8</v>
      </c>
      <c r="AW7" s="55">
        <f t="shared" si="18"/>
        <v>95.8</v>
      </c>
      <c r="AX7" s="55">
        <f t="shared" si="18"/>
        <v>95.8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90.5</v>
      </c>
      <c r="BQ7" s="55">
        <f t="shared" ref="BQ7:BY7" si="20">BQ8</f>
        <v>89.6</v>
      </c>
      <c r="BR7" s="55">
        <f t="shared" si="20"/>
        <v>89.6</v>
      </c>
      <c r="BS7" s="55">
        <f t="shared" si="20"/>
        <v>83.7</v>
      </c>
      <c r="BT7" s="55">
        <f t="shared" si="20"/>
        <v>81.400000000000006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73160</v>
      </c>
      <c r="CB7" s="56">
        <f t="shared" ref="CB7:CJ7" si="21">CB8</f>
        <v>79211</v>
      </c>
      <c r="CC7" s="56">
        <f t="shared" si="21"/>
        <v>80641</v>
      </c>
      <c r="CD7" s="56">
        <f t="shared" si="21"/>
        <v>83951</v>
      </c>
      <c r="CE7" s="56">
        <f t="shared" si="21"/>
        <v>89143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21629</v>
      </c>
      <c r="CM7" s="56">
        <f t="shared" ref="CM7:CU7" si="22">CM8</f>
        <v>25148</v>
      </c>
      <c r="CN7" s="56">
        <f t="shared" si="22"/>
        <v>26222</v>
      </c>
      <c r="CO7" s="56">
        <f t="shared" si="22"/>
        <v>28727</v>
      </c>
      <c r="CP7" s="56">
        <f t="shared" si="22"/>
        <v>30597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46.3</v>
      </c>
      <c r="CX7" s="55">
        <f t="shared" ref="CX7:DF7" si="23">CX8</f>
        <v>42.8</v>
      </c>
      <c r="CY7" s="55">
        <f t="shared" si="23"/>
        <v>42.7</v>
      </c>
      <c r="CZ7" s="55">
        <f t="shared" si="23"/>
        <v>51.2</v>
      </c>
      <c r="DA7" s="55">
        <f t="shared" si="23"/>
        <v>51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26.9</v>
      </c>
      <c r="DI7" s="55">
        <f t="shared" ref="DI7:DQ7" si="24">DI8</f>
        <v>29.3</v>
      </c>
      <c r="DJ7" s="55">
        <f t="shared" si="24"/>
        <v>30.1</v>
      </c>
      <c r="DK7" s="55">
        <f t="shared" si="24"/>
        <v>30.9</v>
      </c>
      <c r="DL7" s="55">
        <f t="shared" si="24"/>
        <v>32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27.8</v>
      </c>
      <c r="DT7" s="55">
        <f t="shared" ref="DT7:EB7" si="25">DT8</f>
        <v>33.4</v>
      </c>
      <c r="DU7" s="55">
        <f t="shared" si="25"/>
        <v>37.799999999999997</v>
      </c>
      <c r="DV7" s="55">
        <f t="shared" si="25"/>
        <v>38.4</v>
      </c>
      <c r="DW7" s="55">
        <f t="shared" si="25"/>
        <v>42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58.8</v>
      </c>
      <c r="EE7" s="55">
        <f t="shared" ref="EE7:EM7" si="26">EE8</f>
        <v>67.099999999999994</v>
      </c>
      <c r="EF7" s="55">
        <f t="shared" si="26"/>
        <v>71.099999999999994</v>
      </c>
      <c r="EG7" s="55">
        <f t="shared" si="26"/>
        <v>62.6</v>
      </c>
      <c r="EH7" s="55">
        <f t="shared" si="26"/>
        <v>64.5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48652218</v>
      </c>
      <c r="EP7" s="56">
        <f t="shared" ref="EP7:EX7" si="27">EP8</f>
        <v>49004348</v>
      </c>
      <c r="EQ7" s="56">
        <f t="shared" si="27"/>
        <v>49844967</v>
      </c>
      <c r="ER7" s="56">
        <f t="shared" si="27"/>
        <v>52379160</v>
      </c>
      <c r="ES7" s="56">
        <f t="shared" si="27"/>
        <v>53593517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 x14ac:dyDescent="0.15">
      <c r="A8" s="38"/>
      <c r="B8" s="58">
        <v>2021</v>
      </c>
      <c r="C8" s="58">
        <v>462012</v>
      </c>
      <c r="D8" s="58">
        <v>46</v>
      </c>
      <c r="E8" s="58">
        <v>6</v>
      </c>
      <c r="F8" s="58">
        <v>0</v>
      </c>
      <c r="G8" s="58">
        <v>1</v>
      </c>
      <c r="H8" s="58" t="s">
        <v>172</v>
      </c>
      <c r="I8" s="58" t="s">
        <v>173</v>
      </c>
      <c r="J8" s="58" t="s">
        <v>174</v>
      </c>
      <c r="K8" s="58" t="s">
        <v>175</v>
      </c>
      <c r="L8" s="58" t="s">
        <v>176</v>
      </c>
      <c r="M8" s="58" t="s">
        <v>177</v>
      </c>
      <c r="N8" s="58" t="s">
        <v>178</v>
      </c>
      <c r="O8" s="58" t="s">
        <v>179</v>
      </c>
      <c r="P8" s="58" t="s">
        <v>180</v>
      </c>
      <c r="Q8" s="59">
        <v>32</v>
      </c>
      <c r="R8" s="58" t="s">
        <v>181</v>
      </c>
      <c r="S8" s="58" t="s">
        <v>182</v>
      </c>
      <c r="T8" s="58" t="s">
        <v>183</v>
      </c>
      <c r="U8" s="59">
        <v>600318</v>
      </c>
      <c r="V8" s="59">
        <v>51227</v>
      </c>
      <c r="W8" s="58" t="s">
        <v>184</v>
      </c>
      <c r="X8" s="58" t="s">
        <v>184</v>
      </c>
      <c r="Y8" s="60" t="s">
        <v>185</v>
      </c>
      <c r="Z8" s="59">
        <v>568</v>
      </c>
      <c r="AA8" s="59" t="s">
        <v>39</v>
      </c>
      <c r="AB8" s="59" t="s">
        <v>39</v>
      </c>
      <c r="AC8" s="59" t="s">
        <v>39</v>
      </c>
      <c r="AD8" s="59">
        <v>6</v>
      </c>
      <c r="AE8" s="59">
        <v>574</v>
      </c>
      <c r="AF8" s="59">
        <v>508</v>
      </c>
      <c r="AG8" s="59" t="s">
        <v>39</v>
      </c>
      <c r="AH8" s="59">
        <v>508</v>
      </c>
      <c r="AI8" s="61">
        <v>99</v>
      </c>
      <c r="AJ8" s="61">
        <v>100.9</v>
      </c>
      <c r="AK8" s="61">
        <v>99</v>
      </c>
      <c r="AL8" s="61">
        <v>96.1</v>
      </c>
      <c r="AM8" s="61">
        <v>101.1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98.1</v>
      </c>
      <c r="AU8" s="61">
        <v>100.4</v>
      </c>
      <c r="AV8" s="61">
        <v>98.8</v>
      </c>
      <c r="AW8" s="61">
        <v>95.8</v>
      </c>
      <c r="AX8" s="61">
        <v>95.8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90.5</v>
      </c>
      <c r="BQ8" s="61">
        <v>89.6</v>
      </c>
      <c r="BR8" s="61">
        <v>89.6</v>
      </c>
      <c r="BS8" s="61">
        <v>83.7</v>
      </c>
      <c r="BT8" s="61">
        <v>81.400000000000006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73160</v>
      </c>
      <c r="CB8" s="62">
        <v>79211</v>
      </c>
      <c r="CC8" s="62">
        <v>80641</v>
      </c>
      <c r="CD8" s="62">
        <v>83951</v>
      </c>
      <c r="CE8" s="62">
        <v>89143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21629</v>
      </c>
      <c r="CM8" s="62">
        <v>25148</v>
      </c>
      <c r="CN8" s="62">
        <v>26222</v>
      </c>
      <c r="CO8" s="62">
        <v>28727</v>
      </c>
      <c r="CP8" s="62">
        <v>30597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46.3</v>
      </c>
      <c r="CX8" s="62">
        <v>42.8</v>
      </c>
      <c r="CY8" s="62">
        <v>42.7</v>
      </c>
      <c r="CZ8" s="62">
        <v>51.2</v>
      </c>
      <c r="DA8" s="62">
        <v>51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26.9</v>
      </c>
      <c r="DI8" s="62">
        <v>29.3</v>
      </c>
      <c r="DJ8" s="62">
        <v>30.1</v>
      </c>
      <c r="DK8" s="62">
        <v>30.9</v>
      </c>
      <c r="DL8" s="62">
        <v>32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27.8</v>
      </c>
      <c r="DT8" s="61">
        <v>33.4</v>
      </c>
      <c r="DU8" s="61">
        <v>37.799999999999997</v>
      </c>
      <c r="DV8" s="61">
        <v>38.4</v>
      </c>
      <c r="DW8" s="61">
        <v>42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58.8</v>
      </c>
      <c r="EE8" s="61">
        <v>67.099999999999994</v>
      </c>
      <c r="EF8" s="61">
        <v>71.099999999999994</v>
      </c>
      <c r="EG8" s="61">
        <v>62.6</v>
      </c>
      <c r="EH8" s="61">
        <v>64.5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48652218</v>
      </c>
      <c r="EP8" s="62">
        <v>49004348</v>
      </c>
      <c r="EQ8" s="62">
        <v>49844967</v>
      </c>
      <c r="ER8" s="62">
        <v>52379160</v>
      </c>
      <c r="ES8" s="62">
        <v>53593517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186</v>
      </c>
      <c r="C10" s="67" t="s">
        <v>187</v>
      </c>
      <c r="D10" s="67" t="s">
        <v>188</v>
      </c>
      <c r="E10" s="67" t="s">
        <v>189</v>
      </c>
      <c r="F10" s="67" t="s">
        <v>190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2023-01-23T03:39:05Z</cp:lastPrinted>
  <dcterms:created xsi:type="dcterms:W3CDTF">2022-12-01T02:32:51Z</dcterms:created>
  <dcterms:modified xsi:type="dcterms:W3CDTF">2023-02-09T05:44:15Z</dcterms:modified>
  <cp:category/>
</cp:coreProperties>
</file>