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2_知名町【済】\"/>
    </mc:Choice>
  </mc:AlternateContent>
  <workbookProtection workbookAlgorithmName="SHA-512" workbookHashValue="1jhDUpYp25qYSKC1iDp3k+Ap0yXSHnae69fgTqPFh2Qe7gM3i/HrRnaiU8FiuT2KGY0wllJMp8sGW6H6wz35jg==" workbookSaltValue="A8JD29/ruJSQTFRhNKqln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<sst xmlns="http://schemas.openxmlformats.org/spreadsheetml/2006/main" count="228" uniqueCount="114">
  <si>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</si>
  <si>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</si>
  <si>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</si>
  <si>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</si>
  <si>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</si>
  <si>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</si>
  <si>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</si>
  <si>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</si>
  <si>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</si>
  <si>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</si>
  <si>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</si>
  <si>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</si>
  <si>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</si>
  <si>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</si>
  <si>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</si>
  <si>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</si>
  <si>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</si>
  <si>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</si>
  <si>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</si>
  <si>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</si>
  <si>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</si>
  <si>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</si>
  <si>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</si>
  <si>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</si>
  <si>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</si>
  <si>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</si>
  <si>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</si>
  <si>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</si>
  <si>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</si>
  <si>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</si>
  <si>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</si>
  <si>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</si>
  <si>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</si>
  <si>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</si>
  <si>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</si>
  <si>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</si>
  <si>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</si>
  <si>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</si>
  <si>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</si>
  <si>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</si>
  <si>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</si>
  <si>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</si>
  <si>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</si>
  <si>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</si>
  <si>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</si>
  <si>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</si>
  <si>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</si>
  <si>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</si>
  <si>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</si>
  <si>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</si>
  <si>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</si>
  <si>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</si>
  <si>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</si>
  <si>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</si>
  <si>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</si>
  <si>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</si>
  <si>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</si>
  <si>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</si>
  <si>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</si>
  <si>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</si>
  <si>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</si>
  <si>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</si>
  <si>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</si>
  <si>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</si>
  <si>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</si>
  <si>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</si>
  <si>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</si>
  <si>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</si>
  <si>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</si>
  <si>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</si>
  <si>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</si>
  <si>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</si>
  <si>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</si>
  <si>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</si>
  <si>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</si>
  <si>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</si>
  <si>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</si>
  <si>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</si>
  <si>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</si>
  <si>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</si>
  <si>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</si>
  <si>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</si>
  <si>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</si>
  <si>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</si>
  <si>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</si>
  <si>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</si>
  <si>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</si>
  <si>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</si>
  <si>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</si>
  <si>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</si>
  <si>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</si>
  <si>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</si>
  <si>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</si>
  <si>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</si>
  <si>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</si>
  <si>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</si>
  <si>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</si>
  <si>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</si>
  <si>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</si>
  <si>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</si>
  <si>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</si>
  <si>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</si>
  <si>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</si>
  <si>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</si>
  <si>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</si>
  <si>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</si>
  <si>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</si>
  <si>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</si>
  <si>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</si>
  <si>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</si>
  <si>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</si>
  <si>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100%を上回っている状況で推移しているが、余裕のある状況ではないため、引き続き収入の確保及び経費削減に努める。
②累積欠損金比率
　平成26年度に累積欠損を解消して以降０である。
③流動比率
　100％を上回る数値で推移している。高い手元流動性を維持していく為、水道料金の段階的な引き上げ等も検討し現金化できる資産の確保に努める。
④企業債残高対給水収益比率
　指標は改善傾向にあるが、新規事業を行う際には慎重な検討が必要である。
⑤料金回収率
　平成29年度から徐々に低下している。基本料金等の段階的な料金改定の検討が必要であると考えられる。
⑥給水原価
　類似団体及び全国平均よりも高い水準で推移しており、給水収益増を検討する際の料金改定においては段階的な引き上げ等の慎重な検討が必要である。
⑦施設利用率
　類似団体より高い数値となっており、効率的な施設運用がなされている。
⑧有収率
　類似団体より高いものの、全国平均より低い数値である。さらなる漏水対策を講じ有収率向上を図る。</t>
    <rPh sb="23" eb="25">
      <t>スイイ</t>
    </rPh>
    <rPh sb="45" eb="46">
      <t>ヒ</t>
    </rPh>
    <rPh sb="47" eb="48">
      <t>ツヅ</t>
    </rPh>
    <rPh sb="54" eb="55">
      <t>オヨ</t>
    </rPh>
    <rPh sb="139" eb="140">
      <t>タメ</t>
    </rPh>
    <rPh sb="141" eb="143">
      <t>スイドウ</t>
    </rPh>
    <rPh sb="143" eb="145">
      <t>リョウキン</t>
    </rPh>
    <rPh sb="146" eb="149">
      <t>ダンカイテキ</t>
    </rPh>
    <rPh sb="150" eb="151">
      <t>ヒ</t>
    </rPh>
    <rPh sb="152" eb="153">
      <t>ア</t>
    </rPh>
    <rPh sb="154" eb="155">
      <t>トウ</t>
    </rPh>
    <rPh sb="156" eb="158">
      <t>ケントウ</t>
    </rPh>
    <rPh sb="159" eb="162">
      <t>ゲンキンカ</t>
    </rPh>
    <rPh sb="165" eb="167">
      <t>シサン</t>
    </rPh>
    <rPh sb="168" eb="170">
      <t>カクホ</t>
    </rPh>
    <rPh sb="171" eb="172">
      <t>ツト</t>
    </rPh>
    <rPh sb="252" eb="254">
      <t>キホン</t>
    </rPh>
    <rPh sb="254" eb="256">
      <t>リョウキン</t>
    </rPh>
    <rPh sb="256" eb="257">
      <t>トウ</t>
    </rPh>
    <rPh sb="258" eb="260">
      <t>ダンカイ</t>
    </rPh>
    <rPh sb="260" eb="261">
      <t>テキ</t>
    </rPh>
    <rPh sb="262" eb="264">
      <t>リョウキン</t>
    </rPh>
    <rPh sb="294" eb="295">
      <t>オヨ</t>
    </rPh>
    <rPh sb="305" eb="307">
      <t>スイジュン</t>
    </rPh>
    <rPh sb="308" eb="310">
      <t>スイイ</t>
    </rPh>
    <rPh sb="450" eb="451">
      <t>ハカ</t>
    </rPh>
    <phoneticPr fontId="4"/>
  </si>
  <si>
    <t>①有形固定資産減価償却率
　令和２年度は類似団体平均より若干高い水準であった。収益も年々減少する中、更新に多額の費用を要するため、施設整備等において、計画的な更新を実施していくことが重要である。
②管路経年化率
　類似団体平均よりも数値は低く、法定耐用年数を超えた管路が無いという事を示しているものの、本町の長年の懸念材料である高硬度の水道水を起因とする水道管の詰りから、頻繁に管路の更新がなされていることを示している。
③管路更新率
　上記②の理由により、管路工事を実施してきたが、令和２年度は類似団体平均より高く全国平均に比べると低い水準となった。</t>
    <rPh sb="14" eb="16">
      <t>レイワ</t>
    </rPh>
    <rPh sb="18" eb="19">
      <t>ド</t>
    </rPh>
    <rPh sb="28" eb="30">
      <t>ジャッカン</t>
    </rPh>
    <rPh sb="30" eb="31">
      <t>タカ</t>
    </rPh>
    <rPh sb="59" eb="60">
      <t>ヨウ</t>
    </rPh>
    <rPh sb="229" eb="231">
      <t>カンロ</t>
    </rPh>
    <rPh sb="231" eb="233">
      <t>コウジ</t>
    </rPh>
    <rPh sb="234" eb="236">
      <t>ジッシ</t>
    </rPh>
    <rPh sb="242" eb="244">
      <t>レイワ</t>
    </rPh>
    <rPh sb="245" eb="247">
      <t>ネンド</t>
    </rPh>
    <rPh sb="256" eb="257">
      <t>タカ</t>
    </rPh>
    <rPh sb="267" eb="268">
      <t>ヒク</t>
    </rPh>
    <phoneticPr fontId="4"/>
  </si>
  <si>
    <t>　給水収益は減少傾向にあり、料金回収率も平成29年度と比較し低下しているため、収入増加策を講じる必要がある。
　施設の老朽化に伴い、将来的に多額の更新費用を要するなど、施設の維持管理費が増加傾向にある中で、現在の水道料金による営業収益だけでは運営が一層厳しくなり、一般会計からの繰入金が必要となってくる事が想定される。
　健全な企業運営や計画的な施設更新を実施するために、今後は住民生活の負担に配慮しつつ、水道料金改定について検討し実施する必要がある。</t>
    <rPh sb="1" eb="3">
      <t>キュウスイ</t>
    </rPh>
    <rPh sb="3" eb="5">
      <t>シュウエキ</t>
    </rPh>
    <rPh sb="6" eb="10">
      <t>ゲンショウケイコウ</t>
    </rPh>
    <rPh sb="27" eb="29">
      <t>ヒカク</t>
    </rPh>
    <rPh sb="63" eb="64">
      <t>トモナ</t>
    </rPh>
    <rPh sb="66" eb="69">
      <t>ショウライテキ</t>
    </rPh>
    <rPh sb="70" eb="72">
      <t>タガク</t>
    </rPh>
    <rPh sb="78" eb="79">
      <t>ヨウ</t>
    </rPh>
    <rPh sb="93" eb="97">
      <t>ゾウカケイコウ</t>
    </rPh>
    <rPh sb="100" eb="101">
      <t>ナカ</t>
    </rPh>
    <rPh sb="124" eb="126">
      <t>イッソウ</t>
    </rPh>
    <rPh sb="151" eb="152">
      <t>コト</t>
    </rPh>
    <rPh sb="153" eb="155">
      <t>ソウテイ</t>
    </rPh>
    <rPh sb="161" eb="163">
      <t>ケンゼン</t>
    </rPh>
    <rPh sb="164" eb="166">
      <t>キギョウ</t>
    </rPh>
    <rPh sb="166" eb="168">
      <t>ウンエイ</t>
    </rPh>
    <rPh sb="169" eb="172">
      <t>ケイカクテキ</t>
    </rPh>
    <rPh sb="173" eb="175">
      <t>シセツ</t>
    </rPh>
    <rPh sb="175" eb="177">
      <t>コウシン</t>
    </rPh>
    <rPh sb="178" eb="180">
      <t>ジッシ</t>
    </rPh>
    <rPh sb="186" eb="188">
      <t>コンゴ</t>
    </rPh>
    <rPh sb="189" eb="193">
      <t>ジュウミンセイカツ</t>
    </rPh>
    <rPh sb="194" eb="196">
      <t>フタン</t>
    </rPh>
    <rPh sb="197" eb="199">
      <t>ハイリョ</t>
    </rPh>
    <rPh sb="216" eb="218">
      <t>ジッシ</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</si>
</sst>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1.1000000000000001</c:v>
                </c:pt>
                <c:pt idx="1">
                  <c:v>1.47</c:v>
                </c:pt>
                <c:pt idx="2">
                  <c:v>0.3</c:v>
                </c:pt>
                <c:pt idx="3">
                  <c:v>0.91</c:v>
                </c:pt>
                <c:pt idx="4">
                  <c:v>0.56999999999999995</c:v>
                </c:pt>
              </c:numCache>
            </c:numRef>
          </c:val>
          <c:extLst>
            <c:ext xmlns:c16="http://schemas.microsoft.com/office/drawing/2014/chart" uri="{C3380CC4-5D6E-409C-BE32-E72D297353CC}">
              <c16:uniqueId val="{00000000-476F-4D2A-A16A-4265C99E07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476F-4D2A-A16A-4265C99E07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c:v>
                </c:pt>
                <c:pt idx="1">
                  <c:v>57.58</c:v>
                </c:pt>
                <c:pt idx="2">
                  <c:v>54.52</c:v>
                </c:pt>
                <c:pt idx="3">
                  <c:v>52.42</c:v>
                </c:pt>
                <c:pt idx="4">
                  <c:v>51.36</c:v>
                </c:pt>
              </c:numCache>
            </c:numRef>
          </c:val>
          <c:extLst>
            <c:ext xmlns:c16="http://schemas.microsoft.com/office/drawing/2014/chart" uri="{C3380CC4-5D6E-409C-BE32-E72D297353CC}">
              <c16:uniqueId val="{00000000-5232-4784-834E-01312A5A5C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232-4784-834E-01312A5A5C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c:v>
                </c:pt>
                <c:pt idx="1">
                  <c:v>84.8</c:v>
                </c:pt>
                <c:pt idx="2">
                  <c:v>84.8</c:v>
                </c:pt>
                <c:pt idx="3">
                  <c:v>85.7</c:v>
                </c:pt>
                <c:pt idx="4">
                  <c:v>85.3</c:v>
                </c:pt>
              </c:numCache>
            </c:numRef>
          </c:val>
          <c:extLst>
            <c:ext xmlns:c16="http://schemas.microsoft.com/office/drawing/2014/chart" uri="{C3380CC4-5D6E-409C-BE32-E72D297353CC}">
              <c16:uniqueId val="{00000000-79F9-4CBA-9438-ADFCA1C1C4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79F9-4CBA-9438-ADFCA1C1C4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104.8</c:v>
                </c:pt>
                <c:pt idx="1">
                  <c:v>102.61</c:v>
                </c:pt>
                <c:pt idx="2">
                  <c:v>101.07</c:v>
                </c:pt>
                <c:pt idx="3">
                  <c:v>100.07</c:v>
                </c:pt>
                <c:pt idx="4">
                  <c:v>100.22</c:v>
                </c:pt>
              </c:numCache>
            </c:numRef>
          </c:val>
          <c:extLst>
            <c:ext xmlns:c16="http://schemas.microsoft.com/office/drawing/2014/chart" uri="{C3380CC4-5D6E-409C-BE32-E72D297353CC}">
              <c16:uniqueId val="{00000000-F4B8-4766-ACD3-3C816C3A32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F4B8-4766-ACD3-3C816C3A32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40.840000000000003</c:v>
                </c:pt>
                <c:pt idx="1">
                  <c:v>43.03</c:v>
                </c:pt>
                <c:pt idx="2">
                  <c:v>45.41</c:v>
                </c:pt>
                <c:pt idx="3">
                  <c:v>47.59</c:v>
                </c:pt>
                <c:pt idx="4">
                  <c:v>49.5</c:v>
                </c:pt>
              </c:numCache>
            </c:numRef>
          </c:val>
          <c:extLst>
            <c:ext xmlns:c16="http://schemas.microsoft.com/office/drawing/2014/chart" uri="{C3380CC4-5D6E-409C-BE32-E72D297353CC}">
              <c16:uniqueId val="{00000000-C342-47D7-A3C2-3A5B1062C7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C342-47D7-A3C2-3A5B1062C7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0F-4BD0-97FC-560C4CE539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520F-4BD0-97FC-560C4CE539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16-4414-B6F4-63E0D68E7D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4516-4414-B6F4-63E0D68E7D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354.97</c:v>
                </c:pt>
                <c:pt idx="1">
                  <c:v>363.81</c:v>
                </c:pt>
                <c:pt idx="2">
                  <c:v>369.68</c:v>
                </c:pt>
                <c:pt idx="3">
                  <c:v>361.02</c:v>
                </c:pt>
                <c:pt idx="4">
                  <c:v>344.18</c:v>
                </c:pt>
              </c:numCache>
            </c:numRef>
          </c:val>
          <c:extLst>
            <c:ext xmlns:c16="http://schemas.microsoft.com/office/drawing/2014/chart" uri="{C3380CC4-5D6E-409C-BE32-E72D297353CC}">
              <c16:uniqueId val="{00000000-3612-4D4C-AADD-0FC2907C67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612-4D4C-AADD-0FC2907C67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545.34</c:v>
                </c:pt>
                <c:pt idx="1">
                  <c:v>512.91</c:v>
                </c:pt>
                <c:pt idx="2">
                  <c:v>512.54999999999995</c:v>
                </c:pt>
                <c:pt idx="3">
                  <c:v>501.44</c:v>
                </c:pt>
                <c:pt idx="4">
                  <c:v>511.28</c:v>
                </c:pt>
              </c:numCache>
            </c:numRef>
          </c:val>
          <c:extLst>
            <c:ext xmlns:c16="http://schemas.microsoft.com/office/drawing/2014/chart" uri="{C3380CC4-5D6E-409C-BE32-E72D297353CC}">
              <c16:uniqueId val="{00000000-1F62-4B06-B502-B6CC487E64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F62-4B06-B502-B6CC487E64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100.27</c:v>
                </c:pt>
                <c:pt idx="1">
                  <c:v>99.71</c:v>
                </c:pt>
                <c:pt idx="2">
                  <c:v>97.59</c:v>
                </c:pt>
                <c:pt idx="3">
                  <c:v>96.81</c:v>
                </c:pt>
                <c:pt idx="4">
                  <c:v>96.4</c:v>
                </c:pt>
              </c:numCache>
            </c:numRef>
          </c:val>
          <c:extLst>
            <c:ext xmlns:c16="http://schemas.microsoft.com/office/drawing/2014/chart" uri="{C3380CC4-5D6E-409C-BE32-E72D297353CC}">
              <c16:uniqueId val="{00000000-029E-45B1-BCF0-ECE0DB716D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029E-45B1-BCF0-ECE0DB716D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239.18</c:v>
                </c:pt>
                <c:pt idx="1">
                  <c:v>239.85</c:v>
                </c:pt>
                <c:pt idx="2">
                  <c:v>243.98</c:v>
                </c:pt>
                <c:pt idx="3">
                  <c:v>246.77</c:v>
                </c:pt>
                <c:pt idx="4">
                  <c:v>243.3</c:v>
                </c:pt>
              </c:numCache>
            </c:numRef>
          </c:val>
          <c:extLst>
            <c:ext xmlns:c16="http://schemas.microsoft.com/office/drawing/2014/chart" uri="{C3380CC4-5D6E-409C-BE32-E72D297353CC}">
              <c16:uniqueId val="{00000000-0004-47C9-8EBB-7F77E31B33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0004-47C9-8EBB-7F77E31B33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鹿児島県　知名町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5796</v>
      </c>
      <c r="AM8" s="61"/>
      <c r="AN8" s="61"/>
      <c r="AO8" s="61"/>
      <c r="AP8" s="61"/>
      <c r="AQ8" s="61"/>
      <c r="AR8" s="61"/>
      <c r="AS8" s="61"/>
      <c r="AT8" s="52">
        <f>データ!$S$6</f>
        <v>53.3</v>
      </c>
      <c r="AU8" s="53"/>
      <c r="AV8" s="53"/>
      <c r="AW8" s="53"/>
      <c r="AX8" s="53"/>
      <c r="AY8" s="53"/>
      <c r="AZ8" s="53"/>
      <c r="BA8" s="53"/>
      <c r="BB8" s="54">
        <f>データ!$T$6</f>
        <v>108.74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57.28</v>
      </c>
      <c r="J10" s="53"/>
      <c r="K10" s="53"/>
      <c r="L10" s="53"/>
      <c r="M10" s="53"/>
      <c r="N10" s="53"/>
      <c r="O10" s="64"/>
      <c r="P10" s="54">
        <f>データ!$P$6</f>
        <v>99.82</v>
      </c>
      <c r="Q10" s="54"/>
      <c r="R10" s="54"/>
      <c r="S10" s="54"/>
      <c r="T10" s="54"/>
      <c r="U10" s="54"/>
      <c r="V10" s="54"/>
      <c r="W10" s="61">
        <f>データ!$Q$6</f>
        <v>4675</v>
      </c>
      <c r="X10" s="61"/>
      <c r="Y10" s="61"/>
      <c r="Z10" s="61"/>
      <c r="AA10" s="61"/>
      <c r="AB10" s="61"/>
      <c r="AC10" s="61"/>
      <c r="AD10" s="2"/>
      <c r="AE10" s="2"/>
      <c r="AF10" s="2"/>
      <c r="AG10" s="2"/>
      <c r="AH10" s="4"/>
      <c r="AI10" s="4"/>
      <c r="AJ10" s="4"/>
      <c r="AK10" s="4"/>
      <c r="AL10" s="61">
        <f>データ!$U$6</f>
        <v>5687</v>
      </c>
      <c r="AM10" s="61"/>
      <c r="AN10" s="61"/>
      <c r="AO10" s="61"/>
      <c r="AP10" s="61"/>
      <c r="AQ10" s="61"/>
      <c r="AR10" s="61"/>
      <c r="AS10" s="61"/>
      <c r="AT10" s="52">
        <f>データ!$V$6</f>
        <v>53.3</v>
      </c>
      <c r="AU10" s="53"/>
      <c r="AV10" s="53"/>
      <c r="AW10" s="53"/>
      <c r="AX10" s="53"/>
      <c r="AY10" s="53"/>
      <c r="AZ10" s="53"/>
      <c r="BA10" s="53"/>
      <c r="BB10" s="54">
        <f>データ!$W$6</f>
        <v>106.7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12FyOOl/s64oYYE/YzBMXSEU1+fVMwU3qcpqmoAlisN3IJzYbPspyICmVrYUPWdX4qsw0BUeAsLqoNy4pC5pQ==" saltValue="QH5bFkQYsi6d9gXMTIk1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2020</v>
      </c>
      <c r="C6" s="34">
        <f t="shared" ref="C6:W6" si="3">C7</f>
        <v>465348</v>
      </c>
      <c r="D6" s="34">
        <f t="shared" si="3"/>
        <v>46</v>
      </c>
      <c r="E6" s="34">
        <f t="shared" si="3"/>
        <v>1</v>
      </c>
      <c r="F6" s="34">
        <f t="shared" si="3"/>
        <v>0</v>
      </c>
      <c r="G6" s="34">
        <f t="shared" si="3"/>
        <v>1</v>
      </c>
      <c r="H6" s="34" t="str">
        <f t="shared" si="3"/>
        <v>鹿児島県　知名町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57.28</v>
      </c>
      <c r="P6" s="35">
        <f t="shared" si="3"/>
        <v>99.82</v>
      </c>
      <c r="Q6" s="35">
        <f t="shared" si="3"/>
        <v>4675</v>
      </c>
      <c r="R6" s="35">
        <f t="shared" si="3"/>
        <v>5796</v>
      </c>
      <c r="S6" s="35">
        <f t="shared" si="3"/>
        <v>53.3</v>
      </c>
      <c r="T6" s="35">
        <f t="shared" si="3"/>
        <v>108.74</v>
      </c>
      <c r="U6" s="35">
        <f t="shared" si="3"/>
        <v>5687</v>
      </c>
      <c r="V6" s="35">
        <f t="shared" si="3"/>
        <v>53.3</v>
      </c>
      <c r="W6" s="35">
        <f t="shared" si="3"/>
        <v>106.7</v>
      </c>
      <c r="X6" s="36">
        <f>IF(X7="",NA(),X7)</f>
        <v>104.8</v>
      </c>
      <c r="Y6" s="36">
        <f t="shared" ref="Y6:AG6" si="4">IF(Y7="",NA(),Y7)</f>
        <v>102.61</v>
      </c>
      <c r="Z6" s="36">
        <f t="shared" si="4"/>
        <v>101.07</v>
      </c>
      <c r="AA6" s="36">
        <f t="shared" si="4"/>
        <v>100.07</v>
      </c>
      <c r="AB6" s="36">
        <f t="shared" si="4"/>
        <v>100.22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354.97</v>
      </c>
      <c r="AU6" s="36">
        <f t="shared" ref="AU6:BC6" si="6">IF(AU7="",NA(),AU7)</f>
        <v>363.81</v>
      </c>
      <c r="AV6" s="36">
        <f t="shared" si="6"/>
        <v>369.68</v>
      </c>
      <c r="AW6" s="36">
        <f t="shared" si="6"/>
        <v>361.02</v>
      </c>
      <c r="AX6" s="36">
        <f t="shared" si="6"/>
        <v>344.18</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545.34</v>
      </c>
      <c r="BF6" s="36">
        <f t="shared" ref="BF6:BN6" si="7">IF(BF7="",NA(),BF7)</f>
        <v>512.91</v>
      </c>
      <c r="BG6" s="36">
        <f t="shared" si="7"/>
        <v>512.54999999999995</v>
      </c>
      <c r="BH6" s="36">
        <f t="shared" si="7"/>
        <v>501.44</v>
      </c>
      <c r="BI6" s="36">
        <f t="shared" si="7"/>
        <v>511.28</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100.27</v>
      </c>
      <c r="BQ6" s="36">
        <f t="shared" ref="BQ6:BY6" si="8">IF(BQ7="",NA(),BQ7)</f>
        <v>99.71</v>
      </c>
      <c r="BR6" s="36">
        <f t="shared" si="8"/>
        <v>97.59</v>
      </c>
      <c r="BS6" s="36">
        <f t="shared" si="8"/>
        <v>96.81</v>
      </c>
      <c r="BT6" s="36">
        <f t="shared" si="8"/>
        <v>96.4</v>
      </c>
      <c r="BU6" s="36">
        <f t="shared" si="8"/>
        <v>93.28</v>
      </c>
      <c r="BV6" s="36">
        <f t="shared" si="8"/>
        <v>87.51</v>
      </c>
      <c r="BW6" s="36">
        <f t="shared" si="8"/>
        <v>84.77</v>
      </c>
      <c r="BX6" s="36">
        <f t="shared" si="8"/>
        <v>87.11</v>
      </c>
      <c r="BY6" s="36">
        <f t="shared" si="8"/>
        <v>82.78</v>
      </c>
      <c r="BZ6" s="35" t="str">
        <f>IF(BZ7="","",IF(BZ7="-","【-】","【"&amp;SUBSTITUTE(TEXT(BZ7,"#,##0.00"),"-","△")&amp;"】"))</f>
        <v>【100.05】</v>
      </c>
      <c r="CA6" s="36">
        <f>IF(CA7="",NA(),CA7)</f>
        <v>239.18</v>
      </c>
      <c r="CB6" s="36">
        <f t="shared" ref="CB6:CJ6" si="9">IF(CB7="",NA(),CB7)</f>
        <v>239.85</v>
      </c>
      <c r="CC6" s="36">
        <f t="shared" si="9"/>
        <v>243.98</v>
      </c>
      <c r="CD6" s="36">
        <f t="shared" si="9"/>
        <v>246.77</v>
      </c>
      <c r="CE6" s="36">
        <f t="shared" si="9"/>
        <v>243.3</v>
      </c>
      <c r="CF6" s="36">
        <f t="shared" si="9"/>
        <v>208.29</v>
      </c>
      <c r="CG6" s="36">
        <f t="shared" si="9"/>
        <v>218.42</v>
      </c>
      <c r="CH6" s="36">
        <f t="shared" si="9"/>
        <v>227.27</v>
      </c>
      <c r="CI6" s="36">
        <f t="shared" si="9"/>
        <v>223.98</v>
      </c>
      <c r="CJ6" s="36">
        <f t="shared" si="9"/>
        <v>225.09</v>
      </c>
      <c r="CK6" s="35" t="str">
        <f>IF(CK7="","",IF(CK7="-","【-】","【"&amp;SUBSTITUTE(TEXT(CK7,"#,##0.00"),"-","△")&amp;"】"))</f>
        <v>【166.40】</v>
      </c>
      <c r="CL6" s="36">
        <f>IF(CL7="",NA(),CL7)</f>
        <v>57</v>
      </c>
      <c r="CM6" s="36">
        <f t="shared" ref="CM6:CU6" si="10">IF(CM7="",NA(),CM7)</f>
        <v>57.58</v>
      </c>
      <c r="CN6" s="36">
        <f t="shared" si="10"/>
        <v>54.52</v>
      </c>
      <c r="CO6" s="36">
        <f t="shared" si="10"/>
        <v>52.42</v>
      </c>
      <c r="CP6" s="36">
        <f t="shared" si="10"/>
        <v>51.36</v>
      </c>
      <c r="CQ6" s="36">
        <f t="shared" si="10"/>
        <v>49.32</v>
      </c>
      <c r="CR6" s="36">
        <f t="shared" si="10"/>
        <v>50.24</v>
      </c>
      <c r="CS6" s="36">
        <f t="shared" si="10"/>
        <v>50.29</v>
      </c>
      <c r="CT6" s="36">
        <f t="shared" si="10"/>
        <v>49.64</v>
      </c>
      <c r="CU6" s="36">
        <f t="shared" si="10"/>
        <v>49.38</v>
      </c>
      <c r="CV6" s="35" t="str">
        <f>IF(CV7="","",IF(CV7="-","【-】","【"&amp;SUBSTITUTE(TEXT(CV7,"#,##0.00"),"-","△")&amp;"】"))</f>
        <v>【60.69】</v>
      </c>
      <c r="CW6" s="36">
        <f>IF(CW7="",NA(),CW7)</f>
        <v>85.2</v>
      </c>
      <c r="CX6" s="36">
        <f t="shared" ref="CX6:DF6" si="11">IF(CX7="",NA(),CX7)</f>
        <v>84.8</v>
      </c>
      <c r="CY6" s="36">
        <f t="shared" si="11"/>
        <v>84.8</v>
      </c>
      <c r="CZ6" s="36">
        <f t="shared" si="11"/>
        <v>85.7</v>
      </c>
      <c r="DA6" s="36">
        <f t="shared" si="11"/>
        <v>85.3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40.840000000000003</v>
      </c>
      <c r="DI6" s="36">
        <f t="shared" ref="DI6:DQ6" si="12">IF(DI7="",NA(),DI7)</f>
        <v>43.03</v>
      </c>
      <c r="DJ6" s="36">
        <f t="shared" si="12"/>
        <v>45.41</v>
      </c>
      <c r="DK6" s="36">
        <f t="shared" si="12"/>
        <v>47.59</v>
      </c>
      <c r="DL6" s="36">
        <f t="shared" si="12"/>
        <v>49.5</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1.1000000000000001</v>
      </c>
      <c r="EE6" s="36">
        <f t="shared" ref="EE6:EM6" si="14">IF(EE7="",NA(),EE7)</f>
        <v>1.47</v>
      </c>
      <c r="EF6" s="36">
        <f t="shared" si="14"/>
        <v>0.3</v>
      </c>
      <c r="EG6" s="36">
        <f t="shared" si="14"/>
        <v>0.91</v>
      </c>
      <c r="EH6" s="36">
        <f t="shared" si="14"/>
        <v>0.56999999999999995</v>
      </c>
      <c r="EI6" s="36">
        <f t="shared" si="14"/>
        <v>0.46</v>
      </c>
      <c r="EJ6" s="36">
        <f t="shared" si="14"/>
        <v>0.44</v>
      </c>
      <c r="EK6" s="36">
        <f t="shared" si="14"/>
        <v>0.52</v>
      </c>
      <c r="EL6" s="36">
        <f t="shared" si="14"/>
        <v>0.47</v>
      </c>
      <c r="EM6" s="36">
        <f t="shared" si="14"/>
        <v>0.4</v>
      </c>
      <c r="EN6" s="35" t="str">
        <f>IF(EN7="","",IF(EN7="-","【-】","【"&amp;SUBSTITUTE(TEXT(EN7,"#,##0.00"),"-","△")&amp;"】"))</f>
        <v>【0.69】</v>
      </c>
    </row>
    <row r="7" spans="1:144" s="37" customFormat="1">
      <c r="A7" s="29"/>
      <c r="B7" s="38">
        <v>2020</v>
      </c>
      <c r="C7" s="38">
        <v>465348</v>
      </c>
      <c r="D7" s="38">
        <v>46</v>
      </c>
      <c r="E7" s="38">
        <v>1</v>
      </c>
      <c r="F7" s="38">
        <v>0</v>
      </c>
      <c r="G7" s="38">
        <v>1</v>
      </c>
      <c r="H7" s="38" t="s">
        <v>92</v>
      </c>
      <c r="I7" s="38" t="s">
        <v>93</v>
      </c>
      <c r="J7" s="38" t="s">
        <v>94</v>
      </c>
      <c r="K7" s="38" t="s">
        <v>95</v>
      </c>
      <c r="L7" s="38" t="s">
        <v>96</v>
      </c>
      <c r="M7" s="38" t="s">
        <v>97</v>
      </c>
      <c r="N7" s="39" t="s">
        <v>98</v>
      </c>
      <c r="O7" s="39">
        <v>57.28</v>
      </c>
      <c r="P7" s="39">
        <v>99.82</v>
      </c>
      <c r="Q7" s="39">
        <v>4675</v>
      </c>
      <c r="R7" s="39">
        <v>5796</v>
      </c>
      <c r="S7" s="39">
        <v>53.3</v>
      </c>
      <c r="T7" s="39">
        <v>108.74</v>
      </c>
      <c r="U7" s="39">
        <v>5687</v>
      </c>
      <c r="V7" s="39">
        <v>53.3</v>
      </c>
      <c r="W7" s="39">
        <v>106.7</v>
      </c>
      <c r="X7" s="39">
        <v>104.8</v>
      </c>
      <c r="Y7" s="39">
        <v>102.61</v>
      </c>
      <c r="Z7" s="39">
        <v>101.07</v>
      </c>
      <c r="AA7" s="39">
        <v>100.07</v>
      </c>
      <c r="AB7" s="39">
        <v>100.22</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354.97</v>
      </c>
      <c r="AU7" s="39">
        <v>363.81</v>
      </c>
      <c r="AV7" s="39">
        <v>369.68</v>
      </c>
      <c r="AW7" s="39">
        <v>361.02</v>
      </c>
      <c r="AX7" s="39">
        <v>344.18</v>
      </c>
      <c r="AY7" s="39">
        <v>371.89</v>
      </c>
      <c r="AZ7" s="39">
        <v>293.23</v>
      </c>
      <c r="BA7" s="39">
        <v>300.14</v>
      </c>
      <c r="BB7" s="39">
        <v>301.04000000000002</v>
      </c>
      <c r="BC7" s="39">
        <v>305.08</v>
      </c>
      <c r="BD7" s="39">
        <v>260.31</v>
      </c>
      <c r="BE7" s="39">
        <v>545.34</v>
      </c>
      <c r="BF7" s="39">
        <v>512.91</v>
      </c>
      <c r="BG7" s="39">
        <v>512.54999999999995</v>
      </c>
      <c r="BH7" s="39">
        <v>501.44</v>
      </c>
      <c r="BI7" s="39">
        <v>511.28</v>
      </c>
      <c r="BJ7" s="39">
        <v>483.11</v>
      </c>
      <c r="BK7" s="39">
        <v>542.29999999999995</v>
      </c>
      <c r="BL7" s="39">
        <v>566.65</v>
      </c>
      <c r="BM7" s="39">
        <v>551.62</v>
      </c>
      <c r="BN7" s="39">
        <v>585.59</v>
      </c>
      <c r="BO7" s="39">
        <v>275.67</v>
      </c>
      <c r="BP7" s="39">
        <v>100.27</v>
      </c>
      <c r="BQ7" s="39">
        <v>99.71</v>
      </c>
      <c r="BR7" s="39">
        <v>97.59</v>
      </c>
      <c r="BS7" s="39">
        <v>96.81</v>
      </c>
      <c r="BT7" s="39">
        <v>96.4</v>
      </c>
      <c r="BU7" s="39">
        <v>93.28</v>
      </c>
      <c r="BV7" s="39">
        <v>87.51</v>
      </c>
      <c r="BW7" s="39">
        <v>84.77</v>
      </c>
      <c r="BX7" s="39">
        <v>87.11</v>
      </c>
      <c r="BY7" s="39">
        <v>82.78</v>
      </c>
      <c r="BZ7" s="39">
        <v>100.05</v>
      </c>
      <c r="CA7" s="39">
        <v>239.18</v>
      </c>
      <c r="CB7" s="39">
        <v>239.85</v>
      </c>
      <c r="CC7" s="39">
        <v>243.98</v>
      </c>
      <c r="CD7" s="39">
        <v>246.77</v>
      </c>
      <c r="CE7" s="39">
        <v>243.3</v>
      </c>
      <c r="CF7" s="39">
        <v>208.29</v>
      </c>
      <c r="CG7" s="39">
        <v>218.42</v>
      </c>
      <c r="CH7" s="39">
        <v>227.27</v>
      </c>
      <c r="CI7" s="39">
        <v>223.98</v>
      </c>
      <c r="CJ7" s="39">
        <v>225.09</v>
      </c>
      <c r="CK7" s="39">
        <v>166.4</v>
      </c>
      <c r="CL7" s="39">
        <v>57</v>
      </c>
      <c r="CM7" s="39">
        <v>57.58</v>
      </c>
      <c r="CN7" s="39">
        <v>54.52</v>
      </c>
      <c r="CO7" s="39">
        <v>52.42</v>
      </c>
      <c r="CP7" s="39">
        <v>51.36</v>
      </c>
      <c r="CQ7" s="39">
        <v>49.32</v>
      </c>
      <c r="CR7" s="39">
        <v>50.24</v>
      </c>
      <c r="CS7" s="39">
        <v>50.29</v>
      </c>
      <c r="CT7" s="39">
        <v>49.64</v>
      </c>
      <c r="CU7" s="39">
        <v>49.38</v>
      </c>
      <c r="CV7" s="39">
        <v>60.69</v>
      </c>
      <c r="CW7" s="39">
        <v>85.2</v>
      </c>
      <c r="CX7" s="39">
        <v>84.8</v>
      </c>
      <c r="CY7" s="39">
        <v>84.8</v>
      </c>
      <c r="CZ7" s="39">
        <v>85.7</v>
      </c>
      <c r="DA7" s="39">
        <v>85.3</v>
      </c>
      <c r="DB7" s="39">
        <v>79.34</v>
      </c>
      <c r="DC7" s="39">
        <v>78.650000000000006</v>
      </c>
      <c r="DD7" s="39">
        <v>77.73</v>
      </c>
      <c r="DE7" s="39">
        <v>78.09</v>
      </c>
      <c r="DF7" s="39">
        <v>78.010000000000005</v>
      </c>
      <c r="DG7" s="39">
        <v>89.82</v>
      </c>
      <c r="DH7" s="39">
        <v>40.840000000000003</v>
      </c>
      <c r="DI7" s="39">
        <v>43.03</v>
      </c>
      <c r="DJ7" s="39">
        <v>45.41</v>
      </c>
      <c r="DK7" s="39">
        <v>47.59</v>
      </c>
      <c r="DL7" s="39">
        <v>49.5</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1.1000000000000001</v>
      </c>
      <c r="EE7" s="39">
        <v>1.47</v>
      </c>
      <c r="EF7" s="39">
        <v>0.3</v>
      </c>
      <c r="EG7" s="39">
        <v>0.91</v>
      </c>
      <c r="EH7" s="39">
        <v>0.56999999999999995</v>
      </c>
      <c r="EI7" s="39">
        <v>0.46</v>
      </c>
      <c r="EJ7" s="39">
        <v>0.44</v>
      </c>
      <c r="EK7" s="39">
        <v>0.52</v>
      </c>
      <c r="EL7" s="39">
        <v>0.47</v>
      </c>
      <c r="EM7" s="39">
        <v>0.4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2022-02-07T01:55:11Z</cp:lastPrinted>
  <dcterms:created xsi:type="dcterms:W3CDTF">2021-12-03T06:59:59Z</dcterms:created>
  <dcterms:modified xsi:type="dcterms:W3CDTF">2022-02-07T01:55:12Z</dcterms:modified>
  <cp:category/>
</cp:coreProperties>
</file>