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3 財務係\02_福嶌\★★★公営企業に係る経営比較分析表（令和２年度決算）の分析等について（依頼）\★完成版★\33大和村\"/>
    </mc:Choice>
  </mc:AlternateContent>
  <workbookProtection workbookAlgorithmName="SHA-512" workbookHashValue="eoLuzTyn3IZWAp/1D+hEeiG3n50aL7fVfOq6gsYeqBlTBWeShNIM64i0VUBT8geKRc8l4SXA435Aoh7gzB0jNw==" workbookSaltValue="uWLIqRO6yVDRckdrcvQFi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</calcChain>
</file>

<file path=xl/sharedStrings.xml><?xml version="1.0" encoding="utf-8"?>
<sst xmlns="http://schemas.openxmlformats.org/spreadsheetml/2006/main" count="236" uniqueCount="120">
  <si>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</si>
  <si>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</si>
  <si>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</si>
  <si>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</si>
  <si>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</si>
  <si>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</si>
  <si>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</si>
  <si>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</si>
  <si>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</si>
  <si>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</si>
  <si>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</si>
  <si>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</si>
  <si>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</si>
  <si>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</si>
  <si>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</si>
  <si>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</si>
  <si>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</si>
  <si>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</si>
  <si>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</si>
  <si>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</si>
  <si>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</si>
  <si>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</si>
  <si>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</si>
  <si>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</si>
  <si>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</si>
  <si>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</si>
  <si>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</si>
  <si>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</si>
  <si>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</si>
  <si>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</si>
  <si>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</si>
  <si>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</si>
  <si>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</si>
  <si>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</si>
  <si>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</si>
  <si>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</si>
  <si>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</si>
  <si>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</si>
  <si>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</si>
  <si>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</si>
  <si>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</si>
  <si>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</si>
  <si>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</si>
  <si>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</si>
  <si>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</si>
  <si>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</si>
  <si>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</si>
  <si>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</si>
  <si>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</si>
  <si>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</si>
  <si>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</si>
  <si>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</si>
  <si>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</si>
  <si>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</si>
  <si>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</si>
  <si>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</si>
  <si>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</si>
  <si>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</si>
  <si>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</si>
  <si>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</si>
  <si>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</si>
  <si>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</si>
  <si>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</si>
  <si>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</si>
  <si>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</si>
  <si>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</si>
  <si>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</si>
  <si>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</si>
  <si>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</si>
  <si>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</si>
  <si>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</si>
  <si>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</si>
  <si>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</si>
  <si>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</si>
  <si>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</si>
  <si>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</si>
  <si>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</si>
  <si>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</si>
  <si>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</si>
  <si>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</si>
  <si>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</si>
  <si>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</si>
  <si>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</si>
  <si>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</si>
  <si>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</si>
  <si>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</si>
  <si>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</si>
  <si>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</si>
  <si>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</si>
  <si>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</si>
  <si>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</si>
  <si>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</si>
  <si>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</si>
  <si>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</si>
  <si>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</si>
  <si>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</si>
  <si>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</si>
  <si>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</si>
  <si>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鹿児島県　大和村</t>
  </si>
  <si>
    <t>法非適用</t>
  </si>
  <si>
    <t>下水道事業</t>
  </si>
  <si>
    <t>漁業集落排水</t>
  </si>
  <si>
    <t>H3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</si>
  <si>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</si>
  <si>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</si>
  <si>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</si>
  <si>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</si>
  <si>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</si>
  <si>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</si>
  <si>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</si>
  <si>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</si>
  <si>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</si>
  <si>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</si>
  <si>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</si>
  <si>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</si>
  <si>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</si>
  <si>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</si>
  <si>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①収益的収支比率については，前年度より9.11ﾎﾟｲﾝﾄ増加している。主な要因は，一般会計繰入金の増加である。令和3年度から農業集落排水事業として管理を行っている。
④企業債残高対事業規模比率については，起債残高を減少していく。今後は農業集落排水事業として管理を行うため，企業債残高のみ返済を行う。
⑤経費回収率については，前年度より1.01ﾎﾟｲﾝﾄ減少している。主な要因は，汚水処理費が増加したためである。今後は農業集落排水事業として管理を行い，汚水処理費削減を図っていきたい。
⑥汚水処理原価については，前年度より約12円増加している。主な要因は，汚水処理費が増加しているためである。今後は農業集落排水事業として管理を行い，汚水処理費削減を図っていきたい。
⑦施設利用率については，今後は農業集落排水事業として管理を行うため，施設規模の見直し及び将来の人口予測等を踏まえて，維持管理体制について検討を行う予定である。
⑧水洗化率については，今後も引き続き未接続世帯への加入促進を図っていきたい。</t>
    <rPh sb="1" eb="4">
      <t>シュウエキテキ</t>
    </rPh>
    <rPh sb="4" eb="6">
      <t>シュウシ</t>
    </rPh>
    <rPh sb="6" eb="8">
      <t>ヒリツ</t>
    </rPh>
    <rPh sb="14" eb="17">
      <t>ゼンネンド</t>
    </rPh>
    <rPh sb="28" eb="30">
      <t>ゾウカ</t>
    </rPh>
    <rPh sb="35" eb="36">
      <t>オモ</t>
    </rPh>
    <rPh sb="37" eb="39">
      <t>ヨウイン</t>
    </rPh>
    <rPh sb="41" eb="43">
      <t>イッパン</t>
    </rPh>
    <rPh sb="43" eb="45">
      <t>カイケイ</t>
    </rPh>
    <rPh sb="45" eb="48">
      <t>クリイレキン</t>
    </rPh>
    <rPh sb="49" eb="51">
      <t>ゾウカ</t>
    </rPh>
    <rPh sb="55" eb="57">
      <t>レイワ</t>
    </rPh>
    <rPh sb="58" eb="60">
      <t>ネンド</t>
    </rPh>
    <rPh sb="62" eb="64">
      <t>ノウギョウ</t>
    </rPh>
    <rPh sb="64" eb="66">
      <t>シュウラク</t>
    </rPh>
    <rPh sb="66" eb="68">
      <t>ハイスイ</t>
    </rPh>
    <rPh sb="68" eb="70">
      <t>ジギョウ</t>
    </rPh>
    <rPh sb="73" eb="75">
      <t>カンリ</t>
    </rPh>
    <rPh sb="76" eb="77">
      <t>オコナ</t>
    </rPh>
    <rPh sb="84" eb="86">
      <t>キギョウ</t>
    </rPh>
    <rPh sb="86" eb="87">
      <t>サイ</t>
    </rPh>
    <rPh sb="87" eb="89">
      <t>ザンダカ</t>
    </rPh>
    <rPh sb="89" eb="90">
      <t>タイ</t>
    </rPh>
    <rPh sb="90" eb="92">
      <t>ジギョウ</t>
    </rPh>
    <rPh sb="92" eb="94">
      <t>キボ</t>
    </rPh>
    <rPh sb="94" eb="96">
      <t>ヒリツ</t>
    </rPh>
    <rPh sb="102" eb="104">
      <t>キサイ</t>
    </rPh>
    <rPh sb="104" eb="106">
      <t>ザンダカ</t>
    </rPh>
    <rPh sb="107" eb="109">
      <t>ゲンショウ</t>
    </rPh>
    <rPh sb="114" eb="116">
      <t>コンゴ</t>
    </rPh>
    <rPh sb="117" eb="119">
      <t>ノウギョウ</t>
    </rPh>
    <rPh sb="119" eb="121">
      <t>シュウラク</t>
    </rPh>
    <rPh sb="121" eb="123">
      <t>ハイスイ</t>
    </rPh>
    <rPh sb="123" eb="125">
      <t>ジギョウ</t>
    </rPh>
    <rPh sb="128" eb="130">
      <t>カンリ</t>
    </rPh>
    <rPh sb="131" eb="132">
      <t>オコナ</t>
    </rPh>
    <rPh sb="136" eb="139">
      <t>キギョウサイ</t>
    </rPh>
    <rPh sb="139" eb="141">
      <t>ザンダカ</t>
    </rPh>
    <rPh sb="143" eb="145">
      <t>ヘンサイ</t>
    </rPh>
    <rPh sb="146" eb="147">
      <t>オコナ</t>
    </rPh>
    <rPh sb="151" eb="153">
      <t>ケイヒ</t>
    </rPh>
    <rPh sb="153" eb="156">
      <t>カイシュウリツ</t>
    </rPh>
    <rPh sb="162" eb="165">
      <t>ゼンネンド</t>
    </rPh>
    <rPh sb="176" eb="178">
      <t>ゲンショウ</t>
    </rPh>
    <rPh sb="183" eb="184">
      <t>オモ</t>
    </rPh>
    <rPh sb="185" eb="187">
      <t>ヨウイン</t>
    </rPh>
    <rPh sb="189" eb="191">
      <t>オスイ</t>
    </rPh>
    <rPh sb="191" eb="193">
      <t>ショリ</t>
    </rPh>
    <rPh sb="193" eb="194">
      <t>ヒ</t>
    </rPh>
    <rPh sb="195" eb="197">
      <t>ゾウカ</t>
    </rPh>
    <rPh sb="205" eb="207">
      <t>コンゴ</t>
    </rPh>
    <rPh sb="208" eb="210">
      <t>ノウギョウ</t>
    </rPh>
    <rPh sb="210" eb="212">
      <t>シュウラク</t>
    </rPh>
    <rPh sb="212" eb="214">
      <t>ハイスイ</t>
    </rPh>
    <rPh sb="214" eb="216">
      <t>ジギョウ</t>
    </rPh>
    <rPh sb="219" eb="221">
      <t>カンリ</t>
    </rPh>
    <rPh sb="222" eb="223">
      <t>オコナ</t>
    </rPh>
    <rPh sb="225" eb="227">
      <t>オスイ</t>
    </rPh>
    <rPh sb="227" eb="230">
      <t>ショリヒ</t>
    </rPh>
    <rPh sb="230" eb="232">
      <t>サクゲン</t>
    </rPh>
    <rPh sb="233" eb="234">
      <t>ハカ</t>
    </rPh>
    <rPh sb="243" eb="245">
      <t>オスイ</t>
    </rPh>
    <rPh sb="245" eb="247">
      <t>ショリ</t>
    </rPh>
    <rPh sb="247" eb="249">
      <t>ゲンカ</t>
    </rPh>
    <rPh sb="255" eb="258">
      <t>ゼンネンド</t>
    </rPh>
    <rPh sb="260" eb="261">
      <t>ヤク</t>
    </rPh>
    <rPh sb="263" eb="264">
      <t>エン</t>
    </rPh>
    <rPh sb="264" eb="266">
      <t>ゾウカ</t>
    </rPh>
    <rPh sb="271" eb="272">
      <t>オモ</t>
    </rPh>
    <rPh sb="273" eb="275">
      <t>ヨウイン</t>
    </rPh>
    <rPh sb="277" eb="279">
      <t>オスイ</t>
    </rPh>
    <rPh sb="279" eb="281">
      <t>ショリ</t>
    </rPh>
    <rPh sb="281" eb="282">
      <t>ヒ</t>
    </rPh>
    <rPh sb="283" eb="285">
      <t>ゾウカ</t>
    </rPh>
    <rPh sb="295" eb="297">
      <t>コンゴ</t>
    </rPh>
    <rPh sb="298" eb="300">
      <t>ノウギョウ</t>
    </rPh>
    <rPh sb="300" eb="302">
      <t>シュウラク</t>
    </rPh>
    <rPh sb="302" eb="304">
      <t>ハイスイ</t>
    </rPh>
    <rPh sb="304" eb="306">
      <t>ジギョウ</t>
    </rPh>
    <rPh sb="309" eb="311">
      <t>カンリ</t>
    </rPh>
    <rPh sb="312" eb="313">
      <t>オコナ</t>
    </rPh>
    <rPh sb="315" eb="317">
      <t>オスイ</t>
    </rPh>
    <rPh sb="317" eb="320">
      <t>ショリヒ</t>
    </rPh>
    <rPh sb="320" eb="322">
      <t>サクゲン</t>
    </rPh>
    <rPh sb="323" eb="324">
      <t>ハカ</t>
    </rPh>
    <rPh sb="333" eb="335">
      <t>シセツ</t>
    </rPh>
    <rPh sb="335" eb="338">
      <t>リヨウリツ</t>
    </rPh>
    <rPh sb="344" eb="346">
      <t>コンゴ</t>
    </rPh>
    <rPh sb="347" eb="349">
      <t>ノウギョウ</t>
    </rPh>
    <rPh sb="349" eb="351">
      <t>シュウラク</t>
    </rPh>
    <rPh sb="351" eb="353">
      <t>ハイスイ</t>
    </rPh>
    <rPh sb="353" eb="355">
      <t>ジギョウ</t>
    </rPh>
    <rPh sb="358" eb="360">
      <t>カンリ</t>
    </rPh>
    <rPh sb="361" eb="362">
      <t>オコナ</t>
    </rPh>
    <rPh sb="366" eb="368">
      <t>シセツ</t>
    </rPh>
    <rPh sb="368" eb="370">
      <t>キボ</t>
    </rPh>
    <rPh sb="371" eb="373">
      <t>ミナオ</t>
    </rPh>
    <rPh sb="374" eb="375">
      <t>オヨ</t>
    </rPh>
    <rPh sb="376" eb="378">
      <t>ショウライ</t>
    </rPh>
    <rPh sb="379" eb="381">
      <t>ジンコウ</t>
    </rPh>
    <rPh sb="381" eb="383">
      <t>ヨソク</t>
    </rPh>
    <rPh sb="383" eb="384">
      <t>トウ</t>
    </rPh>
    <rPh sb="385" eb="386">
      <t>フ</t>
    </rPh>
    <rPh sb="390" eb="392">
      <t>イジ</t>
    </rPh>
    <rPh sb="392" eb="394">
      <t>カンリ</t>
    </rPh>
    <rPh sb="394" eb="396">
      <t>タイセイ</t>
    </rPh>
    <rPh sb="400" eb="402">
      <t>ケントウ</t>
    </rPh>
    <rPh sb="403" eb="404">
      <t>オコナ</t>
    </rPh>
    <rPh sb="405" eb="407">
      <t>ヨテイ</t>
    </rPh>
    <rPh sb="413" eb="416">
      <t>スイセンカ</t>
    </rPh>
    <rPh sb="416" eb="417">
      <t>リツ</t>
    </rPh>
    <rPh sb="423" eb="425">
      <t>コンゴ</t>
    </rPh>
    <rPh sb="426" eb="427">
      <t>ヒ</t>
    </rPh>
    <rPh sb="428" eb="429">
      <t>ツヅ</t>
    </rPh>
    <rPh sb="430" eb="433">
      <t>ミセツゾク</t>
    </rPh>
    <rPh sb="433" eb="435">
      <t>セタイ</t>
    </rPh>
    <rPh sb="437" eb="439">
      <t>カニュウ</t>
    </rPh>
    <rPh sb="439" eb="441">
      <t>ソクシン</t>
    </rPh>
    <rPh sb="442" eb="443">
      <t>ハカ</t>
    </rPh>
    <phoneticPr fontId="4"/>
  </si>
  <si>
    <t>令和3年度から農業集落排水事業として管理を行っており，今後も引き続き適正な維持管理を行い，汚水処理費の削減を図っていきたい。</t>
    <rPh sb="0" eb="2">
      <t>レイワ</t>
    </rPh>
    <rPh sb="3" eb="5">
      <t>ネンド</t>
    </rPh>
    <rPh sb="7" eb="9">
      <t>ノウギョウ</t>
    </rPh>
    <rPh sb="9" eb="11">
      <t>シュウラク</t>
    </rPh>
    <rPh sb="11" eb="13">
      <t>ハイスイ</t>
    </rPh>
    <rPh sb="13" eb="15">
      <t>ジギョウ</t>
    </rPh>
    <rPh sb="18" eb="20">
      <t>カンリ</t>
    </rPh>
    <rPh sb="21" eb="22">
      <t>オコナ</t>
    </rPh>
    <rPh sb="27" eb="29">
      <t>コンゴ</t>
    </rPh>
    <rPh sb="30" eb="31">
      <t>ヒ</t>
    </rPh>
    <rPh sb="32" eb="33">
      <t>ツヅ</t>
    </rPh>
    <rPh sb="34" eb="36">
      <t>テキセイ</t>
    </rPh>
    <rPh sb="37" eb="39">
      <t>イジ</t>
    </rPh>
    <rPh sb="39" eb="41">
      <t>カンリ</t>
    </rPh>
    <rPh sb="42" eb="43">
      <t>オコナ</t>
    </rPh>
    <rPh sb="45" eb="47">
      <t>オスイ</t>
    </rPh>
    <rPh sb="47" eb="49">
      <t>ショリ</t>
    </rPh>
    <rPh sb="49" eb="50">
      <t>ヒ</t>
    </rPh>
    <rPh sb="51" eb="53">
      <t>サクゲン</t>
    </rPh>
    <rPh sb="54" eb="55">
      <t>ハカ</t>
    </rPh>
    <phoneticPr fontId="4"/>
  </si>
  <si>
    <t>令和3年度から農業集落排水事業として機能更新事業を実施しており，処理施設及び管路施設等の整備実施する予定である。また，施設規模の見直しも含め，今後の維持管理体制についても検討する予定である。</t>
    <rPh sb="0" eb="2">
      <t>レイワ</t>
    </rPh>
    <rPh sb="3" eb="5">
      <t>ネンド</t>
    </rPh>
    <rPh sb="7" eb="9">
      <t>ノウギョウ</t>
    </rPh>
    <rPh sb="9" eb="11">
      <t>シュウラク</t>
    </rPh>
    <rPh sb="11" eb="13">
      <t>ハイスイ</t>
    </rPh>
    <rPh sb="13" eb="15">
      <t>ジギョウ</t>
    </rPh>
    <rPh sb="18" eb="20">
      <t>キノウ</t>
    </rPh>
    <rPh sb="20" eb="22">
      <t>コウシン</t>
    </rPh>
    <rPh sb="22" eb="24">
      <t>ジギョウ</t>
    </rPh>
    <rPh sb="25" eb="27">
      <t>ジッシ</t>
    </rPh>
    <rPh sb="32" eb="34">
      <t>ショリ</t>
    </rPh>
    <rPh sb="34" eb="36">
      <t>シセツ</t>
    </rPh>
    <rPh sb="36" eb="37">
      <t>オヨ</t>
    </rPh>
    <rPh sb="38" eb="40">
      <t>カンロ</t>
    </rPh>
    <rPh sb="40" eb="42">
      <t>シセツ</t>
    </rPh>
    <rPh sb="42" eb="43">
      <t>トウ</t>
    </rPh>
    <rPh sb="44" eb="46">
      <t>セイビ</t>
    </rPh>
    <rPh sb="46" eb="48">
      <t>ジッシ</t>
    </rPh>
    <rPh sb="50" eb="52">
      <t>ヨテイ</t>
    </rPh>
    <rPh sb="59" eb="61">
      <t>シセツ</t>
    </rPh>
    <rPh sb="61" eb="63">
      <t>キボ</t>
    </rPh>
    <rPh sb="64" eb="66">
      <t>ミナオ</t>
    </rPh>
    <rPh sb="68" eb="69">
      <t>フク</t>
    </rPh>
    <rPh sb="71" eb="73">
      <t>コンゴ</t>
    </rPh>
    <rPh sb="74" eb="76">
      <t>イジ</t>
    </rPh>
    <rPh sb="76" eb="78">
      <t>カンリ</t>
    </rPh>
    <rPh sb="78" eb="80">
      <t>タイセイ</t>
    </rPh>
    <rPh sb="85" eb="87">
      <t>ケントウ</t>
    </rPh>
    <rPh sb="89" eb="91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</si>
</sst>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A-474D-B562-772A5A226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0.26</c:v>
                </c:pt>
                <c:pt idx="3" formatCode="#,##0.00;&quot;△&quot;#,##0.00;&quot;-&quot;">
                  <c:v>0.04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EA-474D-B562-772A5A226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44.62</c:v>
                </c:pt>
                <c:pt idx="1">
                  <c:v>23.08</c:v>
                </c:pt>
                <c:pt idx="2">
                  <c:v>23.08</c:v>
                </c:pt>
                <c:pt idx="3">
                  <c:v>23.08</c:v>
                </c:pt>
                <c:pt idx="4">
                  <c:v>23.08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BA-4FCF-97A2-3A0E93FDE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29.4</c:v>
                </c:pt>
                <c:pt idx="1">
                  <c:v>29.8</c:v>
                </c:pt>
                <c:pt idx="2">
                  <c:v>29.43</c:v>
                </c:pt>
                <c:pt idx="3">
                  <c:v>26.7</c:v>
                </c:pt>
                <c:pt idx="4">
                  <c:v>29.12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BA-4FCF-97A2-3A0E93FDE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93.4</c:v>
                </c:pt>
                <c:pt idx="1">
                  <c:v>91.37</c:v>
                </c:pt>
                <c:pt idx="2">
                  <c:v>93.75</c:v>
                </c:pt>
                <c:pt idx="3">
                  <c:v>95.11</c:v>
                </c:pt>
                <c:pt idx="4">
                  <c:v>95.11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44-4D0C-B725-E005F3FD4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63.77</c:v>
                </c:pt>
                <c:pt idx="1">
                  <c:v>66.95</c:v>
                </c:pt>
                <c:pt idx="2">
                  <c:v>66.33</c:v>
                </c:pt>
                <c:pt idx="3">
                  <c:v>66.459999999999994</c:v>
                </c:pt>
                <c:pt idx="4">
                  <c:v>64.42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44-4D0C-B725-E005F3FD4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99.13</c:v>
                </c:pt>
                <c:pt idx="1">
                  <c:v>104.7</c:v>
                </c:pt>
                <c:pt idx="2">
                  <c:v>98.21</c:v>
                </c:pt>
                <c:pt idx="3">
                  <c:v>82.47</c:v>
                </c:pt>
                <c:pt idx="4">
                  <c:v>118.33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18-4496-8F7C-C010121CB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18-4496-8F7C-C010121CB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EE-4B82-AB77-7BF7CF30B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EE-4B82-AB77-7BF7CF30B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0-42FF-8C07-DBE16E11F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0-42FF-8C07-DBE16E11F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82-4419-9565-81C2AC6EC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82-4419-9565-81C2AC6EC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D5-4749-BFDA-C200873AA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D5-4749-BFDA-C200873AA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1513.15</c:v>
                </c:pt>
                <c:pt idx="2">
                  <c:v>1410.35</c:v>
                </c:pt>
                <c:pt idx="3">
                  <c:v>1335.04</c:v>
                </c:pt>
                <c:pt idx="4">
                  <c:v>1211.96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A0-4CEB-B550-8B2AB0178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1700.42</c:v>
                </c:pt>
                <c:pt idx="1">
                  <c:v>1491.92</c:v>
                </c:pt>
                <c:pt idx="2">
                  <c:v>1756.26</c:v>
                </c:pt>
                <c:pt idx="3">
                  <c:v>1864.29</c:v>
                </c:pt>
                <c:pt idx="4">
                  <c:v>1867.86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A0-4CEB-B550-8B2AB0178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51.38</c:v>
                </c:pt>
                <c:pt idx="1">
                  <c:v>35.86</c:v>
                </c:pt>
                <c:pt idx="2">
                  <c:v>39.57</c:v>
                </c:pt>
                <c:pt idx="3">
                  <c:v>41.61</c:v>
                </c:pt>
                <c:pt idx="4">
                  <c:v>40.6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B6-45A1-8F9D-AA1A8A0B2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34.51</c:v>
                </c:pt>
                <c:pt idx="1">
                  <c:v>46.77</c:v>
                </c:pt>
                <c:pt idx="2">
                  <c:v>45.78</c:v>
                </c:pt>
                <c:pt idx="3">
                  <c:v>51.32</c:v>
                </c:pt>
                <c:pt idx="4">
                  <c:v>46.93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B6-45A1-8F9D-AA1A8A0B2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232.75</c:v>
                </c:pt>
                <c:pt idx="1">
                  <c:v>354.33</c:v>
                </c:pt>
                <c:pt idx="2">
                  <c:v>324.99</c:v>
                </c:pt>
                <c:pt idx="3">
                  <c:v>319.52</c:v>
                </c:pt>
                <c:pt idx="4">
                  <c:v>331.19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A-4E97-8510-3A1AA846E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476.11</c:v>
                </c:pt>
                <c:pt idx="1">
                  <c:v>348.75</c:v>
                </c:pt>
                <c:pt idx="2">
                  <c:v>367.7</c:v>
                </c:pt>
                <c:pt idx="3">
                  <c:v>329.91</c:v>
                </c:pt>
                <c:pt idx="4">
                  <c:v>346.96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A-4E97-8510-3A1AA846E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【1,042.34】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W38" zoomScale="85" zoomScaleNormal="85" workbookViewId="0">
      <selection activeCell="BL64" sqref="BL64:BZ6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鹿児島県　大和村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漁業集落排水</v>
      </c>
      <c r="Q8" s="49"/>
      <c r="R8" s="49"/>
      <c r="S8" s="49"/>
      <c r="T8" s="49"/>
      <c r="U8" s="49"/>
      <c r="V8" s="49"/>
      <c r="W8" s="49" t="str">
        <f>データ!L6</f>
        <v>H3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1432</v>
      </c>
      <c r="AM8" s="51"/>
      <c r="AN8" s="51"/>
      <c r="AO8" s="51"/>
      <c r="AP8" s="51"/>
      <c r="AQ8" s="51"/>
      <c r="AR8" s="51"/>
      <c r="AS8" s="51"/>
      <c r="AT8" s="46">
        <f>データ!T6</f>
        <v>88.26</v>
      </c>
      <c r="AU8" s="46"/>
      <c r="AV8" s="46"/>
      <c r="AW8" s="46"/>
      <c r="AX8" s="46"/>
      <c r="AY8" s="46"/>
      <c r="AZ8" s="46"/>
      <c r="BA8" s="46"/>
      <c r="BB8" s="46">
        <f>データ!U6</f>
        <v>16.22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13.03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2160</v>
      </c>
      <c r="AE10" s="51"/>
      <c r="AF10" s="51"/>
      <c r="AG10" s="51"/>
      <c r="AH10" s="51"/>
      <c r="AI10" s="51"/>
      <c r="AJ10" s="51"/>
      <c r="AK10" s="2"/>
      <c r="AL10" s="51">
        <f>データ!V6</f>
        <v>184</v>
      </c>
      <c r="AM10" s="51"/>
      <c r="AN10" s="51"/>
      <c r="AO10" s="51"/>
      <c r="AP10" s="51"/>
      <c r="AQ10" s="51"/>
      <c r="AR10" s="51"/>
      <c r="AS10" s="51"/>
      <c r="AT10" s="46">
        <f>データ!W6</f>
        <v>0.08</v>
      </c>
      <c r="AU10" s="46"/>
      <c r="AV10" s="46"/>
      <c r="AW10" s="46"/>
      <c r="AX10" s="46"/>
      <c r="AY10" s="46"/>
      <c r="AZ10" s="46"/>
      <c r="BA10" s="46"/>
      <c r="BB10" s="46">
        <f>データ!X6</f>
        <v>2300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117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119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118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【1,042.34】</v>
      </c>
      <c r="I86" s="26" t="str">
        <f>データ!CA6</f>
        <v>【42.60】</v>
      </c>
      <c r="J86" s="26" t="str">
        <f>データ!CL6</f>
        <v>【410.22】</v>
      </c>
      <c r="K86" s="26" t="str">
        <f>データ!CW6</f>
        <v>【32.98】</v>
      </c>
      <c r="L86" s="26" t="str">
        <f>データ!DH6</f>
        <v>【80.45】</v>
      </c>
      <c r="M86" s="26" t="s">
        <v>44</v>
      </c>
      <c r="N86" s="26" t="s">
        <v>43</v>
      </c>
      <c r="O86" s="26" t="str">
        <f>データ!EO6</f>
        <v>【1.09】</v>
      </c>
    </row>
  </sheetData>
  <sheetProtection algorithmName="SHA-512" hashValue="tOVuFxzdgRK76bKsvo06XP6UbONjoKllbjjDUwTrFDcwkGgkwvb8zCjazChiwlpacHEHgimwSE1jnljcUfD+FQ==" saltValue="lnqu0mivqtHT35rhcBDWL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2020</v>
      </c>
      <c r="C6" s="33">
        <f t="shared" ref="C6:X6" si="3">C7</f>
        <v>465232</v>
      </c>
      <c r="D6" s="33">
        <f t="shared" si="3"/>
        <v>47</v>
      </c>
      <c r="E6" s="33">
        <f t="shared" si="3"/>
        <v>17</v>
      </c>
      <c r="F6" s="33">
        <f t="shared" si="3"/>
        <v>6</v>
      </c>
      <c r="G6" s="33">
        <f t="shared" si="3"/>
        <v>0</v>
      </c>
      <c r="H6" s="33" t="str">
        <f t="shared" si="3"/>
        <v>鹿児島県　大和村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漁業集落排水</v>
      </c>
      <c r="L6" s="33" t="str">
        <f t="shared" si="3"/>
        <v>H3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13.03</v>
      </c>
      <c r="Q6" s="34">
        <f t="shared" si="3"/>
        <v>100</v>
      </c>
      <c r="R6" s="34">
        <f t="shared" si="3"/>
        <v>2160</v>
      </c>
      <c r="S6" s="34">
        <f t="shared" si="3"/>
        <v>1432</v>
      </c>
      <c r="T6" s="34">
        <f t="shared" si="3"/>
        <v>88.26</v>
      </c>
      <c r="U6" s="34">
        <f t="shared" si="3"/>
        <v>16.22</v>
      </c>
      <c r="V6" s="34">
        <f t="shared" si="3"/>
        <v>184</v>
      </c>
      <c r="W6" s="34">
        <f t="shared" si="3"/>
        <v>0.08</v>
      </c>
      <c r="X6" s="34">
        <f t="shared" si="3"/>
        <v>2300</v>
      </c>
      <c r="Y6" s="35">
        <f>IF(Y7="",NA(),Y7)</f>
        <v>99.13</v>
      </c>
      <c r="Z6" s="35">
        <f t="shared" ref="Z6:AH6" si="4">IF(Z7="",NA(),Z7)</f>
        <v>104.7</v>
      </c>
      <c r="AA6" s="35">
        <f t="shared" si="4"/>
        <v>98.21</v>
      </c>
      <c r="AB6" s="35">
        <f t="shared" si="4"/>
        <v>82.47</v>
      </c>
      <c r="AC6" s="35">
        <f t="shared" si="4"/>
        <v>118.33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5">
        <f t="shared" ref="BG6:BO6" si="7">IF(BG7="",NA(),BG7)</f>
        <v>1513.15</v>
      </c>
      <c r="BH6" s="35">
        <f t="shared" si="7"/>
        <v>1410.35</v>
      </c>
      <c r="BI6" s="35">
        <f t="shared" si="7"/>
        <v>1335.04</v>
      </c>
      <c r="BJ6" s="35">
        <f t="shared" si="7"/>
        <v>1211.96</v>
      </c>
      <c r="BK6" s="35">
        <f t="shared" si="7"/>
        <v>1700.42</v>
      </c>
      <c r="BL6" s="35">
        <f t="shared" si="7"/>
        <v>1491.92</v>
      </c>
      <c r="BM6" s="35">
        <f t="shared" si="7"/>
        <v>1756.26</v>
      </c>
      <c r="BN6" s="35">
        <f t="shared" si="7"/>
        <v>1864.29</v>
      </c>
      <c r="BO6" s="35">
        <f t="shared" si="7"/>
        <v>1867.86</v>
      </c>
      <c r="BP6" s="34" t="str">
        <f>IF(BP7="","",IF(BP7="-","【-】","【"&amp;SUBSTITUTE(TEXT(BP7,"#,##0.00"),"-","△")&amp;"】"))</f>
        <v>【1,042.34】</v>
      </c>
      <c r="BQ6" s="35">
        <f>IF(BQ7="",NA(),BQ7)</f>
        <v>51.38</v>
      </c>
      <c r="BR6" s="35">
        <f t="shared" ref="BR6:BZ6" si="8">IF(BR7="",NA(),BR7)</f>
        <v>35.86</v>
      </c>
      <c r="BS6" s="35">
        <f t="shared" si="8"/>
        <v>39.57</v>
      </c>
      <c r="BT6" s="35">
        <f t="shared" si="8"/>
        <v>41.61</v>
      </c>
      <c r="BU6" s="35">
        <f t="shared" si="8"/>
        <v>40.6</v>
      </c>
      <c r="BV6" s="35">
        <f t="shared" si="8"/>
        <v>34.51</v>
      </c>
      <c r="BW6" s="35">
        <f t="shared" si="8"/>
        <v>46.77</v>
      </c>
      <c r="BX6" s="35">
        <f t="shared" si="8"/>
        <v>45.78</v>
      </c>
      <c r="BY6" s="35">
        <f t="shared" si="8"/>
        <v>51.32</v>
      </c>
      <c r="BZ6" s="35">
        <f t="shared" si="8"/>
        <v>46.93</v>
      </c>
      <c r="CA6" s="34" t="str">
        <f>IF(CA7="","",IF(CA7="-","【-】","【"&amp;SUBSTITUTE(TEXT(CA7,"#,##0.00"),"-","△")&amp;"】"))</f>
        <v>【42.60】</v>
      </c>
      <c r="CB6" s="35">
        <f>IF(CB7="",NA(),CB7)</f>
        <v>232.75</v>
      </c>
      <c r="CC6" s="35">
        <f t="shared" ref="CC6:CK6" si="9">IF(CC7="",NA(),CC7)</f>
        <v>354.33</v>
      </c>
      <c r="CD6" s="35">
        <f t="shared" si="9"/>
        <v>324.99</v>
      </c>
      <c r="CE6" s="35">
        <f t="shared" si="9"/>
        <v>319.52</v>
      </c>
      <c r="CF6" s="35">
        <f t="shared" si="9"/>
        <v>331.19</v>
      </c>
      <c r="CG6" s="35">
        <f t="shared" si="9"/>
        <v>476.11</v>
      </c>
      <c r="CH6" s="35">
        <f t="shared" si="9"/>
        <v>348.75</v>
      </c>
      <c r="CI6" s="35">
        <f t="shared" si="9"/>
        <v>367.7</v>
      </c>
      <c r="CJ6" s="35">
        <f t="shared" si="9"/>
        <v>329.91</v>
      </c>
      <c r="CK6" s="35">
        <f t="shared" si="9"/>
        <v>346.96</v>
      </c>
      <c r="CL6" s="34" t="str">
        <f>IF(CL7="","",IF(CL7="-","【-】","【"&amp;SUBSTITUTE(TEXT(CL7,"#,##0.00"),"-","△")&amp;"】"))</f>
        <v>【410.22】</v>
      </c>
      <c r="CM6" s="35">
        <f>IF(CM7="",NA(),CM7)</f>
        <v>44.62</v>
      </c>
      <c r="CN6" s="35">
        <f t="shared" ref="CN6:CV6" si="10">IF(CN7="",NA(),CN7)</f>
        <v>23.08</v>
      </c>
      <c r="CO6" s="35">
        <f t="shared" si="10"/>
        <v>23.08</v>
      </c>
      <c r="CP6" s="35">
        <f t="shared" si="10"/>
        <v>23.08</v>
      </c>
      <c r="CQ6" s="35">
        <f t="shared" si="10"/>
        <v>23.08</v>
      </c>
      <c r="CR6" s="35">
        <f t="shared" si="10"/>
        <v>29.4</v>
      </c>
      <c r="CS6" s="35">
        <f t="shared" si="10"/>
        <v>29.8</v>
      </c>
      <c r="CT6" s="35">
        <f t="shared" si="10"/>
        <v>29.43</v>
      </c>
      <c r="CU6" s="35">
        <f t="shared" si="10"/>
        <v>26.7</v>
      </c>
      <c r="CV6" s="35">
        <f t="shared" si="10"/>
        <v>29.12</v>
      </c>
      <c r="CW6" s="34" t="str">
        <f>IF(CW7="","",IF(CW7="-","【-】","【"&amp;SUBSTITUTE(TEXT(CW7,"#,##0.00"),"-","△")&amp;"】"))</f>
        <v>【32.98】</v>
      </c>
      <c r="CX6" s="35">
        <f>IF(CX7="",NA(),CX7)</f>
        <v>93.4</v>
      </c>
      <c r="CY6" s="35">
        <f t="shared" ref="CY6:DG6" si="11">IF(CY7="",NA(),CY7)</f>
        <v>91.37</v>
      </c>
      <c r="CZ6" s="35">
        <f t="shared" si="11"/>
        <v>93.75</v>
      </c>
      <c r="DA6" s="35">
        <f t="shared" si="11"/>
        <v>95.11</v>
      </c>
      <c r="DB6" s="35">
        <f t="shared" si="11"/>
        <v>95.11</v>
      </c>
      <c r="DC6" s="35">
        <f t="shared" si="11"/>
        <v>63.77</v>
      </c>
      <c r="DD6" s="35">
        <f t="shared" si="11"/>
        <v>66.95</v>
      </c>
      <c r="DE6" s="35">
        <f t="shared" si="11"/>
        <v>66.33</v>
      </c>
      <c r="DF6" s="35">
        <f t="shared" si="11"/>
        <v>66.459999999999994</v>
      </c>
      <c r="DG6" s="35">
        <f t="shared" si="11"/>
        <v>64.42</v>
      </c>
      <c r="DH6" s="34" t="str">
        <f>IF(DH7="","",IF(DH7="-","【-】","【"&amp;SUBSTITUTE(TEXT(DH7,"#,##0.00"),"-","△")&amp;"】"))</f>
        <v>【80.45】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4">
        <f t="shared" si="14"/>
        <v>0</v>
      </c>
      <c r="EK6" s="34">
        <f t="shared" si="14"/>
        <v>0</v>
      </c>
      <c r="EL6" s="35">
        <f t="shared" si="14"/>
        <v>0.26</v>
      </c>
      <c r="EM6" s="35">
        <f t="shared" si="14"/>
        <v>0.04</v>
      </c>
      <c r="EN6" s="34">
        <f t="shared" si="14"/>
        <v>0</v>
      </c>
      <c r="EO6" s="34" t="str">
        <f>IF(EO7="","",IF(EO7="-","【-】","【"&amp;SUBSTITUTE(TEXT(EO7,"#,##0.00"),"-","△")&amp;"】"))</f>
        <v>【1.09】</v>
      </c>
    </row>
    <row r="7" spans="1:145" s="36" customFormat="1" x14ac:dyDescent="0.15">
      <c r="A7" s="28"/>
      <c r="B7" s="37">
        <v>2020</v>
      </c>
      <c r="C7" s="37">
        <v>465232</v>
      </c>
      <c r="D7" s="37">
        <v>47</v>
      </c>
      <c r="E7" s="37">
        <v>17</v>
      </c>
      <c r="F7" s="37">
        <v>6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13.03</v>
      </c>
      <c r="Q7" s="38">
        <v>100</v>
      </c>
      <c r="R7" s="38">
        <v>2160</v>
      </c>
      <c r="S7" s="38">
        <v>1432</v>
      </c>
      <c r="T7" s="38">
        <v>88.26</v>
      </c>
      <c r="U7" s="38">
        <v>16.22</v>
      </c>
      <c r="V7" s="38">
        <v>184</v>
      </c>
      <c r="W7" s="38">
        <v>0.08</v>
      </c>
      <c r="X7" s="38">
        <v>2300</v>
      </c>
      <c r="Y7" s="38">
        <v>99.13</v>
      </c>
      <c r="Z7" s="38">
        <v>104.7</v>
      </c>
      <c r="AA7" s="38">
        <v>98.21</v>
      </c>
      <c r="AB7" s="38">
        <v>82.47</v>
      </c>
      <c r="AC7" s="38">
        <v>118.33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1513.15</v>
      </c>
      <c r="BH7" s="38">
        <v>1410.35</v>
      </c>
      <c r="BI7" s="38">
        <v>1335.04</v>
      </c>
      <c r="BJ7" s="38">
        <v>1211.96</v>
      </c>
      <c r="BK7" s="38">
        <v>1700.42</v>
      </c>
      <c r="BL7" s="38">
        <v>1491.92</v>
      </c>
      <c r="BM7" s="38">
        <v>1756.26</v>
      </c>
      <c r="BN7" s="38">
        <v>1864.29</v>
      </c>
      <c r="BO7" s="38">
        <v>1867.86</v>
      </c>
      <c r="BP7" s="38">
        <v>1042.3399999999999</v>
      </c>
      <c r="BQ7" s="38">
        <v>51.38</v>
      </c>
      <c r="BR7" s="38">
        <v>35.86</v>
      </c>
      <c r="BS7" s="38">
        <v>39.57</v>
      </c>
      <c r="BT7" s="38">
        <v>41.61</v>
      </c>
      <c r="BU7" s="38">
        <v>40.6</v>
      </c>
      <c r="BV7" s="38">
        <v>34.51</v>
      </c>
      <c r="BW7" s="38">
        <v>46.77</v>
      </c>
      <c r="BX7" s="38">
        <v>45.78</v>
      </c>
      <c r="BY7" s="38">
        <v>51.32</v>
      </c>
      <c r="BZ7" s="38">
        <v>46.93</v>
      </c>
      <c r="CA7" s="38">
        <v>42.6</v>
      </c>
      <c r="CB7" s="38">
        <v>232.75</v>
      </c>
      <c r="CC7" s="38">
        <v>354.33</v>
      </c>
      <c r="CD7" s="38">
        <v>324.99</v>
      </c>
      <c r="CE7" s="38">
        <v>319.52</v>
      </c>
      <c r="CF7" s="38">
        <v>331.19</v>
      </c>
      <c r="CG7" s="38">
        <v>476.11</v>
      </c>
      <c r="CH7" s="38">
        <v>348.75</v>
      </c>
      <c r="CI7" s="38">
        <v>367.7</v>
      </c>
      <c r="CJ7" s="38">
        <v>329.91</v>
      </c>
      <c r="CK7" s="38">
        <v>346.96</v>
      </c>
      <c r="CL7" s="38">
        <v>410.22</v>
      </c>
      <c r="CM7" s="38">
        <v>44.62</v>
      </c>
      <c r="CN7" s="38">
        <v>23.08</v>
      </c>
      <c r="CO7" s="38">
        <v>23.08</v>
      </c>
      <c r="CP7" s="38">
        <v>23.08</v>
      </c>
      <c r="CQ7" s="38">
        <v>23.08</v>
      </c>
      <c r="CR7" s="38">
        <v>29.4</v>
      </c>
      <c r="CS7" s="38">
        <v>29.8</v>
      </c>
      <c r="CT7" s="38">
        <v>29.43</v>
      </c>
      <c r="CU7" s="38">
        <v>26.7</v>
      </c>
      <c r="CV7" s="38">
        <v>29.12</v>
      </c>
      <c r="CW7" s="38">
        <v>32.979999999999997</v>
      </c>
      <c r="CX7" s="38">
        <v>93.4</v>
      </c>
      <c r="CY7" s="38">
        <v>91.37</v>
      </c>
      <c r="CZ7" s="38">
        <v>93.75</v>
      </c>
      <c r="DA7" s="38">
        <v>95.11</v>
      </c>
      <c r="DB7" s="38">
        <v>95.11</v>
      </c>
      <c r="DC7" s="38">
        <v>63.77</v>
      </c>
      <c r="DD7" s="38">
        <v>66.95</v>
      </c>
      <c r="DE7" s="38">
        <v>66.33</v>
      </c>
      <c r="DF7" s="38">
        <v>66.459999999999994</v>
      </c>
      <c r="DG7" s="38">
        <v>64.42</v>
      </c>
      <c r="DH7" s="38">
        <v>80.45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</v>
      </c>
      <c r="EK7" s="38">
        <v>0</v>
      </c>
      <c r="EL7" s="38">
        <v>0.26</v>
      </c>
      <c r="EM7" s="38">
        <v>0.04</v>
      </c>
      <c r="EN7" s="38">
        <v>0</v>
      </c>
      <c r="EO7" s="38">
        <v>1.0900000000000001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113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2022-02-03T07:45:57Z</cp:lastPrinted>
  <dcterms:created xsi:type="dcterms:W3CDTF">2021-12-03T08:06:39Z</dcterms:created>
  <dcterms:modified xsi:type="dcterms:W3CDTF">2022-02-03T07:59:19Z</dcterms:modified>
  <cp:category/>
</cp:coreProperties>
</file>