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5大崎町【済】\"/>
    </mc:Choice>
  </mc:AlternateContent>
  <workbookProtection workbookAlgorithmName="SHA-512" workbookHashValue="ok7JT3CabVFrfHz0C5eQiur8DYzBe/VLct6P0Npi5HFWy5jLk3T6LIHwL7LvXMPthMAiYZsaGDQ19n9ebedDdw==" workbookSaltValue="zEx5pO+I/BKjENCi1Gm19A==" workbookSpinCount="100000" lockStructure="1"/>
  <bookViews>
    <workbookView xWindow="0" yWindow="0" windowWidth="20490" windowHeight="77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AD10" i="4"/>
  <c r="I10"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<sst xmlns="http://schemas.openxmlformats.org/spreadsheetml/2006/main" count="236" uniqueCount="119">
  <si>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</si>
  <si>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</si>
  <si>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</si>
  <si>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</si>
  <si>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</si>
  <si>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</si>
  <si>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</si>
  <si>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</si>
  <si>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</si>
  <si>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</si>
  <si>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</si>
  <si>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</si>
  <si>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</si>
  <si>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</si>
  <si>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</si>
  <si>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</si>
  <si>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</si>
  <si>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</si>
  <si>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</si>
  <si>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</si>
  <si>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</si>
  <si>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</si>
  <si>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</si>
  <si>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</si>
  <si>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</si>
  <si>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</si>
  <si>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</si>
  <si>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</si>
  <si>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</si>
  <si>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</si>
  <si>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</si>
  <si>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</si>
  <si>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</si>
  <si>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</si>
  <si>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</si>
  <si>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</si>
  <si>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</si>
  <si>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</si>
  <si>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</si>
  <si>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</si>
  <si>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</si>
  <si>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</si>
  <si>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</si>
  <si>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</si>
  <si>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</si>
  <si>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</si>
  <si>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</si>
  <si>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</si>
  <si>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</si>
  <si>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</si>
  <si>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</si>
  <si>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</si>
  <si>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</si>
  <si>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</si>
  <si>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</si>
  <si>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</si>
  <si>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</si>
  <si>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</si>
  <si>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</si>
  <si>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</si>
  <si>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</si>
  <si>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</si>
  <si>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</si>
  <si>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</si>
  <si>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</si>
  <si>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</si>
  <si>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</si>
  <si>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</si>
  <si>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</si>
  <si>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</si>
  <si>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</si>
  <si>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</si>
  <si>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</si>
  <si>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</si>
  <si>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</si>
  <si>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</si>
  <si>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</si>
  <si>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</si>
  <si>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</si>
  <si>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</si>
  <si>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</si>
  <si>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</si>
  <si>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</si>
  <si>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</si>
  <si>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</si>
  <si>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</si>
  <si>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</si>
  <si>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</si>
  <si>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</si>
  <si>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</si>
  <si>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</si>
  <si>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</si>
  <si>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</si>
  <si>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</si>
  <si>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</si>
  <si>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</si>
  <si>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</si>
  <si>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</si>
  <si>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</si>
  <si>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</si>
  <si>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</si>
  <si>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</si>
  <si>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</si>
  <si>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</si>
  <si>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</si>
  <si>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</si>
  <si>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</si>
  <si>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</si>
  <si>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</si>
  <si>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</si>
  <si>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</si>
  <si>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</si>
  <si>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</si>
  <si>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</si>
  <si>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</si>
  <si>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</si>
  <si>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100％を下回っているが、地方債償還金の占める割合が大きいためで、この償還額は年々減少傾向にある。本町のアクションプランを基本に汚水処理普及率100％を目標に取り組みを進めるとともに、収納率の向上等に努め、経営の健全性を図っていく必要がある。　　　　　　　　　　　
④　H29決算統計内の一部に報告漏れがあったため、H29は大幅に増加しているが、実際の当該値は類似団体と比較して低い数値で推移しており、債務負担は比較的少ないといえる。
⑤　比較的高い数値で良好といえるが、さらなる接続件数の増加を図っていく必要がある。
⑥　類似団体と比較して低い数値で推移しており、効率的な汚水処理ができているといえる。
⑦　H29より類似団体区分が変更となったため、平均値との差が広がってしまった。汚水処理能力に余裕があるため、新規接続の増加による有収水量の増を図っていく必要がある。
⑧　類似団体と比較して高い数値で推移しており、良好といえる。
　以上のことから、収益的収支比率や施設利用率が低いため、接続件数増や使用料等の収入増を図っていく必要がある。一方、類似団体と比較して水洗化率は高く、また、汚水処理原価は抑えられていることから、概ね効率の良い経営ができているといえる。</t>
    <rPh sb="140" eb="142">
      <t>ケッサン</t>
    </rPh>
    <rPh sb="142" eb="144">
      <t>トウケイ</t>
    </rPh>
    <rPh sb="144" eb="145">
      <t>ナイ</t>
    </rPh>
    <rPh sb="146" eb="148">
      <t>イチブ</t>
    </rPh>
    <rPh sb="149" eb="151">
      <t>ホウコク</t>
    </rPh>
    <rPh sb="151" eb="152">
      <t>モ</t>
    </rPh>
    <rPh sb="164" eb="166">
      <t>オオハバ</t>
    </rPh>
    <rPh sb="167" eb="169">
      <t>ゾウカ</t>
    </rPh>
    <rPh sb="175" eb="177">
      <t>ジッサイ</t>
    </rPh>
    <rPh sb="178" eb="179">
      <t>トウ</t>
    </rPh>
    <rPh sb="179" eb="180">
      <t>ガイ</t>
    </rPh>
    <rPh sb="180" eb="181">
      <t>チ</t>
    </rPh>
    <rPh sb="312" eb="314">
      <t>ルイジ</t>
    </rPh>
    <rPh sb="314" eb="316">
      <t>ダンタイ</t>
    </rPh>
    <rPh sb="316" eb="318">
      <t>クブン</t>
    </rPh>
    <rPh sb="319" eb="321">
      <t>ヘンコウ</t>
    </rPh>
    <rPh sb="328" eb="331">
      <t>ヘイキンチ</t>
    </rPh>
    <rPh sb="333" eb="334">
      <t>サ</t>
    </rPh>
    <rPh sb="335" eb="336">
      <t>ヒロ</t>
    </rPh>
    <rPh sb="359" eb="361">
      <t>シンキ</t>
    </rPh>
    <rPh sb="361" eb="363">
      <t>セツゾク</t>
    </rPh>
    <rPh sb="364" eb="366">
      <t>ゾウカ</t>
    </rPh>
    <phoneticPr fontId="4"/>
  </si>
  <si>
    <t>③　平成15年に供用開始して、耐用年数的にまだ期間があるので、年２回の清掃を兼ねた点検を重視し、計画的な更新を検討していきたい。</t>
    <rPh sb="2" eb="4">
      <t>ヘイセイ</t>
    </rPh>
    <rPh sb="6" eb="7">
      <t>ネン</t>
    </rPh>
    <rPh sb="8" eb="10">
      <t>キョウヨウ</t>
    </rPh>
    <rPh sb="10" eb="12">
      <t>カイシ</t>
    </rPh>
    <rPh sb="15" eb="17">
      <t>タイヨウ</t>
    </rPh>
    <rPh sb="17" eb="19">
      <t>ネンスウ</t>
    </rPh>
    <rPh sb="19" eb="20">
      <t>テキ</t>
    </rPh>
    <rPh sb="23" eb="25">
      <t>キカン</t>
    </rPh>
    <rPh sb="31" eb="32">
      <t>ネン</t>
    </rPh>
    <rPh sb="33" eb="34">
      <t>カイ</t>
    </rPh>
    <rPh sb="35" eb="37">
      <t>セイソウ</t>
    </rPh>
    <rPh sb="38" eb="39">
      <t>カ</t>
    </rPh>
    <rPh sb="41" eb="43">
      <t>テンケン</t>
    </rPh>
    <rPh sb="44" eb="46">
      <t>ジュウシ</t>
    </rPh>
    <rPh sb="48" eb="51">
      <t>ケイカクテキ</t>
    </rPh>
    <rPh sb="52" eb="54">
      <t>コウシン</t>
    </rPh>
    <rPh sb="55" eb="57">
      <t>ケントウ</t>
    </rPh>
    <phoneticPr fontId="4"/>
  </si>
  <si>
    <t>　公共下水道事業の経営は、類似団体と比較してやや安定していないといえる。
　しかし、人口減少と少子高齢化が急激に進んでいる現状の中、使用料以外の収入で賄っている部分があるため、今後も汚水処理普及率100％を目標に、接続世帯の増加や収納率の向上に向けた取組を行う必要がある。
　令和６年度に地方公営企業会計を適用するため、資産台帳の整理や「経営状況の見える化」に留意し、持続可能な下水道事業運営に努めていく。
　令和元年度に行った下水道使用料改定に基づき，令和３年度からは使用料収入の増額を見込んでいるため、経費回収率の向上による経営の効率化と経営基盤の強化に努めていきたい。</t>
    <rPh sb="24" eb="26">
      <t>アンテイ</t>
    </rPh>
    <rPh sb="42" eb="44">
      <t>ジンコウ</t>
    </rPh>
    <rPh sb="44" eb="46">
      <t>ゲンショウ</t>
    </rPh>
    <rPh sb="47" eb="49">
      <t>ショウシ</t>
    </rPh>
    <rPh sb="49" eb="52">
      <t>コウレイカ</t>
    </rPh>
    <rPh sb="53" eb="55">
      <t>キュウゲキ</t>
    </rPh>
    <rPh sb="56" eb="57">
      <t>スス</t>
    </rPh>
    <rPh sb="61" eb="63">
      <t>ゲンジョウ</t>
    </rPh>
    <rPh sb="64" eb="65">
      <t>ナカ</t>
    </rPh>
    <rPh sb="91" eb="93">
      <t>オスイ</t>
    </rPh>
    <rPh sb="93" eb="95">
      <t>ショリ</t>
    </rPh>
    <rPh sb="95" eb="97">
      <t>フキュウ</t>
    </rPh>
    <rPh sb="97" eb="98">
      <t>リツ</t>
    </rPh>
    <rPh sb="103" eb="105">
      <t>モクヒョウ</t>
    </rPh>
    <rPh sb="138" eb="139">
      <t>レイ</t>
    </rPh>
    <rPh sb="139" eb="140">
      <t>ワ</t>
    </rPh>
    <rPh sb="141" eb="143">
      <t>ネンド</t>
    </rPh>
    <rPh sb="144" eb="146">
      <t>チホウ</t>
    </rPh>
    <rPh sb="146" eb="148">
      <t>コウエイ</t>
    </rPh>
    <rPh sb="148" eb="150">
      <t>キギョウ</t>
    </rPh>
    <rPh sb="150" eb="152">
      <t>カイケイ</t>
    </rPh>
    <rPh sb="153" eb="155">
      <t>テキヨウ</t>
    </rPh>
    <rPh sb="160" eb="162">
      <t>シサン</t>
    </rPh>
    <rPh sb="162" eb="164">
      <t>ダイチョウ</t>
    </rPh>
    <rPh sb="165" eb="167">
      <t>セイリ</t>
    </rPh>
    <rPh sb="169" eb="171">
      <t>ケイエイ</t>
    </rPh>
    <rPh sb="171" eb="173">
      <t>ジョウキョウ</t>
    </rPh>
    <rPh sb="174" eb="175">
      <t>ミ</t>
    </rPh>
    <rPh sb="177" eb="178">
      <t>カ</t>
    </rPh>
    <rPh sb="180" eb="182">
      <t>リュウイ</t>
    </rPh>
    <rPh sb="184" eb="186">
      <t>ジゾク</t>
    </rPh>
    <rPh sb="186" eb="188">
      <t>カノウ</t>
    </rPh>
    <rPh sb="189" eb="192">
      <t>ゲスイドウ</t>
    </rPh>
    <rPh sb="192" eb="194">
      <t>ジギョウ</t>
    </rPh>
    <rPh sb="194" eb="196">
      <t>ウンエイ</t>
    </rPh>
    <rPh sb="197" eb="198">
      <t>ツト</t>
    </rPh>
    <rPh sb="205" eb="206">
      <t>レイ</t>
    </rPh>
    <rPh sb="206" eb="207">
      <t>ワ</t>
    </rPh>
    <rPh sb="207" eb="208">
      <t>ガン</t>
    </rPh>
    <rPh sb="208" eb="210">
      <t>ネンド</t>
    </rPh>
    <rPh sb="244" eb="246">
      <t>ミコ</t>
    </rPh>
    <rPh sb="253" eb="255">
      <t>ケイヒ</t>
    </rPh>
    <rPh sb="255" eb="257">
      <t>カイシュウ</t>
    </rPh>
    <rPh sb="257" eb="258">
      <t>リツ</t>
    </rPh>
    <rPh sb="259" eb="261">
      <t>コウジョウ</t>
    </rPh>
    <rPh sb="264" eb="266">
      <t>ケイエイ</t>
    </rPh>
    <rPh sb="267" eb="270">
      <t>コウリツカ</t>
    </rPh>
    <rPh sb="271" eb="273">
      <t>ケイエイ</t>
    </rPh>
    <rPh sb="273" eb="275">
      <t>キバン</t>
    </rPh>
    <rPh sb="276" eb="278">
      <t>キョウカ</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</si>
</sst>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5C-4116-9EBF-B3219AA47B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0.13</c:v>
                </c:pt>
                <c:pt idx="2">
                  <c:v>0.12</c:v>
                </c:pt>
                <c:pt idx="3">
                  <c:v>0.1</c:v>
                </c:pt>
                <c:pt idx="4">
                  <c:v>0.32</c:v>
                </c:pt>
              </c:numCache>
            </c:numRef>
          </c:val>
          <c:smooth val="0"/>
          <c:extLst>
            <c:ext xmlns:c16="http://schemas.microsoft.com/office/drawing/2014/chart" uri="{C3380CC4-5D6E-409C-BE32-E72D297353CC}">
              <c16:uniqueId val="{00000001-F75C-4116-9EBF-B3219AA47B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35.880000000000003</c:v>
                </c:pt>
                <c:pt idx="1">
                  <c:v>35.17</c:v>
                </c:pt>
                <c:pt idx="2">
                  <c:v>32.5</c:v>
                </c:pt>
                <c:pt idx="3">
                  <c:v>31.96</c:v>
                </c:pt>
                <c:pt idx="4">
                  <c:v>32.130000000000003</c:v>
                </c:pt>
              </c:numCache>
            </c:numRef>
          </c:val>
          <c:extLst>
            <c:ext xmlns:c16="http://schemas.microsoft.com/office/drawing/2014/chart" uri="{C3380CC4-5D6E-409C-BE32-E72D297353CC}">
              <c16:uniqueId val="{00000000-A70C-458D-B855-C84958513E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50.24</c:v>
                </c:pt>
                <c:pt idx="2">
                  <c:v>49.68</c:v>
                </c:pt>
                <c:pt idx="3">
                  <c:v>49.27</c:v>
                </c:pt>
                <c:pt idx="4">
                  <c:v>49.47</c:v>
                </c:pt>
              </c:numCache>
            </c:numRef>
          </c:val>
          <c:smooth val="0"/>
          <c:extLst>
            <c:ext xmlns:c16="http://schemas.microsoft.com/office/drawing/2014/chart" uri="{C3380CC4-5D6E-409C-BE32-E72D297353CC}">
              <c16:uniqueId val="{00000001-A70C-458D-B855-C84958513E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94.14</c:v>
                </c:pt>
                <c:pt idx="1">
                  <c:v>95.12</c:v>
                </c:pt>
                <c:pt idx="2">
                  <c:v>94.01</c:v>
                </c:pt>
                <c:pt idx="3">
                  <c:v>95.43</c:v>
                </c:pt>
                <c:pt idx="4">
                  <c:v>95.46</c:v>
                </c:pt>
              </c:numCache>
            </c:numRef>
          </c:val>
          <c:extLst>
            <c:ext xmlns:c16="http://schemas.microsoft.com/office/drawing/2014/chart" uri="{C3380CC4-5D6E-409C-BE32-E72D297353CC}">
              <c16:uniqueId val="{00000000-0A7D-44AA-B9FF-723029965F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84.17</c:v>
                </c:pt>
                <c:pt idx="2">
                  <c:v>83.35</c:v>
                </c:pt>
                <c:pt idx="3">
                  <c:v>83.16</c:v>
                </c:pt>
                <c:pt idx="4">
                  <c:v>82.06</c:v>
                </c:pt>
              </c:numCache>
            </c:numRef>
          </c:val>
          <c:smooth val="0"/>
          <c:extLst>
            <c:ext xmlns:c16="http://schemas.microsoft.com/office/drawing/2014/chart" uri="{C3380CC4-5D6E-409C-BE32-E72D297353CC}">
              <c16:uniqueId val="{00000001-0A7D-44AA-B9FF-723029965F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67.89</c:v>
                </c:pt>
                <c:pt idx="1">
                  <c:v>70.8</c:v>
                </c:pt>
                <c:pt idx="2">
                  <c:v>71.31</c:v>
                </c:pt>
                <c:pt idx="3">
                  <c:v>73.069999999999993</c:v>
                </c:pt>
                <c:pt idx="4">
                  <c:v>83.66</c:v>
                </c:pt>
              </c:numCache>
            </c:numRef>
          </c:val>
          <c:extLst>
            <c:ext xmlns:c16="http://schemas.microsoft.com/office/drawing/2014/chart" uri="{C3380CC4-5D6E-409C-BE32-E72D297353CC}">
              <c16:uniqueId val="{00000000-E578-4357-A4B6-D2BC8DE56C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78-4357-A4B6-D2BC8DE56C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6-4EE4-A441-B4BCA16DAF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6-4EE4-A441-B4BCA16DAF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F-4A75-90A5-4F79454CD9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F-4A75-90A5-4F79454CD9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8E-4A3C-AA11-C955D7228C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8E-4A3C-AA11-C955D7228C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AF-41F7-872E-E21ACE3547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F-41F7-872E-E21ACE3547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587.51</c:v>
                </c:pt>
                <c:pt idx="1">
                  <c:v>4877.25</c:v>
                </c:pt>
                <c:pt idx="2">
                  <c:v>563.84</c:v>
                </c:pt>
                <c:pt idx="3">
                  <c:v>492.76</c:v>
                </c:pt>
                <c:pt idx="4">
                  <c:v>202.99</c:v>
                </c:pt>
              </c:numCache>
            </c:numRef>
          </c:val>
          <c:extLst>
            <c:ext xmlns:c16="http://schemas.microsoft.com/office/drawing/2014/chart" uri="{C3380CC4-5D6E-409C-BE32-E72D297353CC}">
              <c16:uniqueId val="{00000000-66E3-43D9-A08F-B9C4CF83C3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1124.26</c:v>
                </c:pt>
                <c:pt idx="2">
                  <c:v>1048.23</c:v>
                </c:pt>
                <c:pt idx="3">
                  <c:v>1130.42</c:v>
                </c:pt>
                <c:pt idx="4">
                  <c:v>1245.0999999999999</c:v>
                </c:pt>
              </c:numCache>
            </c:numRef>
          </c:val>
          <c:smooth val="0"/>
          <c:extLst>
            <c:ext xmlns:c16="http://schemas.microsoft.com/office/drawing/2014/chart" uri="{C3380CC4-5D6E-409C-BE32-E72D297353CC}">
              <c16:uniqueId val="{00000001-66E3-43D9-A08F-B9C4CF83C3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70.8</c:v>
                </c:pt>
                <c:pt idx="1">
                  <c:v>71.819999999999993</c:v>
                </c:pt>
                <c:pt idx="2">
                  <c:v>70.150000000000006</c:v>
                </c:pt>
                <c:pt idx="3">
                  <c:v>71.16</c:v>
                </c:pt>
                <c:pt idx="4">
                  <c:v>72.72</c:v>
                </c:pt>
              </c:numCache>
            </c:numRef>
          </c:val>
          <c:extLst>
            <c:ext xmlns:c16="http://schemas.microsoft.com/office/drawing/2014/chart" uri="{C3380CC4-5D6E-409C-BE32-E72D297353CC}">
              <c16:uniqueId val="{00000000-3B49-4375-A710-AD466CA73E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80.58</c:v>
                </c:pt>
                <c:pt idx="2">
                  <c:v>78.92</c:v>
                </c:pt>
                <c:pt idx="3">
                  <c:v>74.17</c:v>
                </c:pt>
                <c:pt idx="4">
                  <c:v>79.77</c:v>
                </c:pt>
              </c:numCache>
            </c:numRef>
          </c:val>
          <c:smooth val="0"/>
          <c:extLst>
            <c:ext xmlns:c16="http://schemas.microsoft.com/office/drawing/2014/chart" uri="{C3380CC4-5D6E-409C-BE32-E72D297353CC}">
              <c16:uniqueId val="{00000001-3B49-4375-A710-AD466CA73E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F11-4B8E-B90A-9BDCB8D8BA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216.21</c:v>
                </c:pt>
                <c:pt idx="2">
                  <c:v>220.31</c:v>
                </c:pt>
                <c:pt idx="3">
                  <c:v>230.95</c:v>
                </c:pt>
                <c:pt idx="4">
                  <c:v>214.56</c:v>
                </c:pt>
              </c:numCache>
            </c:numRef>
          </c:val>
          <c:smooth val="0"/>
          <c:extLst>
            <c:ext xmlns:c16="http://schemas.microsoft.com/office/drawing/2014/chart" uri="{C3380CC4-5D6E-409C-BE32-E72D297353CC}">
              <c16:uniqueId val="{00000001-2F11-4B8E-B90A-9BDCB8D8BA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大崎町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12758</v>
      </c>
      <c r="AM8" s="51"/>
      <c r="AN8" s="51"/>
      <c r="AO8" s="51"/>
      <c r="AP8" s="51"/>
      <c r="AQ8" s="51"/>
      <c r="AR8" s="51"/>
      <c r="AS8" s="51"/>
      <c r="AT8" s="46">
        <f>データ!T6</f>
        <v>100.67</v>
      </c>
      <c r="AU8" s="46"/>
      <c r="AV8" s="46"/>
      <c r="AW8" s="46"/>
      <c r="AX8" s="46"/>
      <c r="AY8" s="46"/>
      <c r="AZ8" s="46"/>
      <c r="BA8" s="46"/>
      <c r="BB8" s="46">
        <f>データ!U6</f>
        <v>126.73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25.52</v>
      </c>
      <c r="Q10" s="46"/>
      <c r="R10" s="46"/>
      <c r="S10" s="46"/>
      <c r="T10" s="46"/>
      <c r="U10" s="46"/>
      <c r="V10" s="46"/>
      <c r="W10" s="46">
        <f>データ!Q6</f>
        <v>104.17</v>
      </c>
      <c r="X10" s="46"/>
      <c r="Y10" s="46"/>
      <c r="Z10" s="46"/>
      <c r="AA10" s="46"/>
      <c r="AB10" s="46"/>
      <c r="AC10" s="46"/>
      <c r="AD10" s="51">
        <f>データ!R6</f>
        <v>1980</v>
      </c>
      <c r="AE10" s="51"/>
      <c r="AF10" s="51"/>
      <c r="AG10" s="51"/>
      <c r="AH10" s="51"/>
      <c r="AI10" s="51"/>
      <c r="AJ10" s="51"/>
      <c r="AK10" s="2"/>
      <c r="AL10" s="51">
        <f>データ!V6</f>
        <v>3235</v>
      </c>
      <c r="AM10" s="51"/>
      <c r="AN10" s="51"/>
      <c r="AO10" s="51"/>
      <c r="AP10" s="51"/>
      <c r="AQ10" s="51"/>
      <c r="AR10" s="51"/>
      <c r="AS10" s="51"/>
      <c r="AT10" s="46">
        <f>データ!W6</f>
        <v>1.84</v>
      </c>
      <c r="AU10" s="46"/>
      <c r="AV10" s="46"/>
      <c r="AW10" s="46"/>
      <c r="AX10" s="46"/>
      <c r="AY10" s="46"/>
      <c r="AZ10" s="46"/>
      <c r="BA10" s="46"/>
      <c r="BB10" s="46">
        <f>データ!X6</f>
        <v>1758.15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hjHq/mSO7QdvAZdKr3RQSUplJayP/2yN5CFFIVnnyJbErYkODo+dcG8mND1zUkiCUfXZnDtNxX7wRDb2y1n18w==" saltValue="yPf83MLrlsutl/pW3go8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464686</v>
      </c>
      <c r="D6" s="33">
        <f t="shared" si="3"/>
        <v>47</v>
      </c>
      <c r="E6" s="33">
        <f t="shared" si="3"/>
        <v>17</v>
      </c>
      <c r="F6" s="33">
        <f t="shared" si="3"/>
        <v>1</v>
      </c>
      <c r="G6" s="33">
        <f t="shared" si="3"/>
        <v>0</v>
      </c>
      <c r="H6" s="33" t="str">
        <f t="shared" si="3"/>
        <v>鹿児島県　大崎町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25.52</v>
      </c>
      <c r="Q6" s="34">
        <f t="shared" si="3"/>
        <v>104.17</v>
      </c>
      <c r="R6" s="34">
        <f t="shared" si="3"/>
        <v>1980</v>
      </c>
      <c r="S6" s="34">
        <f t="shared" si="3"/>
        <v>12758</v>
      </c>
      <c r="T6" s="34">
        <f t="shared" si="3"/>
        <v>100.67</v>
      </c>
      <c r="U6" s="34">
        <f t="shared" si="3"/>
        <v>126.73</v>
      </c>
      <c r="V6" s="34">
        <f t="shared" si="3"/>
        <v>3235</v>
      </c>
      <c r="W6" s="34">
        <f t="shared" si="3"/>
        <v>1.84</v>
      </c>
      <c r="X6" s="34">
        <f t="shared" si="3"/>
        <v>1758.15</v>
      </c>
      <c r="Y6" s="35">
        <f>IF(Y7="",NA(),Y7)</f>
        <v>67.89</v>
      </c>
      <c r="Z6" s="35">
        <f t="shared" ref="Z6:AH6" si="4">IF(Z7="",NA(),Z7)</f>
        <v>70.8</v>
      </c>
      <c r="AA6" s="35">
        <f t="shared" si="4"/>
        <v>71.31</v>
      </c>
      <c r="AB6" s="35">
        <f t="shared" si="4"/>
        <v>73.069999999999993</v>
      </c>
      <c r="AC6" s="35">
        <f t="shared" si="4"/>
        <v>83.66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587.51</v>
      </c>
      <c r="BG6" s="35">
        <f t="shared" ref="BG6:BO6" si="7">IF(BG7="",NA(),BG7)</f>
        <v>4877.25</v>
      </c>
      <c r="BH6" s="35">
        <f t="shared" si="7"/>
        <v>563.84</v>
      </c>
      <c r="BI6" s="35">
        <f t="shared" si="7"/>
        <v>492.76</v>
      </c>
      <c r="BJ6" s="35">
        <f t="shared" si="7"/>
        <v>202.99</v>
      </c>
      <c r="BK6" s="35">
        <f t="shared" si="7"/>
        <v>1604.64</v>
      </c>
      <c r="BL6" s="35">
        <f t="shared" si="7"/>
        <v>1124.26</v>
      </c>
      <c r="BM6" s="35">
        <f t="shared" si="7"/>
        <v>1048.23</v>
      </c>
      <c r="BN6" s="35">
        <f t="shared" si="7"/>
        <v>1130.42</v>
      </c>
      <c r="BO6" s="35">
        <f t="shared" si="7"/>
        <v>1245.0999999999999</v>
      </c>
      <c r="BP6" s="34" t="str">
        <f>IF(BP7="","",IF(BP7="-","【-】","【"&amp;SUBSTITUTE(TEXT(BP7,"#,##0.00"),"-","△")&amp;"】"))</f>
        <v>【705.21】</v>
      </c>
      <c r="BQ6" s="35">
        <f>IF(BQ7="",NA(),BQ7)</f>
        <v>70.8</v>
      </c>
      <c r="BR6" s="35">
        <f t="shared" ref="BR6:BZ6" si="8">IF(BR7="",NA(),BR7)</f>
        <v>71.819999999999993</v>
      </c>
      <c r="BS6" s="35">
        <f t="shared" si="8"/>
        <v>70.150000000000006</v>
      </c>
      <c r="BT6" s="35">
        <f t="shared" si="8"/>
        <v>71.16</v>
      </c>
      <c r="BU6" s="35">
        <f t="shared" si="8"/>
        <v>72.72</v>
      </c>
      <c r="BV6" s="35">
        <f t="shared" si="8"/>
        <v>60.01</v>
      </c>
      <c r="BW6" s="35">
        <f t="shared" si="8"/>
        <v>80.58</v>
      </c>
      <c r="BX6" s="35">
        <f t="shared" si="8"/>
        <v>78.92</v>
      </c>
      <c r="BY6" s="35">
        <f t="shared" si="8"/>
        <v>74.17</v>
      </c>
      <c r="BZ6" s="35">
        <f t="shared" si="8"/>
        <v>79.77</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277.67</v>
      </c>
      <c r="CH6" s="35">
        <f t="shared" si="9"/>
        <v>216.21</v>
      </c>
      <c r="CI6" s="35">
        <f t="shared" si="9"/>
        <v>220.31</v>
      </c>
      <c r="CJ6" s="35">
        <f t="shared" si="9"/>
        <v>230.95</v>
      </c>
      <c r="CK6" s="35">
        <f t="shared" si="9"/>
        <v>214.56</v>
      </c>
      <c r="CL6" s="34" t="str">
        <f>IF(CL7="","",IF(CL7="-","【-】","【"&amp;SUBSTITUTE(TEXT(CL7,"#,##0.00"),"-","△")&amp;"】"))</f>
        <v>【134.52】</v>
      </c>
      <c r="CM6" s="35">
        <f>IF(CM7="",NA(),CM7)</f>
        <v>35.880000000000003</v>
      </c>
      <c r="CN6" s="35">
        <f t="shared" ref="CN6:CV6" si="10">IF(CN7="",NA(),CN7)</f>
        <v>35.17</v>
      </c>
      <c r="CO6" s="35">
        <f t="shared" si="10"/>
        <v>32.5</v>
      </c>
      <c r="CP6" s="35">
        <f t="shared" si="10"/>
        <v>31.96</v>
      </c>
      <c r="CQ6" s="35">
        <f t="shared" si="10"/>
        <v>32.130000000000003</v>
      </c>
      <c r="CR6" s="35">
        <f t="shared" si="10"/>
        <v>41.28</v>
      </c>
      <c r="CS6" s="35">
        <f t="shared" si="10"/>
        <v>50.24</v>
      </c>
      <c r="CT6" s="35">
        <f t="shared" si="10"/>
        <v>49.68</v>
      </c>
      <c r="CU6" s="35">
        <f t="shared" si="10"/>
        <v>49.27</v>
      </c>
      <c r="CV6" s="35">
        <f t="shared" si="10"/>
        <v>49.47</v>
      </c>
      <c r="CW6" s="34" t="str">
        <f>IF(CW7="","",IF(CW7="-","【-】","【"&amp;SUBSTITUTE(TEXT(CW7,"#,##0.00"),"-","△")&amp;"】"))</f>
        <v>【59.57】</v>
      </c>
      <c r="CX6" s="35">
        <f>IF(CX7="",NA(),CX7)</f>
        <v>94.14</v>
      </c>
      <c r="CY6" s="35">
        <f t="shared" ref="CY6:DG6" si="11">IF(CY7="",NA(),CY7)</f>
        <v>95.12</v>
      </c>
      <c r="CZ6" s="35">
        <f t="shared" si="11"/>
        <v>94.01</v>
      </c>
      <c r="DA6" s="35">
        <f t="shared" si="11"/>
        <v>95.43</v>
      </c>
      <c r="DB6" s="35">
        <f t="shared" si="11"/>
        <v>95.46</v>
      </c>
      <c r="DC6" s="35">
        <f t="shared" si="11"/>
        <v>61.3</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464686</v>
      </c>
      <c r="D7" s="37">
        <v>47</v>
      </c>
      <c r="E7" s="37">
        <v>17</v>
      </c>
      <c r="F7" s="37">
        <v>1</v>
      </c>
      <c r="G7" s="37">
        <v>0</v>
      </c>
      <c r="H7" s="37" t="s">
        <v>98</v>
      </c>
      <c r="I7" s="37" t="s">
        <v>99</v>
      </c>
      <c r="J7" s="37" t="s">
        <v>100</v>
      </c>
      <c r="K7" s="37" t="s">
        <v>101</v>
      </c>
      <c r="L7" s="37" t="s">
        <v>102</v>
      </c>
      <c r="M7" s="37" t="s">
        <v>103</v>
      </c>
      <c r="N7" s="38" t="s">
        <v>104</v>
      </c>
      <c r="O7" s="38" t="s">
        <v>105</v>
      </c>
      <c r="P7" s="38">
        <v>25.52</v>
      </c>
      <c r="Q7" s="38">
        <v>104.17</v>
      </c>
      <c r="R7" s="38">
        <v>1980</v>
      </c>
      <c r="S7" s="38">
        <v>12758</v>
      </c>
      <c r="T7" s="38">
        <v>100.67</v>
      </c>
      <c r="U7" s="38">
        <v>126.73</v>
      </c>
      <c r="V7" s="38">
        <v>3235</v>
      </c>
      <c r="W7" s="38">
        <v>1.84</v>
      </c>
      <c r="X7" s="38">
        <v>1758.15</v>
      </c>
      <c r="Y7" s="38">
        <v>67.89</v>
      </c>
      <c r="Z7" s="38">
        <v>70.8</v>
      </c>
      <c r="AA7" s="38">
        <v>71.31</v>
      </c>
      <c r="AB7" s="38">
        <v>73.069999999999993</v>
      </c>
      <c r="AC7" s="38">
        <v>83.66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587.51</v>
      </c>
      <c r="BG7" s="38">
        <v>4877.25</v>
      </c>
      <c r="BH7" s="38">
        <v>563.84</v>
      </c>
      <c r="BI7" s="38">
        <v>492.76</v>
      </c>
      <c r="BJ7" s="38">
        <v>202.99</v>
      </c>
      <c r="BK7" s="38">
        <v>1604.64</v>
      </c>
      <c r="BL7" s="38">
        <v>1124.26</v>
      </c>
      <c r="BM7" s="38">
        <v>1048.23</v>
      </c>
      <c r="BN7" s="38">
        <v>1130.42</v>
      </c>
      <c r="BO7" s="38">
        <v>1245.0999999999999</v>
      </c>
      <c r="BP7" s="38">
        <v>705.21</v>
      </c>
      <c r="BQ7" s="38">
        <v>70.8</v>
      </c>
      <c r="BR7" s="38">
        <v>71.819999999999993</v>
      </c>
      <c r="BS7" s="38">
        <v>70.150000000000006</v>
      </c>
      <c r="BT7" s="38">
        <v>71.16</v>
      </c>
      <c r="BU7" s="38">
        <v>72.72</v>
      </c>
      <c r="BV7" s="38">
        <v>60.01</v>
      </c>
      <c r="BW7" s="38">
        <v>80.58</v>
      </c>
      <c r="BX7" s="38">
        <v>78.92</v>
      </c>
      <c r="BY7" s="38">
        <v>74.17</v>
      </c>
      <c r="BZ7" s="38">
        <v>79.77</v>
      </c>
      <c r="CA7" s="38">
        <v>98.96</v>
      </c>
      <c r="CB7" s="38">
        <v>150</v>
      </c>
      <c r="CC7" s="38">
        <v>150</v>
      </c>
      <c r="CD7" s="38">
        <v>150</v>
      </c>
      <c r="CE7" s="38">
        <v>150</v>
      </c>
      <c r="CF7" s="38">
        <v>150</v>
      </c>
      <c r="CG7" s="38">
        <v>277.67</v>
      </c>
      <c r="CH7" s="38">
        <v>216.21</v>
      </c>
      <c r="CI7" s="38">
        <v>220.31</v>
      </c>
      <c r="CJ7" s="38">
        <v>230.95</v>
      </c>
      <c r="CK7" s="38">
        <v>214.56</v>
      </c>
      <c r="CL7" s="38">
        <v>134.52000000000001</v>
      </c>
      <c r="CM7" s="38">
        <v>35.880000000000003</v>
      </c>
      <c r="CN7" s="38">
        <v>35.17</v>
      </c>
      <c r="CO7" s="38">
        <v>32.5</v>
      </c>
      <c r="CP7" s="38">
        <v>31.96</v>
      </c>
      <c r="CQ7" s="38">
        <v>32.130000000000003</v>
      </c>
      <c r="CR7" s="38">
        <v>41.28</v>
      </c>
      <c r="CS7" s="38">
        <v>50.24</v>
      </c>
      <c r="CT7" s="38">
        <v>49.68</v>
      </c>
      <c r="CU7" s="38">
        <v>49.27</v>
      </c>
      <c r="CV7" s="38">
        <v>49.47</v>
      </c>
      <c r="CW7" s="38">
        <v>59.57</v>
      </c>
      <c r="CX7" s="38">
        <v>94.14</v>
      </c>
      <c r="CY7" s="38">
        <v>95.12</v>
      </c>
      <c r="CZ7" s="38">
        <v>94.01</v>
      </c>
      <c r="DA7" s="38">
        <v>95.43</v>
      </c>
      <c r="DB7" s="38">
        <v>95.46</v>
      </c>
      <c r="DC7" s="38">
        <v>61.3</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2022-01-06T07:43:28Z</cp:lastPrinted>
  <dcterms:created xsi:type="dcterms:W3CDTF">2021-12-03T07:47:20Z</dcterms:created>
  <dcterms:modified xsi:type="dcterms:W3CDTF">2022-02-09T00:34:08Z</dcterms:modified>
  <cp:category/>
</cp:coreProperties>
</file>