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3 与論町\"/>
    </mc:Choice>
  </mc:AlternateContent>
  <workbookProtection workbookAlgorithmName="SHA-512" workbookHashValue="qBNorOtQp8yU4ruyPl3RNtfrBXolmNKtAfeb0te0uOkeNkLeWJZDTUFc+ZhbcsXhuzy36lBRWqmwQRtj3arm4A==" workbookSaltValue="zh/MvU4FF6AU6/zn0reH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<sst xmlns="http://schemas.openxmlformats.org/spreadsheetml/2006/main" count="228" uniqueCount="113">
  <si>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</si>
  <si>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</si>
  <si>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</si>
  <si>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</si>
  <si>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</si>
  <si>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</si>
  <si>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</si>
  <si>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</si>
  <si>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</si>
  <si>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</si>
  <si>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</si>
  <si>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</si>
  <si>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</si>
  <si>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</si>
  <si>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</si>
  <si>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</si>
  <si>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</si>
  <si>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</si>
  <si>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</si>
  <si>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</si>
  <si>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</si>
  <si>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</si>
  <si>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</si>
  <si>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</si>
  <si>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</si>
  <si>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</si>
  <si>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</si>
  <si>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</si>
  <si>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</si>
  <si>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</si>
  <si>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</si>
  <si>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</si>
  <si>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</si>
  <si>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</si>
  <si>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</si>
  <si>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</si>
  <si>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</si>
  <si>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</si>
  <si>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</si>
  <si>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</si>
  <si>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</si>
  <si>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</si>
  <si>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</si>
  <si>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</si>
  <si>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</si>
  <si>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</si>
  <si>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</si>
  <si>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</si>
  <si>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</si>
  <si>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</si>
  <si>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</si>
  <si>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</si>
  <si>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</si>
  <si>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</si>
  <si>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</si>
  <si>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</si>
  <si>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</si>
  <si>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</si>
  <si>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</si>
  <si>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</si>
  <si>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</si>
  <si>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</si>
  <si>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</si>
  <si>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</si>
  <si>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</si>
  <si>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</si>
  <si>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</si>
  <si>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</si>
  <si>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</si>
  <si>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</si>
  <si>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</si>
  <si>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</si>
  <si>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</si>
  <si>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</si>
  <si>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</si>
  <si>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</si>
  <si>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</si>
  <si>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</si>
  <si>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</si>
  <si>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</si>
  <si>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</si>
  <si>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</si>
  <si>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</si>
  <si>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</si>
  <si>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</si>
  <si>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</si>
  <si>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</si>
  <si>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</si>
  <si>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</si>
  <si>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</si>
  <si>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</si>
  <si>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</si>
  <si>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</si>
  <si>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</si>
  <si>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</si>
  <si>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</si>
  <si>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</si>
  <si>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</si>
  <si>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</si>
  <si>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</si>
  <si>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</si>
  <si>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</si>
  <si>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</si>
  <si>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</si>
  <si>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</si>
  <si>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</si>
  <si>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</si>
  <si>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</si>
  <si>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</si>
  <si>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</si>
  <si>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のほとんどが給水収益であり、少子高齢化による人口の減少・節水意識の向上などにより年々給水収益が減少傾向にある。経常収支比率は１００％を超えているが、給水収益が減少してきているため十分な余裕があるとはいえない。また、配水量に対する有収水量の割合（有収率）は、類似団体の平均値を上回っているが依然として漏水が多い状況にあるので、更に有収率の向上を図る必要がある。今後は、老朽施設の更新・耐震化等の事業費の増加が確実に見込まれるため、一層の合理化が必要になってくる。   
　本町は、給水原価が高い状況にあるが、これは珊瑚礁で形成された地理的要因（地下水源）による水質の改善（海水淡水化施設による硬度・不純物・塩分等の除去）を行っているためで、高度浄水処理によるコストが高くなっている。
　近年、町民の安全でおいしい水の安定供給への要求は、ますます強くなっており、町民のニーズに応えるためにも浄水施設能力を強化し、より一層水質を向上させるために電気透析装置の更新が必要である。また、管路経年化率に表れているとおり、法定耐用年数を経過した管路を多く保有していること等、老朽化した施設の維持管理の更新費用が膨大である。安定した経営を維持していくためには、議会や町民のコンセンサスを得ながら近い将来料金改定が必要になると思われる。</t>
    <rPh sb="131" eb="133">
      <t>ルイジ</t>
    </rPh>
    <rPh sb="133" eb="135">
      <t>ダンタイ</t>
    </rPh>
    <phoneticPr fontId="4"/>
  </si>
  <si>
    <t>【①経常損益】経常収支比率
　与論町水道事業の経営状況は、経常黒字（単年度収支が１００％超）となっているため、施設維持管理費や施設建設時の企業債（借金）の利息返済を行いつつも、年度毎の給水収益（料金収入）で費用を賄うことが出来ている。
　しかし、人口減少による水需要の減少に伴い、給水収益（料金収入）は年々減少傾向にある。
【②累積欠損】累積欠損金比率
　現在欠損金は発生していない。しかし、給水収益は年々減少する傾向にある。（人口減、節水技術の向上等。）
　①のとおり平成２９年度の１１２.７％から年々収支比率が減少しており、今後赤字となる可能性がある。そのため、様々な経費削減を行っており、水道管布設替工事の際に水道事業以外が行う事業（町や県が行う道路工事）と協力して行う事による、路面（アスファルト等）工事費の経費削減が最も大きな削減額となっている。
【③支払能力】流動比率
　短期的(１年以内)な債務に対する支払能力を示す指標であるが、現時点では問題ない。
【④債務残高】企業債残高対給水収益比率
　類似団体と比較し、低い値となっている。地理的要因から与論町の浄水場は海水淡水化施設を導入しているが、施設の更新には多大な費用が発生する。また、管路の経年劣化率も高いため、今後大規模な修繕が必要であり、債務残高の増加が見込まれる。
【⑤料金水準の適切性】料金回収率
　給水に係る費用がどの程度給水収益で賄えているかを示す指標となる。現在約１００％で推移しているが、経費削減により、今後１００％以下とならないよう努めなければならない。
【⑥費用の効率性】給水原価
　類似団体と比較し、高い値となっている。浄水場（海水淡水化施設）の運営には、多大な費用が掛かるため、高い傾向にある。
【⑦施設の効率性】施設利用率
　浄水場建設時の計画人口6,100人に対し現在の給水人口は5,171人となっており、水道事業の経営の健全性を確保するためにも、浄水場施設の更新時期に合わせた施設のダウンサイジング（小規模化）等を行い維持管理費の減少及び施設の利用率向上に努めたい。
【⑧供給した配水量の効率性】有収率
　経年劣化の管路が多いため、依然として漏水が多い状況にある。一時的な漏水工事だけでなく、管路の布設替により有収率の向上に努めることで、全体的な経費の削減に努めたい。</t>
    <rPh sb="235" eb="237">
      <t>ヘイセイ</t>
    </rPh>
    <rPh sb="239" eb="241">
      <t>ネンド</t>
    </rPh>
    <rPh sb="250" eb="252">
      <t>ネンネン</t>
    </rPh>
    <rPh sb="252" eb="254">
      <t>シュウシ</t>
    </rPh>
    <rPh sb="254" eb="256">
      <t>ヒリツ</t>
    </rPh>
    <rPh sb="257" eb="259">
      <t>ゲンショウ</t>
    </rPh>
    <rPh sb="283" eb="285">
      <t>サマザマ</t>
    </rPh>
    <rPh sb="286" eb="288">
      <t>ケイヒ</t>
    </rPh>
    <rPh sb="288" eb="290">
      <t>サクゲン</t>
    </rPh>
    <rPh sb="291" eb="292">
      <t>オコナ</t>
    </rPh>
    <rPh sb="358" eb="360">
      <t>ケイヒ</t>
    </rPh>
    <rPh sb="360" eb="362">
      <t>サクゲン</t>
    </rPh>
    <rPh sb="363" eb="364">
      <t>モット</t>
    </rPh>
    <rPh sb="365" eb="366">
      <t>オオ</t>
    </rPh>
    <rPh sb="368" eb="370">
      <t>サクゲン</t>
    </rPh>
    <rPh sb="370" eb="371">
      <t>ガク</t>
    </rPh>
    <rPh sb="621" eb="622">
      <t>ヤク</t>
    </rPh>
    <phoneticPr fontId="4"/>
  </si>
  <si>
    <t>　施設全体の減価償却の状況が約６９％、管路経年化率約９１％と施設及び管路の更新時期が迫っている。類似団体と比較し、管路更新率は高い値となっているが、更新投資をより一層強化する必要がある。
【①施設全体の減価償却の状況】有形固定資産減価償却率
　水源ポンプ室や電気室の殆どが建造後３０年以上経過している。また、配水池にも法定耐用年数を超えるものもある。
【②管路の経年化の状況】管路経年化率
　導水・送水・配水管路の約９１％が法定耐用年数を経過している。その為、漏水等が発生し経営状況に影響を与える要因となっている。
【③管路の更新投資の実施状況】管路更新率
　類似団体と比較し、高い値となっているが、現在の０.９４％の場合、すべての管路を更新するのに約１００年かかる更新ペースである。法定耐用年数を超える物が約９１％あるため、財源を確保し順次更新していく必要がある。
　ただし、単独での布設替工事は膨大な費用がかかり、中々進まないのが現状である。</t>
    <rPh sb="14" eb="15">
      <t>ヤク</t>
    </rPh>
    <rPh sb="25" eb="26">
      <t>ヤク</t>
    </rPh>
    <rPh sb="57" eb="59">
      <t>カンロ</t>
    </rPh>
    <rPh sb="116" eb="118">
      <t>ゲンカ</t>
    </rPh>
    <rPh sb="208" eb="209">
      <t>ヤク</t>
    </rPh>
    <rPh sb="326" eb="327">
      <t>ヤク</t>
    </rPh>
    <rPh sb="355" eb="356">
      <t>ヤク</t>
    </rPh>
    <rPh sb="390" eb="392">
      <t>タンドク</t>
    </rPh>
    <rPh sb="394" eb="397">
      <t>フセツガ</t>
    </rPh>
    <rPh sb="397" eb="399">
      <t>コウジ</t>
    </rPh>
    <rPh sb="400" eb="402">
      <t>ボウダイ</t>
    </rPh>
    <rPh sb="403" eb="405">
      <t>ヒヨウ</t>
    </rPh>
    <rPh sb="410" eb="412">
      <t>ナカナカ</t>
    </rPh>
    <rPh sb="412" eb="413">
      <t>スス</t>
    </rPh>
    <rPh sb="418" eb="420">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</si>
</sst>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1.69</c:v>
                </c:pt>
                <c:pt idx="1">
                  <c:v>0.88</c:v>
                </c:pt>
                <c:pt idx="2">
                  <c:v>1.3</c:v>
                </c:pt>
                <c:pt idx="3">
                  <c:v>1.4</c:v>
                </c:pt>
                <c:pt idx="4">
                  <c:v>0.94</c:v>
                </c:pt>
              </c:numCache>
            </c:numRef>
          </c:val>
          <c:extLst>
            <c:ext xmlns:c16="http://schemas.microsoft.com/office/drawing/2014/chart" uri="{C3380CC4-5D6E-409C-BE32-E72D297353CC}">
              <c16:uniqueId val="{00000000-BAB0-4793-8234-E6FF826D3A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BAB0-4793-8234-E6FF826D3A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50.53</c:v>
                </c:pt>
                <c:pt idx="1">
                  <c:v>51.51</c:v>
                </c:pt>
                <c:pt idx="2">
                  <c:v>51.26</c:v>
                </c:pt>
                <c:pt idx="3">
                  <c:v>50.18</c:v>
                </c:pt>
                <c:pt idx="4">
                  <c:v>49.99</c:v>
                </c:pt>
              </c:numCache>
            </c:numRef>
          </c:val>
          <c:extLst>
            <c:ext xmlns:c16="http://schemas.microsoft.com/office/drawing/2014/chart" uri="{C3380CC4-5D6E-409C-BE32-E72D297353CC}">
              <c16:uniqueId val="{00000000-5817-4DEC-AA61-5A24BE0F98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5817-4DEC-AA61-5A24BE0F98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c:v>
                </c:pt>
                <c:pt idx="1">
                  <c:v>87.9</c:v>
                </c:pt>
                <c:pt idx="2">
                  <c:v>87.7</c:v>
                </c:pt>
                <c:pt idx="3">
                  <c:v>87.5</c:v>
                </c:pt>
                <c:pt idx="4">
                  <c:v>87.1</c:v>
                </c:pt>
              </c:numCache>
            </c:numRef>
          </c:val>
          <c:extLst>
            <c:ext xmlns:c16="http://schemas.microsoft.com/office/drawing/2014/chart" uri="{C3380CC4-5D6E-409C-BE32-E72D297353CC}">
              <c16:uniqueId val="{00000000-E265-4B2D-B649-ECC52E29B2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E265-4B2D-B649-ECC52E29B2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104.9</c:v>
                </c:pt>
                <c:pt idx="1">
                  <c:v>107.65</c:v>
                </c:pt>
                <c:pt idx="2">
                  <c:v>112.73</c:v>
                </c:pt>
                <c:pt idx="3">
                  <c:v>107.32</c:v>
                </c:pt>
                <c:pt idx="4">
                  <c:v>104.52</c:v>
                </c:pt>
              </c:numCache>
            </c:numRef>
          </c:val>
          <c:extLst>
            <c:ext xmlns:c16="http://schemas.microsoft.com/office/drawing/2014/chart" uri="{C3380CC4-5D6E-409C-BE32-E72D297353CC}">
              <c16:uniqueId val="{00000000-1382-4D0E-8B4D-14EB11B33A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1382-4D0E-8B4D-14EB11B33A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64.150000000000006</c:v>
                </c:pt>
                <c:pt idx="1">
                  <c:v>65.819999999999993</c:v>
                </c:pt>
                <c:pt idx="2">
                  <c:v>67.150000000000006</c:v>
                </c:pt>
                <c:pt idx="3">
                  <c:v>67.989999999999995</c:v>
                </c:pt>
                <c:pt idx="4">
                  <c:v>69.19</c:v>
                </c:pt>
              </c:numCache>
            </c:numRef>
          </c:val>
          <c:extLst>
            <c:ext xmlns:c16="http://schemas.microsoft.com/office/drawing/2014/chart" uri="{C3380CC4-5D6E-409C-BE32-E72D297353CC}">
              <c16:uniqueId val="{00000000-0061-4DE6-9B86-41424E87DD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0061-4DE6-9B86-41424E87DD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81.8</c:v>
                </c:pt>
                <c:pt idx="1">
                  <c:v>81.7</c:v>
                </c:pt>
                <c:pt idx="2">
                  <c:v>86.5</c:v>
                </c:pt>
                <c:pt idx="3">
                  <c:v>90.3</c:v>
                </c:pt>
                <c:pt idx="4">
                  <c:v>91.04</c:v>
                </c:pt>
              </c:numCache>
            </c:numRef>
          </c:val>
          <c:extLst>
            <c:ext xmlns:c16="http://schemas.microsoft.com/office/drawing/2014/chart" uri="{C3380CC4-5D6E-409C-BE32-E72D297353CC}">
              <c16:uniqueId val="{00000000-E102-40F1-B83B-11440E69C8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E102-40F1-B83B-11440E69C8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BA-4F14-A39F-FF428A471E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06BA-4F14-A39F-FF428A471E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814.14</c:v>
                </c:pt>
                <c:pt idx="1">
                  <c:v>1016.99</c:v>
                </c:pt>
                <c:pt idx="2">
                  <c:v>984.4</c:v>
                </c:pt>
                <c:pt idx="3">
                  <c:v>988.78</c:v>
                </c:pt>
                <c:pt idx="4">
                  <c:v>641.36</c:v>
                </c:pt>
              </c:numCache>
            </c:numRef>
          </c:val>
          <c:extLst>
            <c:ext xmlns:c16="http://schemas.microsoft.com/office/drawing/2014/chart" uri="{C3380CC4-5D6E-409C-BE32-E72D297353CC}">
              <c16:uniqueId val="{00000000-5D4A-4D6A-B5AA-EF86003E85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5D4A-4D6A-B5AA-EF86003E85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115</c:v>
                </c:pt>
                <c:pt idx="1">
                  <c:v>104.97</c:v>
                </c:pt>
                <c:pt idx="2">
                  <c:v>98.91</c:v>
                </c:pt>
                <c:pt idx="3">
                  <c:v>93.56</c:v>
                </c:pt>
                <c:pt idx="4">
                  <c:v>86.09</c:v>
                </c:pt>
              </c:numCache>
            </c:numRef>
          </c:val>
          <c:extLst>
            <c:ext xmlns:c16="http://schemas.microsoft.com/office/drawing/2014/chart" uri="{C3380CC4-5D6E-409C-BE32-E72D297353CC}">
              <c16:uniqueId val="{00000000-A703-4928-AE7A-B4F67F18C5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A703-4928-AE7A-B4F67F18C5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104.43</c:v>
                </c:pt>
                <c:pt idx="1">
                  <c:v>107.16</c:v>
                </c:pt>
                <c:pt idx="2">
                  <c:v>112.57</c:v>
                </c:pt>
                <c:pt idx="3">
                  <c:v>106.08</c:v>
                </c:pt>
                <c:pt idx="4">
                  <c:v>103.42</c:v>
                </c:pt>
              </c:numCache>
            </c:numRef>
          </c:val>
          <c:extLst>
            <c:ext xmlns:c16="http://schemas.microsoft.com/office/drawing/2014/chart" uri="{C3380CC4-5D6E-409C-BE32-E72D297353CC}">
              <c16:uniqueId val="{00000000-6E05-42B3-9EA3-192BE65673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6E05-42B3-9EA3-192BE65673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259.31</c:v>
                </c:pt>
                <c:pt idx="1">
                  <c:v>254.5</c:v>
                </c:pt>
                <c:pt idx="2">
                  <c:v>240.11</c:v>
                </c:pt>
                <c:pt idx="3">
                  <c:v>253.86</c:v>
                </c:pt>
                <c:pt idx="4">
                  <c:v>259.5</c:v>
                </c:pt>
              </c:numCache>
            </c:numRef>
          </c:val>
          <c:extLst>
            <c:ext xmlns:c16="http://schemas.microsoft.com/office/drawing/2014/chart" uri="{C3380CC4-5D6E-409C-BE32-E72D297353CC}">
              <c16:uniqueId val="{00000000-5675-478C-BFD2-B825C02B4E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5675-478C-BFD2-B825C02B4E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鹿児島県　与論町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5247</v>
      </c>
      <c r="AM8" s="71"/>
      <c r="AN8" s="71"/>
      <c r="AO8" s="71"/>
      <c r="AP8" s="71"/>
      <c r="AQ8" s="71"/>
      <c r="AR8" s="71"/>
      <c r="AS8" s="71"/>
      <c r="AT8" s="67">
        <f>データ!$S$6</f>
        <v>20.58</v>
      </c>
      <c r="AU8" s="68"/>
      <c r="AV8" s="68"/>
      <c r="AW8" s="68"/>
      <c r="AX8" s="68"/>
      <c r="AY8" s="68"/>
      <c r="AZ8" s="68"/>
      <c r="BA8" s="68"/>
      <c r="BB8" s="70">
        <f>データ!$T$6</f>
        <v>254.96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83.16</v>
      </c>
      <c r="J10" s="68"/>
      <c r="K10" s="68"/>
      <c r="L10" s="68"/>
      <c r="M10" s="68"/>
      <c r="N10" s="68"/>
      <c r="O10" s="69"/>
      <c r="P10" s="70">
        <f>データ!$P$6</f>
        <v>99.85</v>
      </c>
      <c r="Q10" s="70"/>
      <c r="R10" s="70"/>
      <c r="S10" s="70"/>
      <c r="T10" s="70"/>
      <c r="U10" s="70"/>
      <c r="V10" s="70"/>
      <c r="W10" s="71">
        <f>データ!$Q$6</f>
        <v>5115</v>
      </c>
      <c r="X10" s="71"/>
      <c r="Y10" s="71"/>
      <c r="Z10" s="71"/>
      <c r="AA10" s="71"/>
      <c r="AB10" s="71"/>
      <c r="AC10" s="71"/>
      <c r="AD10" s="2"/>
      <c r="AE10" s="2"/>
      <c r="AF10" s="2"/>
      <c r="AG10" s="2"/>
      <c r="AH10" s="4"/>
      <c r="AI10" s="4"/>
      <c r="AJ10" s="4"/>
      <c r="AK10" s="4"/>
      <c r="AL10" s="71">
        <f>データ!$U$6</f>
        <v>5171</v>
      </c>
      <c r="AM10" s="71"/>
      <c r="AN10" s="71"/>
      <c r="AO10" s="71"/>
      <c r="AP10" s="71"/>
      <c r="AQ10" s="71"/>
      <c r="AR10" s="71"/>
      <c r="AS10" s="71"/>
      <c r="AT10" s="67">
        <f>データ!$V$6</f>
        <v>20</v>
      </c>
      <c r="AU10" s="68"/>
      <c r="AV10" s="68"/>
      <c r="AW10" s="68"/>
      <c r="AX10" s="68"/>
      <c r="AY10" s="68"/>
      <c r="AZ10" s="68"/>
      <c r="BA10" s="68"/>
      <c r="BB10" s="70">
        <f>データ!$W$6</f>
        <v>258.55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112</v>
      </c>
      <c r="BM47" s="99"/>
      <c r="BN47" s="99"/>
      <c r="BO47" s="99"/>
      <c r="BP47" s="99"/>
      <c r="BQ47" s="99"/>
      <c r="BR47" s="99"/>
      <c r="BS47" s="99"/>
      <c r="BT47" s="99"/>
      <c r="BU47" s="99"/>
      <c r="BV47" s="99"/>
      <c r="BW47" s="99"/>
      <c r="BX47" s="99"/>
      <c r="BY47" s="99"/>
      <c r="BZ47" s="10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8"/>
      <c r="BM60" s="99"/>
      <c r="BN60" s="99"/>
      <c r="BO60" s="99"/>
      <c r="BP60" s="99"/>
      <c r="BQ60" s="99"/>
      <c r="BR60" s="99"/>
      <c r="BS60" s="99"/>
      <c r="BT60" s="99"/>
      <c r="BU60" s="99"/>
      <c r="BV60" s="99"/>
      <c r="BW60" s="99"/>
      <c r="BX60" s="99"/>
      <c r="BY60" s="99"/>
      <c r="BZ60" s="100"/>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8"/>
      <c r="BM61" s="99"/>
      <c r="BN61" s="99"/>
      <c r="BO61" s="99"/>
      <c r="BP61" s="99"/>
      <c r="BQ61" s="99"/>
      <c r="BR61" s="99"/>
      <c r="BS61" s="99"/>
      <c r="BT61" s="99"/>
      <c r="BU61" s="99"/>
      <c r="BV61" s="99"/>
      <c r="BW61" s="99"/>
      <c r="BX61" s="99"/>
      <c r="BY61" s="99"/>
      <c r="BZ61" s="10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I438z7DiDMDEeMj/vc3zsW/apTCwM52Rdo27YiyLFOhx3AFGUAwZfhf+MqsEED445XWTbgtZjGOgaanLm/MxA==" saltValue="C+83hLD1OR5AUxIz5kBf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465356</v>
      </c>
      <c r="D6" s="34">
        <f t="shared" si="3"/>
        <v>46</v>
      </c>
      <c r="E6" s="34">
        <f t="shared" si="3"/>
        <v>1</v>
      </c>
      <c r="F6" s="34">
        <f t="shared" si="3"/>
        <v>0</v>
      </c>
      <c r="G6" s="34">
        <f t="shared" si="3"/>
        <v>1</v>
      </c>
      <c r="H6" s="34" t="str">
        <f t="shared" si="3"/>
        <v>鹿児島県　与論町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83.16</v>
      </c>
      <c r="P6" s="35">
        <f t="shared" si="3"/>
        <v>99.85</v>
      </c>
      <c r="Q6" s="35">
        <f t="shared" si="3"/>
        <v>5115</v>
      </c>
      <c r="R6" s="35">
        <f t="shared" si="3"/>
        <v>5247</v>
      </c>
      <c r="S6" s="35">
        <f t="shared" si="3"/>
        <v>20.58</v>
      </c>
      <c r="T6" s="35">
        <f t="shared" si="3"/>
        <v>254.96</v>
      </c>
      <c r="U6" s="35">
        <f t="shared" si="3"/>
        <v>5171</v>
      </c>
      <c r="V6" s="35">
        <f t="shared" si="3"/>
        <v>20</v>
      </c>
      <c r="W6" s="35">
        <f t="shared" si="3"/>
        <v>258.55</v>
      </c>
      <c r="X6" s="36">
        <f>IF(X7="",NA(),X7)</f>
        <v>104.9</v>
      </c>
      <c r="Y6" s="36">
        <f t="shared" ref="Y6:AG6" si="4">IF(Y7="",NA(),Y7)</f>
        <v>107.65</v>
      </c>
      <c r="Z6" s="36">
        <f t="shared" si="4"/>
        <v>112.73</v>
      </c>
      <c r="AA6" s="36">
        <f t="shared" si="4"/>
        <v>107.32</v>
      </c>
      <c r="AB6" s="36">
        <f t="shared" si="4"/>
        <v>104.52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814.14</v>
      </c>
      <c r="AU6" s="36">
        <f t="shared" ref="AU6:BC6" si="6">IF(AU7="",NA(),AU7)</f>
        <v>1016.99</v>
      </c>
      <c r="AV6" s="36">
        <f t="shared" si="6"/>
        <v>984.4</v>
      </c>
      <c r="AW6" s="36">
        <f t="shared" si="6"/>
        <v>988.78</v>
      </c>
      <c r="AX6" s="36">
        <f t="shared" si="6"/>
        <v>641.36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115</v>
      </c>
      <c r="BF6" s="36">
        <f t="shared" ref="BF6:BN6" si="7">IF(BF7="",NA(),BF7)</f>
        <v>104.97</v>
      </c>
      <c r="BG6" s="36">
        <f t="shared" si="7"/>
        <v>98.91</v>
      </c>
      <c r="BH6" s="36">
        <f t="shared" si="7"/>
        <v>93.56</v>
      </c>
      <c r="BI6" s="36">
        <f t="shared" si="7"/>
        <v>86.09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104.43</v>
      </c>
      <c r="BQ6" s="36">
        <f t="shared" ref="BQ6:BY6" si="8">IF(BQ7="",NA(),BQ7)</f>
        <v>107.16</v>
      </c>
      <c r="BR6" s="36">
        <f t="shared" si="8"/>
        <v>112.57</v>
      </c>
      <c r="BS6" s="36">
        <f t="shared" si="8"/>
        <v>106.08</v>
      </c>
      <c r="BT6" s="36">
        <f t="shared" si="8"/>
        <v>103.42</v>
      </c>
      <c r="BU6" s="36">
        <f t="shared" si="8"/>
        <v>92.76</v>
      </c>
      <c r="BV6" s="36">
        <f t="shared" si="8"/>
        <v>93.28</v>
      </c>
      <c r="BW6" s="36">
        <f t="shared" si="8"/>
        <v>87.51</v>
      </c>
      <c r="BX6" s="36">
        <f t="shared" si="8"/>
        <v>84.77</v>
      </c>
      <c r="BY6" s="36">
        <f t="shared" si="8"/>
        <v>87.11</v>
      </c>
      <c r="BZ6" s="35" t="str">
        <f>IF(BZ7="","",IF(BZ7="-","【-】","【"&amp;SUBSTITUTE(TEXT(BZ7,"#,##0.00"),"-","△")&amp;"】"))</f>
        <v>【103.24】</v>
      </c>
      <c r="CA6" s="36">
        <f>IF(CA7="",NA(),CA7)</f>
        <v>259.31</v>
      </c>
      <c r="CB6" s="36">
        <f t="shared" ref="CB6:CJ6" si="9">IF(CB7="",NA(),CB7)</f>
        <v>254.5</v>
      </c>
      <c r="CC6" s="36">
        <f t="shared" si="9"/>
        <v>240.11</v>
      </c>
      <c r="CD6" s="36">
        <f t="shared" si="9"/>
        <v>253.86</v>
      </c>
      <c r="CE6" s="36">
        <f t="shared" si="9"/>
        <v>259.5</v>
      </c>
      <c r="CF6" s="36">
        <f t="shared" si="9"/>
        <v>208.67</v>
      </c>
      <c r="CG6" s="36">
        <f t="shared" si="9"/>
        <v>208.29</v>
      </c>
      <c r="CH6" s="36">
        <f t="shared" si="9"/>
        <v>218.42</v>
      </c>
      <c r="CI6" s="36">
        <f t="shared" si="9"/>
        <v>227.27</v>
      </c>
      <c r="CJ6" s="36">
        <f t="shared" si="9"/>
        <v>223.98</v>
      </c>
      <c r="CK6" s="35" t="str">
        <f>IF(CK7="","",IF(CK7="-","【-】","【"&amp;SUBSTITUTE(TEXT(CK7,"#,##0.00"),"-","△")&amp;"】"))</f>
        <v>【168.38】</v>
      </c>
      <c r="CL6" s="36">
        <f>IF(CL7="",NA(),CL7)</f>
        <v>50.53</v>
      </c>
      <c r="CM6" s="36">
        <f t="shared" ref="CM6:CU6" si="10">IF(CM7="",NA(),CM7)</f>
        <v>51.51</v>
      </c>
      <c r="CN6" s="36">
        <f t="shared" si="10"/>
        <v>51.26</v>
      </c>
      <c r="CO6" s="36">
        <f t="shared" si="10"/>
        <v>50.18</v>
      </c>
      <c r="CP6" s="36">
        <f t="shared" si="10"/>
        <v>49.99</v>
      </c>
      <c r="CQ6" s="36">
        <f t="shared" si="10"/>
        <v>49.08</v>
      </c>
      <c r="CR6" s="36">
        <f t="shared" si="10"/>
        <v>49.32</v>
      </c>
      <c r="CS6" s="36">
        <f t="shared" si="10"/>
        <v>50.24</v>
      </c>
      <c r="CT6" s="36">
        <f t="shared" si="10"/>
        <v>50.29</v>
      </c>
      <c r="CU6" s="36">
        <f t="shared" si="10"/>
        <v>49.64</v>
      </c>
      <c r="CV6" s="35" t="str">
        <f>IF(CV7="","",IF(CV7="-","【-】","【"&amp;SUBSTITUTE(TEXT(CV7,"#,##0.00"),"-","△")&amp;"】"))</f>
        <v>【60.00】</v>
      </c>
      <c r="CW6" s="36">
        <f>IF(CW7="",NA(),CW7)</f>
        <v>88</v>
      </c>
      <c r="CX6" s="36">
        <f t="shared" ref="CX6:DF6" si="11">IF(CX7="",NA(),CX7)</f>
        <v>87.9</v>
      </c>
      <c r="CY6" s="36">
        <f t="shared" si="11"/>
        <v>87.7</v>
      </c>
      <c r="CZ6" s="36">
        <f t="shared" si="11"/>
        <v>87.5</v>
      </c>
      <c r="DA6" s="36">
        <f t="shared" si="11"/>
        <v>87.1</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64.150000000000006</v>
      </c>
      <c r="DI6" s="36">
        <f t="shared" ref="DI6:DQ6" si="12">IF(DI7="",NA(),DI7)</f>
        <v>65.819999999999993</v>
      </c>
      <c r="DJ6" s="36">
        <f t="shared" si="12"/>
        <v>67.150000000000006</v>
      </c>
      <c r="DK6" s="36">
        <f t="shared" si="12"/>
        <v>67.989999999999995</v>
      </c>
      <c r="DL6" s="36">
        <f t="shared" si="12"/>
        <v>69.19</v>
      </c>
      <c r="DM6" s="36">
        <f t="shared" si="12"/>
        <v>47.44</v>
      </c>
      <c r="DN6" s="36">
        <f t="shared" si="12"/>
        <v>48.3</v>
      </c>
      <c r="DO6" s="36">
        <f t="shared" si="12"/>
        <v>45.14</v>
      </c>
      <c r="DP6" s="36">
        <f t="shared" si="12"/>
        <v>45.85</v>
      </c>
      <c r="DQ6" s="36">
        <f t="shared" si="12"/>
        <v>47.31</v>
      </c>
      <c r="DR6" s="35" t="str">
        <f>IF(DR7="","",IF(DR7="-","【-】","【"&amp;SUBSTITUTE(TEXT(DR7,"#,##0.00"),"-","△")&amp;"】"))</f>
        <v>【49.59】</v>
      </c>
      <c r="DS6" s="36">
        <f>IF(DS7="",NA(),DS7)</f>
        <v>81.8</v>
      </c>
      <c r="DT6" s="36">
        <f t="shared" ref="DT6:EB6" si="13">IF(DT7="",NA(),DT7)</f>
        <v>81.7</v>
      </c>
      <c r="DU6" s="36">
        <f t="shared" si="13"/>
        <v>86.5</v>
      </c>
      <c r="DV6" s="36">
        <f t="shared" si="13"/>
        <v>90.3</v>
      </c>
      <c r="DW6" s="36">
        <f t="shared" si="13"/>
        <v>91.04</v>
      </c>
      <c r="DX6" s="36">
        <f t="shared" si="13"/>
        <v>11.16</v>
      </c>
      <c r="DY6" s="36">
        <f t="shared" si="13"/>
        <v>12.43</v>
      </c>
      <c r="DZ6" s="36">
        <f t="shared" si="13"/>
        <v>13.58</v>
      </c>
      <c r="EA6" s="36">
        <f t="shared" si="13"/>
        <v>14.13</v>
      </c>
      <c r="EB6" s="36">
        <f t="shared" si="13"/>
        <v>16.77</v>
      </c>
      <c r="EC6" s="35" t="str">
        <f>IF(EC7="","",IF(EC7="-","【-】","【"&amp;SUBSTITUTE(TEXT(EC7,"#,##0.00"),"-","△")&amp;"】"))</f>
        <v>【19.44】</v>
      </c>
      <c r="ED6" s="36">
        <f>IF(ED7="",NA(),ED7)</f>
        <v>1.69</v>
      </c>
      <c r="EE6" s="36">
        <f t="shared" ref="EE6:EM6" si="14">IF(EE7="",NA(),EE7)</f>
        <v>0.88</v>
      </c>
      <c r="EF6" s="36">
        <f t="shared" si="14"/>
        <v>1.3</v>
      </c>
      <c r="EG6" s="36">
        <f t="shared" si="14"/>
        <v>1.4</v>
      </c>
      <c r="EH6" s="36">
        <f t="shared" si="14"/>
        <v>0.94</v>
      </c>
      <c r="EI6" s="36">
        <f t="shared" si="14"/>
        <v>0.65</v>
      </c>
      <c r="EJ6" s="36">
        <f t="shared" si="14"/>
        <v>0.46</v>
      </c>
      <c r="EK6" s="36">
        <f t="shared" si="14"/>
        <v>0.44</v>
      </c>
      <c r="EL6" s="36">
        <f t="shared" si="14"/>
        <v>0.52</v>
      </c>
      <c r="EM6" s="36">
        <f t="shared" si="14"/>
        <v>0.47</v>
      </c>
      <c r="EN6" s="35" t="str">
        <f>IF(EN7="","",IF(EN7="-","【-】","【"&amp;SUBSTITUTE(TEXT(EN7,"#,##0.00"),"-","△")&amp;"】"))</f>
        <v>【0.68】</v>
      </c>
    </row>
    <row r="7" spans="1:144" s="37" customFormat="1">
      <c r="A7" s="29"/>
      <c r="B7" s="38">
        <v>2019</v>
      </c>
      <c r="C7" s="38">
        <v>465356</v>
      </c>
      <c r="D7" s="38">
        <v>46</v>
      </c>
      <c r="E7" s="38">
        <v>1</v>
      </c>
      <c r="F7" s="38">
        <v>0</v>
      </c>
      <c r="G7" s="38">
        <v>1</v>
      </c>
      <c r="H7" s="38" t="s">
        <v>93</v>
      </c>
      <c r="I7" s="38" t="s">
        <v>94</v>
      </c>
      <c r="J7" s="38" t="s">
        <v>95</v>
      </c>
      <c r="K7" s="38" t="s">
        <v>96</v>
      </c>
      <c r="L7" s="38" t="s">
        <v>97</v>
      </c>
      <c r="M7" s="38" t="s">
        <v>98</v>
      </c>
      <c r="N7" s="39" t="s">
        <v>99</v>
      </c>
      <c r="O7" s="39">
        <v>83.16</v>
      </c>
      <c r="P7" s="39">
        <v>99.85</v>
      </c>
      <c r="Q7" s="39">
        <v>5115</v>
      </c>
      <c r="R7" s="39">
        <v>5247</v>
      </c>
      <c r="S7" s="39">
        <v>20.58</v>
      </c>
      <c r="T7" s="39">
        <v>254.96</v>
      </c>
      <c r="U7" s="39">
        <v>5171</v>
      </c>
      <c r="V7" s="39">
        <v>20</v>
      </c>
      <c r="W7" s="39">
        <v>258.55</v>
      </c>
      <c r="X7" s="39">
        <v>104.9</v>
      </c>
      <c r="Y7" s="39">
        <v>107.65</v>
      </c>
      <c r="Z7" s="39">
        <v>112.73</v>
      </c>
      <c r="AA7" s="39">
        <v>107.32</v>
      </c>
      <c r="AB7" s="39">
        <v>104.52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814.14</v>
      </c>
      <c r="AU7" s="39">
        <v>1016.99</v>
      </c>
      <c r="AV7" s="39">
        <v>984.4</v>
      </c>
      <c r="AW7" s="39">
        <v>988.78</v>
      </c>
      <c r="AX7" s="39">
        <v>641.36</v>
      </c>
      <c r="AY7" s="39">
        <v>416.14</v>
      </c>
      <c r="AZ7" s="39">
        <v>371.89</v>
      </c>
      <c r="BA7" s="39">
        <v>293.23</v>
      </c>
      <c r="BB7" s="39">
        <v>300.14</v>
      </c>
      <c r="BC7" s="39">
        <v>301.04000000000002</v>
      </c>
      <c r="BD7" s="39">
        <v>264.97000000000003</v>
      </c>
      <c r="BE7" s="39">
        <v>115</v>
      </c>
      <c r="BF7" s="39">
        <v>104.97</v>
      </c>
      <c r="BG7" s="39">
        <v>98.91</v>
      </c>
      <c r="BH7" s="39">
        <v>93.56</v>
      </c>
      <c r="BI7" s="39">
        <v>86.09</v>
      </c>
      <c r="BJ7" s="39">
        <v>487.22</v>
      </c>
      <c r="BK7" s="39">
        <v>483.11</v>
      </c>
      <c r="BL7" s="39">
        <v>542.29999999999995</v>
      </c>
      <c r="BM7" s="39">
        <v>566.65</v>
      </c>
      <c r="BN7" s="39">
        <v>551.62</v>
      </c>
      <c r="BO7" s="39">
        <v>266.61</v>
      </c>
      <c r="BP7" s="39">
        <v>104.43</v>
      </c>
      <c r="BQ7" s="39">
        <v>107.16</v>
      </c>
      <c r="BR7" s="39">
        <v>112.57</v>
      </c>
      <c r="BS7" s="39">
        <v>106.08</v>
      </c>
      <c r="BT7" s="39">
        <v>103.42</v>
      </c>
      <c r="BU7" s="39">
        <v>92.76</v>
      </c>
      <c r="BV7" s="39">
        <v>93.28</v>
      </c>
      <c r="BW7" s="39">
        <v>87.51</v>
      </c>
      <c r="BX7" s="39">
        <v>84.77</v>
      </c>
      <c r="BY7" s="39">
        <v>87.11</v>
      </c>
      <c r="BZ7" s="39">
        <v>103.24</v>
      </c>
      <c r="CA7" s="39">
        <v>259.31</v>
      </c>
      <c r="CB7" s="39">
        <v>254.5</v>
      </c>
      <c r="CC7" s="39">
        <v>240.11</v>
      </c>
      <c r="CD7" s="39">
        <v>253.86</v>
      </c>
      <c r="CE7" s="39">
        <v>259.5</v>
      </c>
      <c r="CF7" s="39">
        <v>208.67</v>
      </c>
      <c r="CG7" s="39">
        <v>208.29</v>
      </c>
      <c r="CH7" s="39">
        <v>218.42</v>
      </c>
      <c r="CI7" s="39">
        <v>227.27</v>
      </c>
      <c r="CJ7" s="39">
        <v>223.98</v>
      </c>
      <c r="CK7" s="39">
        <v>168.38</v>
      </c>
      <c r="CL7" s="39">
        <v>50.53</v>
      </c>
      <c r="CM7" s="39">
        <v>51.51</v>
      </c>
      <c r="CN7" s="39">
        <v>51.26</v>
      </c>
      <c r="CO7" s="39">
        <v>50.18</v>
      </c>
      <c r="CP7" s="39">
        <v>49.99</v>
      </c>
      <c r="CQ7" s="39">
        <v>49.08</v>
      </c>
      <c r="CR7" s="39">
        <v>49.32</v>
      </c>
      <c r="CS7" s="39">
        <v>50.24</v>
      </c>
      <c r="CT7" s="39">
        <v>50.29</v>
      </c>
      <c r="CU7" s="39">
        <v>49.64</v>
      </c>
      <c r="CV7" s="39">
        <v>60</v>
      </c>
      <c r="CW7" s="39">
        <v>88</v>
      </c>
      <c r="CX7" s="39">
        <v>87.9</v>
      </c>
      <c r="CY7" s="39">
        <v>87.7</v>
      </c>
      <c r="CZ7" s="39">
        <v>87.5</v>
      </c>
      <c r="DA7" s="39">
        <v>87.1</v>
      </c>
      <c r="DB7" s="39">
        <v>79.3</v>
      </c>
      <c r="DC7" s="39">
        <v>79.34</v>
      </c>
      <c r="DD7" s="39">
        <v>78.650000000000006</v>
      </c>
      <c r="DE7" s="39">
        <v>77.73</v>
      </c>
      <c r="DF7" s="39">
        <v>78.09</v>
      </c>
      <c r="DG7" s="39">
        <v>89.8</v>
      </c>
      <c r="DH7" s="39">
        <v>64.150000000000006</v>
      </c>
      <c r="DI7" s="39">
        <v>65.819999999999993</v>
      </c>
      <c r="DJ7" s="39">
        <v>67.150000000000006</v>
      </c>
      <c r="DK7" s="39">
        <v>67.989999999999995</v>
      </c>
      <c r="DL7" s="39">
        <v>69.19</v>
      </c>
      <c r="DM7" s="39">
        <v>47.44</v>
      </c>
      <c r="DN7" s="39">
        <v>48.3</v>
      </c>
      <c r="DO7" s="39">
        <v>45.14</v>
      </c>
      <c r="DP7" s="39">
        <v>45.85</v>
      </c>
      <c r="DQ7" s="39">
        <v>47.31</v>
      </c>
      <c r="DR7" s="39">
        <v>49.59</v>
      </c>
      <c r="DS7" s="39">
        <v>81.8</v>
      </c>
      <c r="DT7" s="39">
        <v>81.7</v>
      </c>
      <c r="DU7" s="39">
        <v>86.5</v>
      </c>
      <c r="DV7" s="39">
        <v>90.3</v>
      </c>
      <c r="DW7" s="39">
        <v>91.04</v>
      </c>
      <c r="DX7" s="39">
        <v>11.16</v>
      </c>
      <c r="DY7" s="39">
        <v>12.43</v>
      </c>
      <c r="DZ7" s="39">
        <v>13.58</v>
      </c>
      <c r="EA7" s="39">
        <v>14.13</v>
      </c>
      <c r="EB7" s="39">
        <v>16.77</v>
      </c>
      <c r="EC7" s="39">
        <v>19.440000000000001</v>
      </c>
      <c r="ED7" s="39">
        <v>1.69</v>
      </c>
      <c r="EE7" s="39">
        <v>0.88</v>
      </c>
      <c r="EF7" s="39">
        <v>1.3</v>
      </c>
      <c r="EG7" s="39">
        <v>1.4</v>
      </c>
      <c r="EH7" s="39">
        <v>0.94</v>
      </c>
      <c r="EI7" s="39">
        <v>0.65</v>
      </c>
      <c r="EJ7" s="39">
        <v>0.46</v>
      </c>
      <c r="EK7" s="39">
        <v>0.44</v>
      </c>
      <c r="EL7" s="39">
        <v>0.52</v>
      </c>
      <c r="EM7" s="39">
        <v>0.47</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2021-02-05T06:36:00Z</cp:lastPrinted>
  <dcterms:created xsi:type="dcterms:W3CDTF">2020-12-04T02:17:08Z</dcterms:created>
  <dcterms:modified xsi:type="dcterms:W3CDTF">2021-02-05T06:36:01Z</dcterms:modified>
  <cp:category/>
</cp:coreProperties>
</file>