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32 屋久島町【済】\"/>
    </mc:Choice>
  </mc:AlternateContent>
  <workbookProtection workbookAlgorithmName="SHA-512" workbookHashValue="HeKpi/ZQtQlIz8/ezy9TYZqjcyW5GzDoGvifOtd4asa5PkY8WLz1Q/4FEqlr4dURJpxmNH6XehZXvOby1oaNgA==" workbookSaltValue="8KYBvvrv7t2MHo7qNkDJcg==" workbookSpinCount="100000" lockStructure="1"/>
  <bookViews>
    <workbookView xWindow="0" yWindow="0" windowWidth="20490" windowHeight="907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<sst xmlns="http://schemas.openxmlformats.org/spreadsheetml/2006/main" count="236" uniqueCount="121">
  <si>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</si>
  <si>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</si>
  <si>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</si>
  <si>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</si>
  <si>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</si>
  <si>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</si>
  <si>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</si>
  <si>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</si>
  <si>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</si>
  <si>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</si>
  <si>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</si>
  <si>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</si>
  <si>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</si>
  <si>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</si>
  <si>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</si>
  <si>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</si>
  <si>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</si>
  <si>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</si>
  <si>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</si>
  <si>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</si>
  <si>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</si>
  <si>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</si>
  <si>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</si>
  <si>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</si>
  <si>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</si>
  <si>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</si>
  <si>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</si>
  <si>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</si>
  <si>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</si>
  <si>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</si>
  <si>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</si>
  <si>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</si>
  <si>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</si>
  <si>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</si>
  <si>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</si>
  <si>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</si>
  <si>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</si>
  <si>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</si>
  <si>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</si>
  <si>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</si>
  <si>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</si>
  <si>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</si>
  <si>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</si>
  <si>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</si>
  <si>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</si>
  <si>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</si>
  <si>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</si>
  <si>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</si>
  <si>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</si>
  <si>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</si>
  <si>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</si>
  <si>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</si>
  <si>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</si>
  <si>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</si>
  <si>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</si>
  <si>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</si>
  <si>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</si>
  <si>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</si>
  <si>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</si>
  <si>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</si>
  <si>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</si>
  <si>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</si>
  <si>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</si>
  <si>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</si>
  <si>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</si>
  <si>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</si>
  <si>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</si>
  <si>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</si>
  <si>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</si>
  <si>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</si>
  <si>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</si>
  <si>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</si>
  <si>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</si>
  <si>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</si>
  <si>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</si>
  <si>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</si>
  <si>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</si>
  <si>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</si>
  <si>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</si>
  <si>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</si>
  <si>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</si>
  <si>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</si>
  <si>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</si>
  <si>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</si>
  <si>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</si>
  <si>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</si>
  <si>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</si>
  <si>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</si>
  <si>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</si>
  <si>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</si>
  <si>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</si>
  <si>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</si>
  <si>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</si>
  <si>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</si>
  <si>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</si>
  <si>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</si>
  <si>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</si>
  <si>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</si>
  <si>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</si>
  <si>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屋久島町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</si>
  <si>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</si>
  <si>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</si>
  <si>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</si>
  <si>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</si>
  <si>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</si>
  <si>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</si>
  <si>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</si>
  <si>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</si>
  <si>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</si>
  <si>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</si>
  <si>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</si>
  <si>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</si>
  <si>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</si>
  <si>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</si>
  <si>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</si>
  <si>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</si>
  <si>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</si>
  <si>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</si>
  <si>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処理施設は，平成26～28年度に更新改良事業を実施し，電気及び機械設備の老朽化状況が改善された。
処理施設が改善された結果，平成28年度以降は⑦施設利用率が100%となり，効率的な施設の維持を継続している。
排水管路については，創設以来点検改修を実施していない。今後の計画は，令和4年度に機能診断，令和5年度計画策定，令和7年度より機能強化事業実施としている。
機能上重要な施設・社会的な影響が大きい施設・事故時に対応が難しい施設等を重点におき，総合的に施設及び排水管路延命化を図る。これにより，適切な事業の運営を継続していく事を目標とする。</t>
    <phoneticPr fontId="4"/>
  </si>
  <si>
    <t>総体的には概ね健全経営であるが，今後の大規模改修事業を控え更なる効率化・適正化を図る必要がある。令和2年度中に経営戦略を策定し経営状況の見える化を実施し，適正で健全な事業経営基盤の強化を図る必要がある。</t>
    <rPh sb="0" eb="3">
      <t>ソウタイテキ</t>
    </rPh>
    <rPh sb="5" eb="6">
      <t>オオム</t>
    </rPh>
    <rPh sb="7" eb="9">
      <t>ケンゼン</t>
    </rPh>
    <rPh sb="9" eb="11">
      <t>ケイエイ</t>
    </rPh>
    <rPh sb="16" eb="18">
      <t>コンゴ</t>
    </rPh>
    <rPh sb="19" eb="22">
      <t>ダイキボ</t>
    </rPh>
    <rPh sb="22" eb="24">
      <t>カイシュウ</t>
    </rPh>
    <rPh sb="24" eb="26">
      <t>ジギョウ</t>
    </rPh>
    <rPh sb="27" eb="28">
      <t>ヒカ</t>
    </rPh>
    <rPh sb="29" eb="30">
      <t>サラ</t>
    </rPh>
    <rPh sb="32" eb="35">
      <t>コウリツカ</t>
    </rPh>
    <rPh sb="36" eb="39">
      <t>テキセイカ</t>
    </rPh>
    <rPh sb="40" eb="41">
      <t>ハカ</t>
    </rPh>
    <rPh sb="42" eb="44">
      <t>ヒツヨウ</t>
    </rPh>
    <rPh sb="48" eb="50">
      <t>レイワ</t>
    </rPh>
    <rPh sb="51" eb="53">
      <t>ネンド</t>
    </rPh>
    <rPh sb="53" eb="54">
      <t>チュウ</t>
    </rPh>
    <rPh sb="55" eb="57">
      <t>ケイエイ</t>
    </rPh>
    <rPh sb="57" eb="59">
      <t>センリャク</t>
    </rPh>
    <rPh sb="60" eb="62">
      <t>サクテイ</t>
    </rPh>
    <rPh sb="63" eb="65">
      <t>ケイエイ</t>
    </rPh>
    <rPh sb="65" eb="67">
      <t>ジョウキョウ</t>
    </rPh>
    <rPh sb="68" eb="69">
      <t>ミ</t>
    </rPh>
    <rPh sb="71" eb="72">
      <t>カ</t>
    </rPh>
    <rPh sb="77" eb="79">
      <t>テキセイ</t>
    </rPh>
    <rPh sb="80" eb="82">
      <t>ケンゼン</t>
    </rPh>
    <rPh sb="83" eb="85">
      <t>ジギョウ</t>
    </rPh>
    <rPh sb="85" eb="87">
      <t>ケイエイ</t>
    </rPh>
    <rPh sb="87" eb="89">
      <t>キバン</t>
    </rPh>
    <rPh sb="90" eb="92">
      <t>キョウカ</t>
    </rPh>
    <rPh sb="93" eb="94">
      <t>ハカ</t>
    </rPh>
    <rPh sb="95" eb="97">
      <t>ヒツヨウ</t>
    </rPh>
    <phoneticPr fontId="4"/>
  </si>
  <si>
    <t>①収益的収支比率
平成30年度までは一般会計からの繰入により，100％を推移していたが，令和元年度からは法適用化に伴い，一般会計からの繰入が打ち切りとなった為低下した。
⑤経費回収率
令和元年度に，水道使用料に合わせて約15%の料金値上げを実施した。令和2年度以降も，類似団体と同程度に推移していくと想定している。
⑥汚水処理原価
類似団体と比較しても良好と判断する。
⑦施設利用率
災害時の余裕等を含め，適正な水準で推移していると考える。
また類似団体と比較しても良好と判断する。
⑧水洗化率
平成28年度以降は類似団体と近い水準まで推移しており，適正な水洗化率を維持していると考える。
総合的に良好な現状ではあるが，実情は一般会計繰入金への依存度が高い。今後は適正な時期に料金改定を実施し，一般会計に頼らない事業を運営していく必要があると考える。</t>
    <rPh sb="165" eb="167">
      <t>ゲンカ</t>
    </rPh>
    <rPh sb="300" eb="303">
      <t>ソウゴウテキ</t>
    </rPh>
    <rPh sb="304" eb="306">
      <t>リョウコウ</t>
    </rPh>
    <rPh sb="307" eb="309">
      <t>ゲンジョウ</t>
    </rPh>
    <rPh sb="315" eb="317">
      <t>ジツジョウ</t>
    </rPh>
    <rPh sb="318" eb="320">
      <t>イッパン</t>
    </rPh>
    <rPh sb="320" eb="322">
      <t>カイケイ</t>
    </rPh>
    <rPh sb="322" eb="325">
      <t>クリイレキン</t>
    </rPh>
    <rPh sb="327" eb="329">
      <t>イゾン</t>
    </rPh>
    <rPh sb="329" eb="330">
      <t>ド</t>
    </rPh>
    <rPh sb="331" eb="332">
      <t>タカ</t>
    </rPh>
    <rPh sb="334" eb="336">
      <t>コンゴ</t>
    </rPh>
    <rPh sb="337" eb="339">
      <t>テキセイ</t>
    </rPh>
    <rPh sb="340" eb="342">
      <t>ジキ</t>
    </rPh>
    <rPh sb="343" eb="347">
      <t>リョウキンカイテイ</t>
    </rPh>
    <rPh sb="348" eb="350">
      <t>ジッシ</t>
    </rPh>
    <rPh sb="352" eb="356">
      <t>イッパンカイケイ</t>
    </rPh>
    <rPh sb="357" eb="358">
      <t>タヨ</t>
    </rPh>
    <rPh sb="361" eb="363">
      <t>ジギョウ</t>
    </rPh>
    <rPh sb="364" eb="366">
      <t>ウンエイ</t>
    </rPh>
    <rPh sb="370" eb="372">
      <t>ヒツヨウ</t>
    </rPh>
    <rPh sb="376" eb="37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</si>
</sst>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C-4E04-9A5B-0280622C9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60848"/>
        <c:axId val="2161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C-4E04-9A5B-0280622C9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60848"/>
        <c:axId val="216184896"/>
      </c:lineChart>
      <c:dateAx>
        <c:axId val="419160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6184896"/>
        <c:crosses val="autoZero"/>
        <c:auto val="1"/>
        <c:lblOffset val="100"/>
        <c:baseTimeUnit val="years"/>
      </c:dateAx>
      <c:valAx>
        <c:axId val="2161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16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86.09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8-40F9-A8C0-49CC01AB7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51264"/>
        <c:axId val="42035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8-40F9-A8C0-49CC01AB7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351264"/>
        <c:axId val="420351656"/>
      </c:lineChart>
      <c:dateAx>
        <c:axId val="420351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351656"/>
        <c:crosses val="autoZero"/>
        <c:auto val="1"/>
        <c:lblOffset val="100"/>
        <c:baseTimeUnit val="years"/>
      </c:dateAx>
      <c:valAx>
        <c:axId val="42035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35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88.22</c:v>
                </c:pt>
                <c:pt idx="1">
                  <c:v>87.5</c:v>
                </c:pt>
                <c:pt idx="2">
                  <c:v>86.9</c:v>
                </c:pt>
                <c:pt idx="3">
                  <c:v>88.05</c:v>
                </c:pt>
                <c:pt idx="4">
                  <c:v>90.83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2-4477-BF90-B1E55CA1B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52832"/>
        <c:axId val="42035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2-4477-BF90-B1E55CA1B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352832"/>
        <c:axId val="420353224"/>
      </c:lineChart>
      <c:dateAx>
        <c:axId val="420352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353224"/>
        <c:crosses val="autoZero"/>
        <c:auto val="1"/>
        <c:lblOffset val="100"/>
        <c:baseTimeUnit val="years"/>
      </c:dateAx>
      <c:valAx>
        <c:axId val="42035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35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90.47</c:v>
                </c:pt>
                <c:pt idx="3">
                  <c:v>100.31</c:v>
                </c:pt>
                <c:pt idx="4">
                  <c:v>89.58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D-4ED0-8B56-8736D1BF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34432"/>
        <c:axId val="21453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D-4ED0-8B56-8736D1BF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34432"/>
        <c:axId val="214534824"/>
      </c:lineChart>
      <c:dateAx>
        <c:axId val="21453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534824"/>
        <c:crosses val="autoZero"/>
        <c:auto val="1"/>
        <c:lblOffset val="100"/>
        <c:baseTimeUnit val="years"/>
      </c:dateAx>
      <c:valAx>
        <c:axId val="21453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3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5-4F66-97B3-EBB093A9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36000"/>
        <c:axId val="21453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5-4F66-97B3-EBB093A9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36000"/>
        <c:axId val="214536392"/>
      </c:lineChart>
      <c:dateAx>
        <c:axId val="214536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536392"/>
        <c:crosses val="autoZero"/>
        <c:auto val="1"/>
        <c:lblOffset val="100"/>
        <c:baseTimeUnit val="years"/>
      </c:dateAx>
      <c:valAx>
        <c:axId val="21453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3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3-4BB2-9E5E-56AC90DB2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37568"/>
        <c:axId val="41976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3-4BB2-9E5E-56AC90DB2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37568"/>
        <c:axId val="419763880"/>
      </c:lineChart>
      <c:dateAx>
        <c:axId val="214537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763880"/>
        <c:crosses val="autoZero"/>
        <c:auto val="1"/>
        <c:lblOffset val="100"/>
        <c:baseTimeUnit val="years"/>
      </c:dateAx>
      <c:valAx>
        <c:axId val="41976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3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7-48FD-951D-5573DB72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766624"/>
        <c:axId val="41976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7-48FD-951D-5573DB72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66624"/>
        <c:axId val="419767016"/>
      </c:lineChart>
      <c:dateAx>
        <c:axId val="419766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767016"/>
        <c:crosses val="autoZero"/>
        <c:auto val="1"/>
        <c:lblOffset val="100"/>
        <c:baseTimeUnit val="years"/>
      </c:dateAx>
      <c:valAx>
        <c:axId val="41976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76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C-438F-840B-43B88C81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73392"/>
        <c:axId val="41987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C-438F-840B-43B88C81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73392"/>
        <c:axId val="419873784"/>
      </c:lineChart>
      <c:dateAx>
        <c:axId val="419873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873784"/>
        <c:crosses val="autoZero"/>
        <c:auto val="1"/>
        <c:lblOffset val="100"/>
        <c:baseTimeUnit val="years"/>
      </c:dateAx>
      <c:valAx>
        <c:axId val="41987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7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A-4EAB-B2F1-FCE5A681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766232"/>
        <c:axId val="41976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A-4EAB-B2F1-FCE5A681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66232"/>
        <c:axId val="419765840"/>
      </c:lineChart>
      <c:dateAx>
        <c:axId val="419766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765840"/>
        <c:crosses val="autoZero"/>
        <c:auto val="1"/>
        <c:lblOffset val="100"/>
        <c:baseTimeUnit val="years"/>
      </c:dateAx>
      <c:valAx>
        <c:axId val="41976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766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80.709999999999994</c:v>
                </c:pt>
                <c:pt idx="1">
                  <c:v>76.569999999999993</c:v>
                </c:pt>
                <c:pt idx="2">
                  <c:v>40.42</c:v>
                </c:pt>
                <c:pt idx="3">
                  <c:v>29.32</c:v>
                </c:pt>
                <c:pt idx="4">
                  <c:v>64.319999999999993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E-4A4A-98CC-29FDF2577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73000"/>
        <c:axId val="41987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E-4A4A-98CC-29FDF2577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73000"/>
        <c:axId val="419874960"/>
      </c:lineChart>
      <c:dateAx>
        <c:axId val="419873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874960"/>
        <c:crosses val="autoZero"/>
        <c:auto val="1"/>
        <c:lblOffset val="100"/>
        <c:baseTimeUnit val="years"/>
      </c:dateAx>
      <c:valAx>
        <c:axId val="41987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7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169.26</c:v>
                </c:pt>
                <c:pt idx="1">
                  <c:v>183.22</c:v>
                </c:pt>
                <c:pt idx="2">
                  <c:v>348.12</c:v>
                </c:pt>
                <c:pt idx="3">
                  <c:v>483.28</c:v>
                </c:pt>
                <c:pt idx="4">
                  <c:v>238.5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C-49BD-86EB-10B912BA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76136"/>
        <c:axId val="42035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C-49BD-86EB-10B912BA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76136"/>
        <c:axId val="420350088"/>
      </c:lineChart>
      <c:dateAx>
        <c:axId val="419876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0350088"/>
        <c:crosses val="autoZero"/>
        <c:auto val="1"/>
        <c:lblOffset val="100"/>
        <c:baseTimeUnit val="years"/>
      </c:dateAx>
      <c:valAx>
        <c:axId val="42035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7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鹿児島県　屋久島町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12334</v>
      </c>
      <c r="AM8" s="51"/>
      <c r="AN8" s="51"/>
      <c r="AO8" s="51"/>
      <c r="AP8" s="51"/>
      <c r="AQ8" s="51"/>
      <c r="AR8" s="51"/>
      <c r="AS8" s="51"/>
      <c r="AT8" s="46">
        <f>データ!T6</f>
        <v>540.48</v>
      </c>
      <c r="AU8" s="46"/>
      <c r="AV8" s="46"/>
      <c r="AW8" s="46"/>
      <c r="AX8" s="46"/>
      <c r="AY8" s="46"/>
      <c r="AZ8" s="46"/>
      <c r="BA8" s="46"/>
      <c r="BB8" s="46">
        <f>データ!U6</f>
        <v>22.82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3.71</v>
      </c>
      <c r="Q10" s="46"/>
      <c r="R10" s="46"/>
      <c r="S10" s="46"/>
      <c r="T10" s="46"/>
      <c r="U10" s="46"/>
      <c r="V10" s="46"/>
      <c r="W10" s="46">
        <f>データ!Q6</f>
        <v>91.5</v>
      </c>
      <c r="X10" s="46"/>
      <c r="Y10" s="46"/>
      <c r="Z10" s="46"/>
      <c r="AA10" s="46"/>
      <c r="AB10" s="46"/>
      <c r="AC10" s="46"/>
      <c r="AD10" s="51">
        <f>データ!R6</f>
        <v>3025</v>
      </c>
      <c r="AE10" s="51"/>
      <c r="AF10" s="51"/>
      <c r="AG10" s="51"/>
      <c r="AH10" s="51"/>
      <c r="AI10" s="51"/>
      <c r="AJ10" s="51"/>
      <c r="AK10" s="2"/>
      <c r="AL10" s="51">
        <f>データ!V6</f>
        <v>447</v>
      </c>
      <c r="AM10" s="51"/>
      <c r="AN10" s="51"/>
      <c r="AO10" s="51"/>
      <c r="AP10" s="51"/>
      <c r="AQ10" s="51"/>
      <c r="AR10" s="51"/>
      <c r="AS10" s="51"/>
      <c r="AT10" s="46">
        <f>データ!W6</f>
        <v>0.33</v>
      </c>
      <c r="AU10" s="46"/>
      <c r="AV10" s="46"/>
      <c r="AW10" s="46"/>
      <c r="AX10" s="46"/>
      <c r="AY10" s="46"/>
      <c r="AZ10" s="46"/>
      <c r="BA10" s="46"/>
      <c r="BB10" s="46">
        <f>データ!X6</f>
        <v>1354.55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3vtNqp6/azK90i2u7XPq+RsxGLBqL7xT0tqMO6QmoZh+1LoDpTih3volPsYopItBKtA8m/mBVEAe9niKBFpkpA==" saltValue="mMFlaa2m9DsiaKmlUhf4K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465054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鹿児島県　屋久島町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3.71</v>
      </c>
      <c r="Q6" s="34">
        <f t="shared" si="3"/>
        <v>91.5</v>
      </c>
      <c r="R6" s="34">
        <f t="shared" si="3"/>
        <v>3025</v>
      </c>
      <c r="S6" s="34">
        <f t="shared" si="3"/>
        <v>12334</v>
      </c>
      <c r="T6" s="34">
        <f t="shared" si="3"/>
        <v>540.48</v>
      </c>
      <c r="U6" s="34">
        <f t="shared" si="3"/>
        <v>22.82</v>
      </c>
      <c r="V6" s="34">
        <f t="shared" si="3"/>
        <v>447</v>
      </c>
      <c r="W6" s="34">
        <f t="shared" si="3"/>
        <v>0.33</v>
      </c>
      <c r="X6" s="34">
        <f t="shared" si="3"/>
        <v>1354.55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90.47</v>
      </c>
      <c r="AB6" s="35">
        <f t="shared" si="4"/>
        <v>100.31</v>
      </c>
      <c r="AC6" s="35">
        <f t="shared" si="4"/>
        <v>89.58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80.709999999999994</v>
      </c>
      <c r="BR6" s="35">
        <f t="shared" ref="BR6:BZ6" si="8">IF(BR7="",NA(),BR7)</f>
        <v>76.569999999999993</v>
      </c>
      <c r="BS6" s="35">
        <f t="shared" si="8"/>
        <v>40.42</v>
      </c>
      <c r="BT6" s="35">
        <f t="shared" si="8"/>
        <v>29.32</v>
      </c>
      <c r="BU6" s="35">
        <f t="shared" si="8"/>
        <v>64.319999999999993</v>
      </c>
      <c r="BV6" s="35">
        <f t="shared" si="8"/>
        <v>41.34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169.26</v>
      </c>
      <c r="CC6" s="35">
        <f t="shared" ref="CC6:CK6" si="9">IF(CC7="",NA(),CC7)</f>
        <v>183.22</v>
      </c>
      <c r="CD6" s="35">
        <f t="shared" si="9"/>
        <v>348.12</v>
      </c>
      <c r="CE6" s="35">
        <f t="shared" si="9"/>
        <v>483.28</v>
      </c>
      <c r="CF6" s="35">
        <f t="shared" si="9"/>
        <v>238.5</v>
      </c>
      <c r="CG6" s="35">
        <f t="shared" si="9"/>
        <v>357.49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86.09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44.69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88.22</v>
      </c>
      <c r="CY6" s="35">
        <f t="shared" ref="CY6:DG6" si="11">IF(CY7="",NA(),CY7)</f>
        <v>87.5</v>
      </c>
      <c r="CZ6" s="35">
        <f t="shared" si="11"/>
        <v>86.9</v>
      </c>
      <c r="DA6" s="35">
        <f t="shared" si="11"/>
        <v>88.05</v>
      </c>
      <c r="DB6" s="35">
        <f t="shared" si="11"/>
        <v>90.83</v>
      </c>
      <c r="DC6" s="35">
        <f t="shared" si="11"/>
        <v>69.67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465054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3.71</v>
      </c>
      <c r="Q7" s="38">
        <v>91.5</v>
      </c>
      <c r="R7" s="38">
        <v>3025</v>
      </c>
      <c r="S7" s="38">
        <v>12334</v>
      </c>
      <c r="T7" s="38">
        <v>540.48</v>
      </c>
      <c r="U7" s="38">
        <v>22.82</v>
      </c>
      <c r="V7" s="38">
        <v>447</v>
      </c>
      <c r="W7" s="38">
        <v>0.33</v>
      </c>
      <c r="X7" s="38">
        <v>1354.55</v>
      </c>
      <c r="Y7" s="38">
        <v>100</v>
      </c>
      <c r="Z7" s="38">
        <v>100</v>
      </c>
      <c r="AA7" s="38">
        <v>90.47</v>
      </c>
      <c r="AB7" s="38">
        <v>100.31</v>
      </c>
      <c r="AC7" s="38">
        <v>89.58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80.709999999999994</v>
      </c>
      <c r="BR7" s="38">
        <v>76.569999999999993</v>
      </c>
      <c r="BS7" s="38">
        <v>40.42</v>
      </c>
      <c r="BT7" s="38">
        <v>29.32</v>
      </c>
      <c r="BU7" s="38">
        <v>64.319999999999993</v>
      </c>
      <c r="BV7" s="38">
        <v>41.34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169.26</v>
      </c>
      <c r="CC7" s="38">
        <v>183.22</v>
      </c>
      <c r="CD7" s="38">
        <v>348.12</v>
      </c>
      <c r="CE7" s="38">
        <v>483.28</v>
      </c>
      <c r="CF7" s="38">
        <v>238.5</v>
      </c>
      <c r="CG7" s="38">
        <v>357.49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86.09</v>
      </c>
      <c r="CN7" s="38">
        <v>100</v>
      </c>
      <c r="CO7" s="38">
        <v>100</v>
      </c>
      <c r="CP7" s="38">
        <v>100</v>
      </c>
      <c r="CQ7" s="38">
        <v>100</v>
      </c>
      <c r="CR7" s="38">
        <v>44.69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88.22</v>
      </c>
      <c r="CY7" s="38">
        <v>87.5</v>
      </c>
      <c r="CZ7" s="38">
        <v>86.9</v>
      </c>
      <c r="DA7" s="38">
        <v>88.05</v>
      </c>
      <c r="DB7" s="38">
        <v>90.83</v>
      </c>
      <c r="DC7" s="38">
        <v>69.67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2021-02-03T06:03:45Z</cp:lastPrinted>
  <dcterms:created xsi:type="dcterms:W3CDTF">2020-12-04T03:10:03Z</dcterms:created>
  <dcterms:modified xsi:type="dcterms:W3CDTF">2021-02-18T00:26:58Z</dcterms:modified>
  <cp:category/>
</cp:coreProperties>
</file>