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共有（川井田）\61 公営企業決算統計\R02\02決算統計関連調査\030112 公営企業に係る経営比較分析表（平成元年度決算）の分析等について\★完成版★\25_大崎町【済】\"/>
    </mc:Choice>
  </mc:AlternateContent>
  <workbookProtection workbookAlgorithmName="SHA-512" workbookHashValue="4fgDhQbquqr1ZZ91IdTTWP+fBiPB5S2OMUGR5AZBFA68cJxqwPlfWfkf9gDsqN8oCT2lOh55eXByrl1JJfmTjg==" workbookSaltValue="wStYQP3UgK7k3SFPZdn9p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P10" i="4" s="1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<sst xmlns="http://schemas.openxmlformats.org/spreadsheetml/2006/main" count="228" uniqueCount="114">
  <si>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</si>
  <si>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</si>
  <si>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</si>
  <si>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</si>
  <si>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</si>
  <si>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</si>
  <si>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</si>
  <si>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</si>
  <si>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</si>
  <si>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</si>
  <si>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</si>
  <si>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</si>
  <si>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</si>
  <si>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</si>
  <si>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</si>
  <si>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</si>
  <si>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</si>
  <si>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</si>
  <si>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</si>
  <si>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</si>
  <si>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</si>
  <si>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</si>
  <si>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</si>
  <si>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</si>
  <si>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</si>
  <si>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</si>
  <si>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</si>
  <si>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</si>
  <si>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</si>
  <si>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</si>
  <si>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</si>
  <si>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</si>
  <si>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</si>
  <si>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</si>
  <si>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</si>
  <si>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</si>
  <si>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</si>
  <si>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</si>
  <si>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</si>
  <si>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</si>
  <si>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</si>
  <si>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</si>
  <si>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</si>
  <si>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</si>
  <si>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</si>
  <si>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</si>
  <si>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</si>
  <si>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</si>
  <si>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</si>
  <si>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</si>
  <si>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</si>
  <si>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</si>
  <si>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</si>
  <si>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</si>
  <si>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</si>
  <si>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</si>
  <si>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</si>
  <si>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</si>
  <si>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</si>
  <si>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</si>
  <si>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</si>
  <si>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</si>
  <si>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</si>
  <si>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</si>
  <si>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</si>
  <si>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</si>
  <si>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</si>
  <si>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</si>
  <si>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</si>
  <si>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</si>
  <si>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</si>
  <si>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</si>
  <si>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</si>
  <si>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</si>
  <si>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</si>
  <si>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</si>
  <si>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</si>
  <si>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</si>
  <si>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</si>
  <si>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</si>
  <si>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</si>
  <si>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</si>
  <si>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</si>
  <si>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</si>
  <si>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</si>
  <si>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</si>
  <si>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</si>
  <si>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</si>
  <si>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</si>
  <si>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</si>
  <si>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</si>
  <si>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</si>
  <si>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</si>
  <si>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大崎町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</si>
  <si>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</si>
  <si>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</si>
  <si>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</si>
  <si>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</si>
  <si>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</si>
  <si>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</si>
  <si>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</si>
  <si>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</si>
  <si>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</si>
  <si>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</si>
  <si>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</si>
  <si>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</si>
  <si>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</si>
  <si>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</si>
  <si>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</si>
  <si>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</si>
  <si>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</si>
  <si>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類似団体と比較し、全体的に概ね良好な経営を行っており、有収率についても類似団体より高い状況にある。しかしながら、管路経年化率が高く老朽化が進んでおり、今後ますます更新事業が増加していく状況にあるため、中長期的な更新計画を立て効率的に更新を行っていく必要がある。</t>
    <phoneticPr fontId="4"/>
  </si>
  <si>
    <t>①経常収支比率 
　毎年度100％を超えており、黒字経営が継続的に続いている。また、類似団体平均も上回っている状況にある。
②累積欠損金比率
  累積欠損金は発生していない。
③流動比率
  理想比率とされる200％以上を毎年大きく上回っており、短期債務に対する支払い能力はあるといえる。
④企業債残高対給水収益比率
  類似団体平均と比較しても低い水準である。
⑤料金回収率
　毎年度100％以上あり、給水にかかる費用を給水収益で賄えており、経営の健全性を維持している。
⑥給水原価
  類似団体平均より低く、費用の効率性は良いといえる。
⑦施設利用率
  本町は類似団体平均と比べ低い状況にある。経営効率化の観点からはこの指標は高いほどよいが、本管漏水事故等に対応できる一定の余裕は必要である。
⑧有収率
　類似団体平均を上回っており、引き続き漏水の早期発見に努めていく。</t>
    <rPh sb="42" eb="44">
      <t>ルイジ</t>
    </rPh>
    <rPh sb="161" eb="163">
      <t>ルイジ</t>
    </rPh>
    <rPh sb="245" eb="247">
      <t>ルイジ</t>
    </rPh>
    <rPh sb="283" eb="285">
      <t>ルイジ</t>
    </rPh>
    <rPh sb="356" eb="358">
      <t>ルイジ</t>
    </rPh>
    <phoneticPr fontId="4"/>
  </si>
  <si>
    <t>①有形固定資産減価償却率
　類似団体平均を上回っており、減価償却が進み、老朽化が進んでいる状況にあり、計画的な更新が必要である。
②管路経年化率
　管路経年化率が高く、老朽化が進んでいる状況にあり、計画的な更新が必要である。
③管路更新率
　類似団体平均を上回っているが、今後も管路の経年化率が年々増加することを踏まえ、計画的な更新が必要である。</t>
    <rPh sb="14" eb="16">
      <t>ルイジ</t>
    </rPh>
    <rPh sb="121" eb="123">
      <t>ルイジ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</si>
</sst>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0.87</c:v>
                </c:pt>
                <c:pt idx="1">
                  <c:v>1.36</c:v>
                </c:pt>
                <c:pt idx="2">
                  <c:v>0.54</c:v>
                </c:pt>
                <c:pt idx="3">
                  <c:v>0.66</c:v>
                </c:pt>
                <c:pt idx="4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9-474E-9D75-AF8F9E790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45056"/>
        <c:axId val="17405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1.65</c:v>
                </c:pt>
                <c:pt idx="1">
                  <c:v>0.47</c:v>
                </c:pt>
                <c:pt idx="2">
                  <c:v>0.39</c:v>
                </c:pt>
                <c:pt idx="3">
                  <c:v>0.43</c:v>
                </c:pt>
                <c:pt idx="4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E9-474E-9D75-AF8F9E790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45056"/>
        <c:axId val="174051328"/>
      </c:lineChart>
      <c:dateAx>
        <c:axId val="174045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4051328"/>
        <c:crosses val="autoZero"/>
        <c:auto val="1"/>
        <c:lblOffset val="100"/>
        <c:baseTimeUnit val="years"/>
      </c:dateAx>
      <c:valAx>
        <c:axId val="17405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04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53.22</c:v>
                </c:pt>
                <c:pt idx="1">
                  <c:v>51.24</c:v>
                </c:pt>
                <c:pt idx="2">
                  <c:v>51.86</c:v>
                </c:pt>
                <c:pt idx="3">
                  <c:v>50.48</c:v>
                </c:pt>
                <c:pt idx="4">
                  <c:v>51.75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D-4179-92E5-929F23871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08000"/>
        <c:axId val="17861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53.52</c:v>
                </c:pt>
                <c:pt idx="1">
                  <c:v>54.24</c:v>
                </c:pt>
                <c:pt idx="2">
                  <c:v>55.88</c:v>
                </c:pt>
                <c:pt idx="3">
                  <c:v>55.22</c:v>
                </c:pt>
                <c:pt idx="4">
                  <c:v>54.05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7D-4179-92E5-929F23871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08000"/>
        <c:axId val="178618368"/>
      </c:lineChart>
      <c:dateAx>
        <c:axId val="178608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8618368"/>
        <c:crosses val="autoZero"/>
        <c:auto val="1"/>
        <c:lblOffset val="100"/>
        <c:baseTimeUnit val="years"/>
      </c:dateAx>
      <c:valAx>
        <c:axId val="17861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60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85.14</c:v>
                </c:pt>
                <c:pt idx="1">
                  <c:v>89.06</c:v>
                </c:pt>
                <c:pt idx="2">
                  <c:v>84.94</c:v>
                </c:pt>
                <c:pt idx="3">
                  <c:v>90.45</c:v>
                </c:pt>
                <c:pt idx="4">
                  <c:v>82.98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C-4765-AE88-35CC30BA5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78016"/>
        <c:axId val="17868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81.459999999999994</c:v>
                </c:pt>
                <c:pt idx="1">
                  <c:v>81.680000000000007</c:v>
                </c:pt>
                <c:pt idx="2">
                  <c:v>80.989999999999995</c:v>
                </c:pt>
                <c:pt idx="3">
                  <c:v>80.930000000000007</c:v>
                </c:pt>
                <c:pt idx="4">
                  <c:v>80.510000000000005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C-4765-AE88-35CC30BA5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78016"/>
        <c:axId val="178684288"/>
      </c:lineChart>
      <c:dateAx>
        <c:axId val="178678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8684288"/>
        <c:crosses val="autoZero"/>
        <c:auto val="1"/>
        <c:lblOffset val="100"/>
        <c:baseTimeUnit val="years"/>
      </c:dateAx>
      <c:valAx>
        <c:axId val="17868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67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125.94</c:v>
                </c:pt>
                <c:pt idx="1">
                  <c:v>121.46</c:v>
                </c:pt>
                <c:pt idx="2">
                  <c:v>120.06</c:v>
                </c:pt>
                <c:pt idx="3">
                  <c:v>121.51</c:v>
                </c:pt>
                <c:pt idx="4">
                  <c:v>122.44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D-40E4-81F7-37CCF469E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66592"/>
        <c:axId val="17718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111.06</c:v>
                </c:pt>
                <c:pt idx="1">
                  <c:v>111.34</c:v>
                </c:pt>
                <c:pt idx="2">
                  <c:v>110.02</c:v>
                </c:pt>
                <c:pt idx="3">
                  <c:v>108.76</c:v>
                </c:pt>
                <c:pt idx="4">
                  <c:v>108.46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D-40E4-81F7-37CCF469E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66592"/>
        <c:axId val="177185152"/>
      </c:lineChart>
      <c:dateAx>
        <c:axId val="177166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7185152"/>
        <c:crosses val="autoZero"/>
        <c:auto val="1"/>
        <c:lblOffset val="100"/>
        <c:baseTimeUnit val="years"/>
      </c:dateAx>
      <c:valAx>
        <c:axId val="177185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16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58.13</c:v>
                </c:pt>
                <c:pt idx="1">
                  <c:v>58.64</c:v>
                </c:pt>
                <c:pt idx="2">
                  <c:v>59.73</c:v>
                </c:pt>
                <c:pt idx="3">
                  <c:v>60.78</c:v>
                </c:pt>
                <c:pt idx="4">
                  <c:v>60.95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9-425B-949B-3A092F982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20224"/>
        <c:axId val="17722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47.7</c:v>
                </c:pt>
                <c:pt idx="1">
                  <c:v>48.14</c:v>
                </c:pt>
                <c:pt idx="2">
                  <c:v>46.61</c:v>
                </c:pt>
                <c:pt idx="3">
                  <c:v>47.97</c:v>
                </c:pt>
                <c:pt idx="4">
                  <c:v>49.12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79-425B-949B-3A092F982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20224"/>
        <c:axId val="177222400"/>
      </c:lineChart>
      <c:dateAx>
        <c:axId val="177220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7222400"/>
        <c:crosses val="autoZero"/>
        <c:auto val="1"/>
        <c:lblOffset val="100"/>
        <c:baseTimeUnit val="years"/>
      </c:dateAx>
      <c:valAx>
        <c:axId val="17722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22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22.68</c:v>
                </c:pt>
                <c:pt idx="1">
                  <c:v>23.96</c:v>
                </c:pt>
                <c:pt idx="2">
                  <c:v>26.12</c:v>
                </c:pt>
                <c:pt idx="3">
                  <c:v>30.89</c:v>
                </c:pt>
                <c:pt idx="4">
                  <c:v>32.630000000000003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5-499D-96E5-4C7C69B09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45184"/>
        <c:axId val="17726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7.26</c:v>
                </c:pt>
                <c:pt idx="1">
                  <c:v>11.13</c:v>
                </c:pt>
                <c:pt idx="2">
                  <c:v>10.84</c:v>
                </c:pt>
                <c:pt idx="3">
                  <c:v>15.33</c:v>
                </c:pt>
                <c:pt idx="4">
                  <c:v>16.760000000000002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35-499D-96E5-4C7C69B09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45184"/>
        <c:axId val="177263744"/>
      </c:lineChart>
      <c:dateAx>
        <c:axId val="1772451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7263744"/>
        <c:crosses val="autoZero"/>
        <c:auto val="1"/>
        <c:lblOffset val="100"/>
        <c:baseTimeUnit val="years"/>
      </c:dateAx>
      <c:valAx>
        <c:axId val="17726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24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1-4717-B4BD-EEFC7244F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97280"/>
        <c:axId val="17729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9.35</c:v>
                </c:pt>
                <c:pt idx="1">
                  <c:v>10.130000000000001</c:v>
                </c:pt>
                <c:pt idx="2">
                  <c:v>7.31</c:v>
                </c:pt>
                <c:pt idx="3">
                  <c:v>7.48</c:v>
                </c:pt>
                <c:pt idx="4">
                  <c:v>11.94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1-4717-B4BD-EEFC7244F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97280"/>
        <c:axId val="177299456"/>
      </c:lineChart>
      <c:dateAx>
        <c:axId val="177297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7299456"/>
        <c:crosses val="autoZero"/>
        <c:auto val="1"/>
        <c:lblOffset val="100"/>
        <c:baseTimeUnit val="years"/>
      </c:dateAx>
      <c:valAx>
        <c:axId val="177299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29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1350.78</c:v>
                </c:pt>
                <c:pt idx="1">
                  <c:v>1430.05</c:v>
                </c:pt>
                <c:pt idx="2">
                  <c:v>935.54</c:v>
                </c:pt>
                <c:pt idx="3">
                  <c:v>1377.37</c:v>
                </c:pt>
                <c:pt idx="4">
                  <c:v>1604.76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7-4967-B4E0-CD01ED82E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456832"/>
        <c:axId val="17847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398.29</c:v>
                </c:pt>
                <c:pt idx="1">
                  <c:v>388.67</c:v>
                </c:pt>
                <c:pt idx="2">
                  <c:v>355.27</c:v>
                </c:pt>
                <c:pt idx="3">
                  <c:v>359.7</c:v>
                </c:pt>
                <c:pt idx="4">
                  <c:v>362.93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7-4967-B4E0-CD01ED82E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56832"/>
        <c:axId val="178471296"/>
      </c:lineChart>
      <c:dateAx>
        <c:axId val="178456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8471296"/>
        <c:crosses val="autoZero"/>
        <c:auto val="1"/>
        <c:lblOffset val="100"/>
        <c:baseTimeUnit val="years"/>
      </c:dateAx>
      <c:valAx>
        <c:axId val="178471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45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68.900000000000006</c:v>
                </c:pt>
                <c:pt idx="1">
                  <c:v>54.89</c:v>
                </c:pt>
                <c:pt idx="2">
                  <c:v>42.15</c:v>
                </c:pt>
                <c:pt idx="3">
                  <c:v>27.13</c:v>
                </c:pt>
                <c:pt idx="4">
                  <c:v>17.829999999999998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B-4965-8D43-4DE2F905C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498176"/>
        <c:axId val="17850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431</c:v>
                </c:pt>
                <c:pt idx="1">
                  <c:v>422.5</c:v>
                </c:pt>
                <c:pt idx="2">
                  <c:v>458.27</c:v>
                </c:pt>
                <c:pt idx="3">
                  <c:v>447.01</c:v>
                </c:pt>
                <c:pt idx="4">
                  <c:v>439.05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B-4965-8D43-4DE2F905C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98176"/>
        <c:axId val="178500352"/>
      </c:lineChart>
      <c:dateAx>
        <c:axId val="178498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8500352"/>
        <c:crosses val="autoZero"/>
        <c:auto val="1"/>
        <c:lblOffset val="100"/>
        <c:baseTimeUnit val="years"/>
      </c:dateAx>
      <c:valAx>
        <c:axId val="178500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49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126.02</c:v>
                </c:pt>
                <c:pt idx="1">
                  <c:v>119.11</c:v>
                </c:pt>
                <c:pt idx="2">
                  <c:v>119.64</c:v>
                </c:pt>
                <c:pt idx="3">
                  <c:v>120.87</c:v>
                </c:pt>
                <c:pt idx="4">
                  <c:v>120.28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8-4F06-B042-7160683CB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50272"/>
        <c:axId val="17855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100.82</c:v>
                </c:pt>
                <c:pt idx="1">
                  <c:v>101.64</c:v>
                </c:pt>
                <c:pt idx="2">
                  <c:v>96.77</c:v>
                </c:pt>
                <c:pt idx="3">
                  <c:v>95.81</c:v>
                </c:pt>
                <c:pt idx="4">
                  <c:v>95.26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8-4F06-B042-7160683CB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50272"/>
        <c:axId val="178552192"/>
      </c:lineChart>
      <c:dateAx>
        <c:axId val="1785502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8552192"/>
        <c:crosses val="autoZero"/>
        <c:auto val="1"/>
        <c:lblOffset val="100"/>
        <c:baseTimeUnit val="years"/>
      </c:dateAx>
      <c:valAx>
        <c:axId val="17855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55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119.18</c:v>
                </c:pt>
                <c:pt idx="1">
                  <c:v>126.04</c:v>
                </c:pt>
                <c:pt idx="2">
                  <c:v>127.66</c:v>
                </c:pt>
                <c:pt idx="3">
                  <c:v>124.24</c:v>
                </c:pt>
                <c:pt idx="4">
                  <c:v>126.2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7-4215-936A-9CB01FAB4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74848"/>
        <c:axId val="17857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179.55</c:v>
                </c:pt>
                <c:pt idx="1">
                  <c:v>179.16</c:v>
                </c:pt>
                <c:pt idx="2">
                  <c:v>187.18</c:v>
                </c:pt>
                <c:pt idx="3">
                  <c:v>189.58</c:v>
                </c:pt>
                <c:pt idx="4">
                  <c:v>192.82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7-4215-936A-9CB01FAB4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74848"/>
        <c:axId val="178576768"/>
      </c:lineChart>
      <c:dateAx>
        <c:axId val="178574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8576768"/>
        <c:crosses val="autoZero"/>
        <c:auto val="1"/>
        <c:lblOffset val="100"/>
        <c:baseTimeUnit val="years"/>
      </c:dateAx>
      <c:valAx>
        <c:axId val="17857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57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鹿児島県　大崎町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A7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12936</v>
      </c>
      <c r="AM8" s="61"/>
      <c r="AN8" s="61"/>
      <c r="AO8" s="61"/>
      <c r="AP8" s="61"/>
      <c r="AQ8" s="61"/>
      <c r="AR8" s="61"/>
      <c r="AS8" s="61"/>
      <c r="AT8" s="52">
        <f>データ!$S$6</f>
        <v>100.67</v>
      </c>
      <c r="AU8" s="53"/>
      <c r="AV8" s="53"/>
      <c r="AW8" s="53"/>
      <c r="AX8" s="53"/>
      <c r="AY8" s="53"/>
      <c r="AZ8" s="53"/>
      <c r="BA8" s="53"/>
      <c r="BB8" s="54">
        <f>データ!$T$6</f>
        <v>128.5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96.23</v>
      </c>
      <c r="J10" s="53"/>
      <c r="K10" s="53"/>
      <c r="L10" s="53"/>
      <c r="M10" s="53"/>
      <c r="N10" s="53"/>
      <c r="O10" s="64"/>
      <c r="P10" s="54">
        <f>データ!$P$6</f>
        <v>99.27</v>
      </c>
      <c r="Q10" s="54"/>
      <c r="R10" s="54"/>
      <c r="S10" s="54"/>
      <c r="T10" s="54"/>
      <c r="U10" s="54"/>
      <c r="V10" s="54"/>
      <c r="W10" s="61">
        <f>データ!$Q$6</f>
        <v>3090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12786</v>
      </c>
      <c r="AM10" s="61"/>
      <c r="AN10" s="61"/>
      <c r="AO10" s="61"/>
      <c r="AP10" s="61"/>
      <c r="AQ10" s="61"/>
      <c r="AR10" s="61"/>
      <c r="AS10" s="61"/>
      <c r="AT10" s="52">
        <f>データ!$V$6</f>
        <v>66.400000000000006</v>
      </c>
      <c r="AU10" s="53"/>
      <c r="AV10" s="53"/>
      <c r="AW10" s="53"/>
      <c r="AX10" s="53"/>
      <c r="AY10" s="53"/>
      <c r="AZ10" s="53"/>
      <c r="BA10" s="53"/>
      <c r="BB10" s="54">
        <f>データ!$W$6</f>
        <v>192.56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113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9WnRKQhOkBakjwN+wEvdqxxzjxGbERYOgEwGuTDCwYSF39gfFuRnJs/VrcJO5AYL8X51l7dn+Oa04dP9wSqC3g==" saltValue="YMSggFrTRoF1AJjlJ07jk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464686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鹿児島県　大崎町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非設置</v>
      </c>
      <c r="N6" s="35" t="str">
        <f t="shared" si="3"/>
        <v>-</v>
      </c>
      <c r="O6" s="35">
        <f t="shared" si="3"/>
        <v>96.23</v>
      </c>
      <c r="P6" s="35">
        <f t="shared" si="3"/>
        <v>99.27</v>
      </c>
      <c r="Q6" s="35">
        <f t="shared" si="3"/>
        <v>3090</v>
      </c>
      <c r="R6" s="35">
        <f t="shared" si="3"/>
        <v>12936</v>
      </c>
      <c r="S6" s="35">
        <f t="shared" si="3"/>
        <v>100.67</v>
      </c>
      <c r="T6" s="35">
        <f t="shared" si="3"/>
        <v>128.5</v>
      </c>
      <c r="U6" s="35">
        <f t="shared" si="3"/>
        <v>12786</v>
      </c>
      <c r="V6" s="35">
        <f t="shared" si="3"/>
        <v>66.400000000000006</v>
      </c>
      <c r="W6" s="35">
        <f t="shared" si="3"/>
        <v>192.56</v>
      </c>
      <c r="X6" s="36">
        <f>IF(X7="",NA(),X7)</f>
        <v>125.94</v>
      </c>
      <c r="Y6" s="36">
        <f t="shared" ref="Y6:AG6" si="4">IF(Y7="",NA(),Y7)</f>
        <v>121.46</v>
      </c>
      <c r="Z6" s="36">
        <f t="shared" si="4"/>
        <v>120.06</v>
      </c>
      <c r="AA6" s="36">
        <f t="shared" si="4"/>
        <v>121.51</v>
      </c>
      <c r="AB6" s="36">
        <f t="shared" si="4"/>
        <v>122.44</v>
      </c>
      <c r="AC6" s="36">
        <f t="shared" si="4"/>
        <v>111.06</v>
      </c>
      <c r="AD6" s="36">
        <f t="shared" si="4"/>
        <v>111.34</v>
      </c>
      <c r="AE6" s="36">
        <f t="shared" si="4"/>
        <v>110.02</v>
      </c>
      <c r="AF6" s="36">
        <f t="shared" si="4"/>
        <v>108.76</v>
      </c>
      <c r="AG6" s="36">
        <f t="shared" si="4"/>
        <v>108.46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9.35</v>
      </c>
      <c r="AO6" s="36">
        <f t="shared" si="5"/>
        <v>10.130000000000001</v>
      </c>
      <c r="AP6" s="36">
        <f t="shared" si="5"/>
        <v>7.31</v>
      </c>
      <c r="AQ6" s="36">
        <f t="shared" si="5"/>
        <v>7.48</v>
      </c>
      <c r="AR6" s="36">
        <f t="shared" si="5"/>
        <v>11.94</v>
      </c>
      <c r="AS6" s="35" t="str">
        <f>IF(AS7="","",IF(AS7="-","【-】","【"&amp;SUBSTITUTE(TEXT(AS7,"#,##0.00"),"-","△")&amp;"】"))</f>
        <v>【1.08】</v>
      </c>
      <c r="AT6" s="36">
        <f>IF(AT7="",NA(),AT7)</f>
        <v>1350.78</v>
      </c>
      <c r="AU6" s="36">
        <f t="shared" ref="AU6:BC6" si="6">IF(AU7="",NA(),AU7)</f>
        <v>1430.05</v>
      </c>
      <c r="AV6" s="36">
        <f t="shared" si="6"/>
        <v>935.54</v>
      </c>
      <c r="AW6" s="36">
        <f t="shared" si="6"/>
        <v>1377.37</v>
      </c>
      <c r="AX6" s="36">
        <f t="shared" si="6"/>
        <v>1604.76</v>
      </c>
      <c r="AY6" s="36">
        <f t="shared" si="6"/>
        <v>398.29</v>
      </c>
      <c r="AZ6" s="36">
        <f t="shared" si="6"/>
        <v>388.67</v>
      </c>
      <c r="BA6" s="36">
        <f t="shared" si="6"/>
        <v>355.27</v>
      </c>
      <c r="BB6" s="36">
        <f t="shared" si="6"/>
        <v>359.7</v>
      </c>
      <c r="BC6" s="36">
        <f t="shared" si="6"/>
        <v>362.93</v>
      </c>
      <c r="BD6" s="35" t="str">
        <f>IF(BD7="","",IF(BD7="-","【-】","【"&amp;SUBSTITUTE(TEXT(BD7,"#,##0.00"),"-","△")&amp;"】"))</f>
        <v>【264.97】</v>
      </c>
      <c r="BE6" s="36">
        <f>IF(BE7="",NA(),BE7)</f>
        <v>68.900000000000006</v>
      </c>
      <c r="BF6" s="36">
        <f t="shared" ref="BF6:BN6" si="7">IF(BF7="",NA(),BF7)</f>
        <v>54.89</v>
      </c>
      <c r="BG6" s="36">
        <f t="shared" si="7"/>
        <v>42.15</v>
      </c>
      <c r="BH6" s="36">
        <f t="shared" si="7"/>
        <v>27.13</v>
      </c>
      <c r="BI6" s="36">
        <f t="shared" si="7"/>
        <v>17.829999999999998</v>
      </c>
      <c r="BJ6" s="36">
        <f t="shared" si="7"/>
        <v>431</v>
      </c>
      <c r="BK6" s="36">
        <f t="shared" si="7"/>
        <v>422.5</v>
      </c>
      <c r="BL6" s="36">
        <f t="shared" si="7"/>
        <v>458.27</v>
      </c>
      <c r="BM6" s="36">
        <f t="shared" si="7"/>
        <v>447.01</v>
      </c>
      <c r="BN6" s="36">
        <f t="shared" si="7"/>
        <v>439.05</v>
      </c>
      <c r="BO6" s="35" t="str">
        <f>IF(BO7="","",IF(BO7="-","【-】","【"&amp;SUBSTITUTE(TEXT(BO7,"#,##0.00"),"-","△")&amp;"】"))</f>
        <v>【266.61】</v>
      </c>
      <c r="BP6" s="36">
        <f>IF(BP7="",NA(),BP7)</f>
        <v>126.02</v>
      </c>
      <c r="BQ6" s="36">
        <f t="shared" ref="BQ6:BY6" si="8">IF(BQ7="",NA(),BQ7)</f>
        <v>119.11</v>
      </c>
      <c r="BR6" s="36">
        <f t="shared" si="8"/>
        <v>119.64</v>
      </c>
      <c r="BS6" s="36">
        <f t="shared" si="8"/>
        <v>120.87</v>
      </c>
      <c r="BT6" s="36">
        <f t="shared" si="8"/>
        <v>120.28</v>
      </c>
      <c r="BU6" s="36">
        <f t="shared" si="8"/>
        <v>100.82</v>
      </c>
      <c r="BV6" s="36">
        <f t="shared" si="8"/>
        <v>101.64</v>
      </c>
      <c r="BW6" s="36">
        <f t="shared" si="8"/>
        <v>96.77</v>
      </c>
      <c r="BX6" s="36">
        <f t="shared" si="8"/>
        <v>95.81</v>
      </c>
      <c r="BY6" s="36">
        <f t="shared" si="8"/>
        <v>95.26</v>
      </c>
      <c r="BZ6" s="35" t="str">
        <f>IF(BZ7="","",IF(BZ7="-","【-】","【"&amp;SUBSTITUTE(TEXT(BZ7,"#,##0.00"),"-","△")&amp;"】"))</f>
        <v>【103.24】</v>
      </c>
      <c r="CA6" s="36">
        <f>IF(CA7="",NA(),CA7)</f>
        <v>119.18</v>
      </c>
      <c r="CB6" s="36">
        <f t="shared" ref="CB6:CJ6" si="9">IF(CB7="",NA(),CB7)</f>
        <v>126.04</v>
      </c>
      <c r="CC6" s="36">
        <f t="shared" si="9"/>
        <v>127.66</v>
      </c>
      <c r="CD6" s="36">
        <f t="shared" si="9"/>
        <v>124.24</v>
      </c>
      <c r="CE6" s="36">
        <f t="shared" si="9"/>
        <v>126.2</v>
      </c>
      <c r="CF6" s="36">
        <f t="shared" si="9"/>
        <v>179.55</v>
      </c>
      <c r="CG6" s="36">
        <f t="shared" si="9"/>
        <v>179.16</v>
      </c>
      <c r="CH6" s="36">
        <f t="shared" si="9"/>
        <v>187.18</v>
      </c>
      <c r="CI6" s="36">
        <f t="shared" si="9"/>
        <v>189.58</v>
      </c>
      <c r="CJ6" s="36">
        <f t="shared" si="9"/>
        <v>192.82</v>
      </c>
      <c r="CK6" s="35" t="str">
        <f>IF(CK7="","",IF(CK7="-","【-】","【"&amp;SUBSTITUTE(TEXT(CK7,"#,##0.00"),"-","△")&amp;"】"))</f>
        <v>【168.38】</v>
      </c>
      <c r="CL6" s="36">
        <f>IF(CL7="",NA(),CL7)</f>
        <v>53.22</v>
      </c>
      <c r="CM6" s="36">
        <f t="shared" ref="CM6:CU6" si="10">IF(CM7="",NA(),CM7)</f>
        <v>51.24</v>
      </c>
      <c r="CN6" s="36">
        <f t="shared" si="10"/>
        <v>51.86</v>
      </c>
      <c r="CO6" s="36">
        <f t="shared" si="10"/>
        <v>50.48</v>
      </c>
      <c r="CP6" s="36">
        <f t="shared" si="10"/>
        <v>51.75</v>
      </c>
      <c r="CQ6" s="36">
        <f t="shared" si="10"/>
        <v>53.52</v>
      </c>
      <c r="CR6" s="36">
        <f t="shared" si="10"/>
        <v>54.24</v>
      </c>
      <c r="CS6" s="36">
        <f t="shared" si="10"/>
        <v>55.88</v>
      </c>
      <c r="CT6" s="36">
        <f t="shared" si="10"/>
        <v>55.22</v>
      </c>
      <c r="CU6" s="36">
        <f t="shared" si="10"/>
        <v>54.05</v>
      </c>
      <c r="CV6" s="35" t="str">
        <f>IF(CV7="","",IF(CV7="-","【-】","【"&amp;SUBSTITUTE(TEXT(CV7,"#,##0.00"),"-","△")&amp;"】"))</f>
        <v>【60.00】</v>
      </c>
      <c r="CW6" s="36">
        <f>IF(CW7="",NA(),CW7)</f>
        <v>85.14</v>
      </c>
      <c r="CX6" s="36">
        <f t="shared" ref="CX6:DF6" si="11">IF(CX7="",NA(),CX7)</f>
        <v>89.06</v>
      </c>
      <c r="CY6" s="36">
        <f t="shared" si="11"/>
        <v>84.94</v>
      </c>
      <c r="CZ6" s="36">
        <f t="shared" si="11"/>
        <v>90.45</v>
      </c>
      <c r="DA6" s="36">
        <f t="shared" si="11"/>
        <v>82.98</v>
      </c>
      <c r="DB6" s="36">
        <f t="shared" si="11"/>
        <v>81.459999999999994</v>
      </c>
      <c r="DC6" s="36">
        <f t="shared" si="11"/>
        <v>81.680000000000007</v>
      </c>
      <c r="DD6" s="36">
        <f t="shared" si="11"/>
        <v>80.989999999999995</v>
      </c>
      <c r="DE6" s="36">
        <f t="shared" si="11"/>
        <v>80.930000000000007</v>
      </c>
      <c r="DF6" s="36">
        <f t="shared" si="11"/>
        <v>80.510000000000005</v>
      </c>
      <c r="DG6" s="35" t="str">
        <f>IF(DG7="","",IF(DG7="-","【-】","【"&amp;SUBSTITUTE(TEXT(DG7,"#,##0.00"),"-","△")&amp;"】"))</f>
        <v>【89.80】</v>
      </c>
      <c r="DH6" s="36">
        <f>IF(DH7="",NA(),DH7)</f>
        <v>58.13</v>
      </c>
      <c r="DI6" s="36">
        <f t="shared" ref="DI6:DQ6" si="12">IF(DI7="",NA(),DI7)</f>
        <v>58.64</v>
      </c>
      <c r="DJ6" s="36">
        <f t="shared" si="12"/>
        <v>59.73</v>
      </c>
      <c r="DK6" s="36">
        <f t="shared" si="12"/>
        <v>60.78</v>
      </c>
      <c r="DL6" s="36">
        <f t="shared" si="12"/>
        <v>60.95</v>
      </c>
      <c r="DM6" s="36">
        <f t="shared" si="12"/>
        <v>47.7</v>
      </c>
      <c r="DN6" s="36">
        <f t="shared" si="12"/>
        <v>48.14</v>
      </c>
      <c r="DO6" s="36">
        <f t="shared" si="12"/>
        <v>46.61</v>
      </c>
      <c r="DP6" s="36">
        <f t="shared" si="12"/>
        <v>47.97</v>
      </c>
      <c r="DQ6" s="36">
        <f t="shared" si="12"/>
        <v>49.12</v>
      </c>
      <c r="DR6" s="35" t="str">
        <f>IF(DR7="","",IF(DR7="-","【-】","【"&amp;SUBSTITUTE(TEXT(DR7,"#,##0.00"),"-","△")&amp;"】"))</f>
        <v>【49.59】</v>
      </c>
      <c r="DS6" s="36">
        <f>IF(DS7="",NA(),DS7)</f>
        <v>22.68</v>
      </c>
      <c r="DT6" s="36">
        <f t="shared" ref="DT6:EB6" si="13">IF(DT7="",NA(),DT7)</f>
        <v>23.96</v>
      </c>
      <c r="DU6" s="36">
        <f t="shared" si="13"/>
        <v>26.12</v>
      </c>
      <c r="DV6" s="36">
        <f t="shared" si="13"/>
        <v>30.89</v>
      </c>
      <c r="DW6" s="36">
        <f t="shared" si="13"/>
        <v>32.630000000000003</v>
      </c>
      <c r="DX6" s="36">
        <f t="shared" si="13"/>
        <v>7.26</v>
      </c>
      <c r="DY6" s="36">
        <f t="shared" si="13"/>
        <v>11.13</v>
      </c>
      <c r="DZ6" s="36">
        <f t="shared" si="13"/>
        <v>10.84</v>
      </c>
      <c r="EA6" s="36">
        <f t="shared" si="13"/>
        <v>15.33</v>
      </c>
      <c r="EB6" s="36">
        <f t="shared" si="13"/>
        <v>16.760000000000002</v>
      </c>
      <c r="EC6" s="35" t="str">
        <f>IF(EC7="","",IF(EC7="-","【-】","【"&amp;SUBSTITUTE(TEXT(EC7,"#,##0.00"),"-","△")&amp;"】"))</f>
        <v>【19.44】</v>
      </c>
      <c r="ED6" s="36">
        <f>IF(ED7="",NA(),ED7)</f>
        <v>0.87</v>
      </c>
      <c r="EE6" s="36">
        <f t="shared" ref="EE6:EM6" si="14">IF(EE7="",NA(),EE7)</f>
        <v>1.36</v>
      </c>
      <c r="EF6" s="36">
        <f t="shared" si="14"/>
        <v>0.54</v>
      </c>
      <c r="EG6" s="36">
        <f t="shared" si="14"/>
        <v>0.66</v>
      </c>
      <c r="EH6" s="36">
        <f t="shared" si="14"/>
        <v>0.66</v>
      </c>
      <c r="EI6" s="36">
        <f t="shared" si="14"/>
        <v>1.65</v>
      </c>
      <c r="EJ6" s="36">
        <f t="shared" si="14"/>
        <v>0.47</v>
      </c>
      <c r="EK6" s="36">
        <f t="shared" si="14"/>
        <v>0.39</v>
      </c>
      <c r="EL6" s="36">
        <f t="shared" si="14"/>
        <v>0.43</v>
      </c>
      <c r="EM6" s="36">
        <f t="shared" si="14"/>
        <v>0.42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464686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96.23</v>
      </c>
      <c r="P7" s="39">
        <v>99.27</v>
      </c>
      <c r="Q7" s="39">
        <v>3090</v>
      </c>
      <c r="R7" s="39">
        <v>12936</v>
      </c>
      <c r="S7" s="39">
        <v>100.67</v>
      </c>
      <c r="T7" s="39">
        <v>128.5</v>
      </c>
      <c r="U7" s="39">
        <v>12786</v>
      </c>
      <c r="V7" s="39">
        <v>66.400000000000006</v>
      </c>
      <c r="W7" s="39">
        <v>192.56</v>
      </c>
      <c r="X7" s="39">
        <v>125.94</v>
      </c>
      <c r="Y7" s="39">
        <v>121.46</v>
      </c>
      <c r="Z7" s="39">
        <v>120.06</v>
      </c>
      <c r="AA7" s="39">
        <v>121.51</v>
      </c>
      <c r="AB7" s="39">
        <v>122.44</v>
      </c>
      <c r="AC7" s="39">
        <v>111.06</v>
      </c>
      <c r="AD7" s="39">
        <v>111.34</v>
      </c>
      <c r="AE7" s="39">
        <v>110.02</v>
      </c>
      <c r="AF7" s="39">
        <v>108.76</v>
      </c>
      <c r="AG7" s="39">
        <v>108.46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9.35</v>
      </c>
      <c r="AO7" s="39">
        <v>10.130000000000001</v>
      </c>
      <c r="AP7" s="39">
        <v>7.31</v>
      </c>
      <c r="AQ7" s="39">
        <v>7.48</v>
      </c>
      <c r="AR7" s="39">
        <v>11.94</v>
      </c>
      <c r="AS7" s="39">
        <v>1.08</v>
      </c>
      <c r="AT7" s="39">
        <v>1350.78</v>
      </c>
      <c r="AU7" s="39">
        <v>1430.05</v>
      </c>
      <c r="AV7" s="39">
        <v>935.54</v>
      </c>
      <c r="AW7" s="39">
        <v>1377.37</v>
      </c>
      <c r="AX7" s="39">
        <v>1604.76</v>
      </c>
      <c r="AY7" s="39">
        <v>398.29</v>
      </c>
      <c r="AZ7" s="39">
        <v>388.67</v>
      </c>
      <c r="BA7" s="39">
        <v>355.27</v>
      </c>
      <c r="BB7" s="39">
        <v>359.7</v>
      </c>
      <c r="BC7" s="39">
        <v>362.93</v>
      </c>
      <c r="BD7" s="39">
        <v>264.97000000000003</v>
      </c>
      <c r="BE7" s="39">
        <v>68.900000000000006</v>
      </c>
      <c r="BF7" s="39">
        <v>54.89</v>
      </c>
      <c r="BG7" s="39">
        <v>42.15</v>
      </c>
      <c r="BH7" s="39">
        <v>27.13</v>
      </c>
      <c r="BI7" s="39">
        <v>17.829999999999998</v>
      </c>
      <c r="BJ7" s="39">
        <v>431</v>
      </c>
      <c r="BK7" s="39">
        <v>422.5</v>
      </c>
      <c r="BL7" s="39">
        <v>458.27</v>
      </c>
      <c r="BM7" s="39">
        <v>447.01</v>
      </c>
      <c r="BN7" s="39">
        <v>439.05</v>
      </c>
      <c r="BO7" s="39">
        <v>266.61</v>
      </c>
      <c r="BP7" s="39">
        <v>126.02</v>
      </c>
      <c r="BQ7" s="39">
        <v>119.11</v>
      </c>
      <c r="BR7" s="39">
        <v>119.64</v>
      </c>
      <c r="BS7" s="39">
        <v>120.87</v>
      </c>
      <c r="BT7" s="39">
        <v>120.28</v>
      </c>
      <c r="BU7" s="39">
        <v>100.82</v>
      </c>
      <c r="BV7" s="39">
        <v>101.64</v>
      </c>
      <c r="BW7" s="39">
        <v>96.77</v>
      </c>
      <c r="BX7" s="39">
        <v>95.81</v>
      </c>
      <c r="BY7" s="39">
        <v>95.26</v>
      </c>
      <c r="BZ7" s="39">
        <v>103.24</v>
      </c>
      <c r="CA7" s="39">
        <v>119.18</v>
      </c>
      <c r="CB7" s="39">
        <v>126.04</v>
      </c>
      <c r="CC7" s="39">
        <v>127.66</v>
      </c>
      <c r="CD7" s="39">
        <v>124.24</v>
      </c>
      <c r="CE7" s="39">
        <v>126.2</v>
      </c>
      <c r="CF7" s="39">
        <v>179.55</v>
      </c>
      <c r="CG7" s="39">
        <v>179.16</v>
      </c>
      <c r="CH7" s="39">
        <v>187.18</v>
      </c>
      <c r="CI7" s="39">
        <v>189.58</v>
      </c>
      <c r="CJ7" s="39">
        <v>192.82</v>
      </c>
      <c r="CK7" s="39">
        <v>168.38</v>
      </c>
      <c r="CL7" s="39">
        <v>53.22</v>
      </c>
      <c r="CM7" s="39">
        <v>51.24</v>
      </c>
      <c r="CN7" s="39">
        <v>51.86</v>
      </c>
      <c r="CO7" s="39">
        <v>50.48</v>
      </c>
      <c r="CP7" s="39">
        <v>51.75</v>
      </c>
      <c r="CQ7" s="39">
        <v>53.52</v>
      </c>
      <c r="CR7" s="39">
        <v>54.24</v>
      </c>
      <c r="CS7" s="39">
        <v>55.88</v>
      </c>
      <c r="CT7" s="39">
        <v>55.22</v>
      </c>
      <c r="CU7" s="39">
        <v>54.05</v>
      </c>
      <c r="CV7" s="39">
        <v>60</v>
      </c>
      <c r="CW7" s="39">
        <v>85.14</v>
      </c>
      <c r="CX7" s="39">
        <v>89.06</v>
      </c>
      <c r="CY7" s="39">
        <v>84.94</v>
      </c>
      <c r="CZ7" s="39">
        <v>90.45</v>
      </c>
      <c r="DA7" s="39">
        <v>82.98</v>
      </c>
      <c r="DB7" s="39">
        <v>81.459999999999994</v>
      </c>
      <c r="DC7" s="39">
        <v>81.680000000000007</v>
      </c>
      <c r="DD7" s="39">
        <v>80.989999999999995</v>
      </c>
      <c r="DE7" s="39">
        <v>80.930000000000007</v>
      </c>
      <c r="DF7" s="39">
        <v>80.510000000000005</v>
      </c>
      <c r="DG7" s="39">
        <v>89.8</v>
      </c>
      <c r="DH7" s="39">
        <v>58.13</v>
      </c>
      <c r="DI7" s="39">
        <v>58.64</v>
      </c>
      <c r="DJ7" s="39">
        <v>59.73</v>
      </c>
      <c r="DK7" s="39">
        <v>60.78</v>
      </c>
      <c r="DL7" s="39">
        <v>60.95</v>
      </c>
      <c r="DM7" s="39">
        <v>47.7</v>
      </c>
      <c r="DN7" s="39">
        <v>48.14</v>
      </c>
      <c r="DO7" s="39">
        <v>46.61</v>
      </c>
      <c r="DP7" s="39">
        <v>47.97</v>
      </c>
      <c r="DQ7" s="39">
        <v>49.12</v>
      </c>
      <c r="DR7" s="39">
        <v>49.59</v>
      </c>
      <c r="DS7" s="39">
        <v>22.68</v>
      </c>
      <c r="DT7" s="39">
        <v>23.96</v>
      </c>
      <c r="DU7" s="39">
        <v>26.12</v>
      </c>
      <c r="DV7" s="39">
        <v>30.89</v>
      </c>
      <c r="DW7" s="39">
        <v>32.630000000000003</v>
      </c>
      <c r="DX7" s="39">
        <v>7.26</v>
      </c>
      <c r="DY7" s="39">
        <v>11.13</v>
      </c>
      <c r="DZ7" s="39">
        <v>10.84</v>
      </c>
      <c r="EA7" s="39">
        <v>15.33</v>
      </c>
      <c r="EB7" s="39">
        <v>16.760000000000002</v>
      </c>
      <c r="EC7" s="39">
        <v>19.440000000000001</v>
      </c>
      <c r="ED7" s="39">
        <v>0.87</v>
      </c>
      <c r="EE7" s="39">
        <v>1.36</v>
      </c>
      <c r="EF7" s="39">
        <v>0.54</v>
      </c>
      <c r="EG7" s="39">
        <v>0.66</v>
      </c>
      <c r="EH7" s="39">
        <v>0.66</v>
      </c>
      <c r="EI7" s="39">
        <v>1.65</v>
      </c>
      <c r="EJ7" s="39">
        <v>0.47</v>
      </c>
      <c r="EK7" s="39">
        <v>0.39</v>
      </c>
      <c r="EL7" s="39">
        <v>0.43</v>
      </c>
      <c r="EM7" s="39">
        <v>0.42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2021-01-27T04:35:32Z</cp:lastPrinted>
  <dcterms:created xsi:type="dcterms:W3CDTF">2020-12-04T02:17:00Z</dcterms:created>
  <dcterms:modified xsi:type="dcterms:W3CDTF">2021-02-18T00:24:02Z</dcterms:modified>
  <cp:category/>
</cp:coreProperties>
</file>