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共有（川井田）\61 公営企業決算統計\R02\02決算統計関連調査\030112 公営企業に係る経営比較分析表（平成元年度決算）の分析等について\★完成版★\16_奄美市【済】\"/>
    </mc:Choice>
  </mc:AlternateContent>
  <workbookProtection workbookAlgorithmName="SHA-512" workbookHashValue="dF+DDVebkXunQOQiz2Ss/Tz7h3n0NmfzZa6Cc7vPt4w02Mj7DGgGSWRLVCRsy/FidrO3CB1x6uytbDx1V3r5Ig==" workbookSaltValue="vfNYjyQufDbQzyeevzBOeQ==" workbookSpinCount="100000" lockStructure="1"/>
  <bookViews>
    <workbookView xWindow="0" yWindow="0" windowWidth="13035" windowHeight="879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alcChain>
</file>

<file path=xl/sharedStrings.xml><?xml version="1.0" encoding="utf-8"?>
<sst xmlns="http://schemas.openxmlformats.org/spreadsheetml/2006/main" count="236" uniqueCount="121">
  <si>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</si>
  <si>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</si>
  <si>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</si>
  <si>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</si>
  <si>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</si>
  <si>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</si>
  <si>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</si>
  <si>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</si>
  <si>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</si>
  <si>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</si>
  <si>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</si>
  <si>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</si>
  <si>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</si>
  <si>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</si>
  <si>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</si>
  <si>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</si>
  <si>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</si>
  <si>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</si>
  <si>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</si>
  <si>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</si>
  <si>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</si>
  <si>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</si>
  <si>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</si>
  <si>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</si>
  <si>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</si>
  <si>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</si>
  <si>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</si>
  <si>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</si>
  <si>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</si>
  <si>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</si>
  <si>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</si>
  <si>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</si>
  <si>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</si>
  <si>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</si>
  <si>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</si>
  <si>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</si>
  <si>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</si>
  <si>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</si>
  <si>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</si>
  <si>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</si>
  <si>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</si>
  <si>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</si>
  <si>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</si>
  <si>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</si>
  <si>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</si>
  <si>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</si>
  <si>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</si>
  <si>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</si>
  <si>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</si>
  <si>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</si>
  <si>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</si>
  <si>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</si>
  <si>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</si>
  <si>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</si>
  <si>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</si>
  <si>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</si>
  <si>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</si>
  <si>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</si>
  <si>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</si>
  <si>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</si>
  <si>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</si>
  <si>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</si>
  <si>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</si>
  <si>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</si>
  <si>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</si>
  <si>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</si>
  <si>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</si>
  <si>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</si>
  <si>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</si>
  <si>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</si>
  <si>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</si>
  <si>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</si>
  <si>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</si>
  <si>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</si>
  <si>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</si>
  <si>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</si>
  <si>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</si>
  <si>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</si>
  <si>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</si>
  <si>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</si>
  <si>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</si>
  <si>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</si>
  <si>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</si>
  <si>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</si>
  <si>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</si>
  <si>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</si>
  <si>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</si>
  <si>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</si>
  <si>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</si>
  <si>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</si>
  <si>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</si>
  <si>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</si>
  <si>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</si>
  <si>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</si>
  <si>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</si>
  <si>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</si>
  <si>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</si>
  <si>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</si>
  <si>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</si>
  <si>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奄美市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</si>
  <si>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</si>
  <si>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</si>
  <si>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</si>
  <si>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</si>
  <si>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</si>
  <si>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</si>
  <si>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</si>
  <si>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</si>
  <si>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</si>
  <si>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</si>
  <si>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</si>
  <si>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</si>
  <si>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</si>
  <si>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</si>
  <si>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</si>
  <si>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</si>
  <si>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</si>
  <si>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</si>
  <si>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r>
      <rPr>
        <b/>
        <sz val="10"/>
        <rFont val="ＭＳ ゴシック"/>
        <family val="3"/>
        <charset val="128"/>
      </rPr>
      <t>①収益的収支比率…</t>
    </r>
    <r>
      <rPr>
        <sz val="10"/>
        <rFont val="ＭＳ ゴシック"/>
        <family val="3"/>
        <charset val="128"/>
      </rPr>
      <t xml:space="preserve">Ｈ30年度まで70％台で推移していたが、Ｒ元年度は公営企業会計への移行に伴う運用資金として一般会計からの補助金が大幅に増えたことにより、比率が90％台となった。Ｈ３年の小湊地区で供用開始以降、現在10地区と拡大しているが、施設の老朽化により（修繕等）維持管理費が増加傾向にある。最適整備構想計画、施設の機能診断業務に着手しており、今後計画的な更新を行うことにより、施設の老朽化による維持管理費の抑制を図る。
</t>
    </r>
    <r>
      <rPr>
        <b/>
        <sz val="10"/>
        <rFont val="ＭＳ ゴシック"/>
        <family val="3"/>
        <charset val="128"/>
      </rPr>
      <t>⑤経費回収率…</t>
    </r>
    <r>
      <rPr>
        <sz val="10"/>
        <rFont val="ＭＳ ゴシック"/>
        <family val="3"/>
        <charset val="128"/>
      </rPr>
      <t xml:space="preserve">Ｈ30年度は類似団体平均値より高く、優位となっていたが、Ｒ元年度は施設の老朽化による維持管理費（電気・機械設備等の修繕）が増加し、類似団体平均値を下回った。引き続き、計画的な更新を行うとともに、施設の老朽化による維持管理費の抑制と、未接続世帯の加入促進により、接続世帯を増やし料金収入の向上を図る。
</t>
    </r>
    <r>
      <rPr>
        <b/>
        <sz val="10"/>
        <rFont val="ＭＳ ゴシック"/>
        <family val="3"/>
        <charset val="128"/>
      </rPr>
      <t>⑥汚水処理原価…</t>
    </r>
    <r>
      <rPr>
        <sz val="10"/>
        <rFont val="ＭＳ ゴシック"/>
        <family val="3"/>
        <charset val="128"/>
      </rPr>
      <t xml:space="preserve">類似団体平均値より低く、優位となっているが、引き続き、計画的な更新を行うことにより、施設の老朽化による維持管理費の抑制を図る。
</t>
    </r>
    <r>
      <rPr>
        <b/>
        <sz val="10"/>
        <rFont val="ＭＳ ゴシック"/>
        <family val="3"/>
        <charset val="128"/>
      </rPr>
      <t>⑦施設利用率…</t>
    </r>
    <r>
      <rPr>
        <sz val="10"/>
        <rFont val="ＭＳ ゴシック"/>
        <family val="3"/>
        <charset val="128"/>
      </rPr>
      <t xml:space="preserve">地区人口が減少しており、類似団体平均値より低く、劣位にある。
　未接続世帯の加入促進により、接続世帯を増やし施設利用率向上を図る。
</t>
    </r>
    <r>
      <rPr>
        <b/>
        <sz val="10"/>
        <rFont val="ＭＳ ゴシック"/>
        <family val="3"/>
        <charset val="128"/>
      </rPr>
      <t>⑧水洗化率…</t>
    </r>
    <r>
      <rPr>
        <sz val="10"/>
        <rFont val="ＭＳ ゴシック"/>
        <family val="3"/>
        <charset val="128"/>
      </rPr>
      <t xml:space="preserve">施設利用率同様、類似団体平均値より低く、劣位にある。水洗化率向上のため、未接続世帯の加入促進を図る。
</t>
    </r>
    <rPh sb="12" eb="14">
      <t>ネンド</t>
    </rPh>
    <rPh sb="83" eb="84">
      <t>ダイ</t>
    </rPh>
    <rPh sb="232" eb="233">
      <t>チ</t>
    </rPh>
    <rPh sb="249" eb="250">
      <t>ガン</t>
    </rPh>
    <rPh sb="289" eb="292">
      <t>ヘイキンチ</t>
    </rPh>
    <rPh sb="298" eb="299">
      <t>ヒ</t>
    </rPh>
    <rPh sb="300" eb="301">
      <t>ツヅ</t>
    </rPh>
    <rPh sb="382" eb="385">
      <t>ヘイキンチ</t>
    </rPh>
    <rPh sb="400" eb="401">
      <t>ヒ</t>
    </rPh>
    <rPh sb="402" eb="403">
      <t>ツヅ</t>
    </rPh>
    <rPh sb="465" eb="468">
      <t>ヘイキンチ</t>
    </rPh>
    <rPh sb="533" eb="536">
      <t>ヘイキンチ</t>
    </rPh>
    <phoneticPr fontId="4"/>
  </si>
  <si>
    <r>
      <rPr>
        <b/>
        <sz val="11"/>
        <color theme="1"/>
        <rFont val="ＭＳ ゴシック"/>
        <family val="3"/>
        <charset val="128"/>
      </rPr>
      <t>③管渠改善率…</t>
    </r>
    <r>
      <rPr>
        <sz val="11"/>
        <color theme="1"/>
        <rFont val="ＭＳ ゴシック"/>
        <family val="3"/>
        <charset val="128"/>
      </rPr>
      <t xml:space="preserve">現在、最適整備構想計画、施設の機能診断業務に着手しており、維持管理費の抑制を図りつつ、計画的な管渠更新を図る。
</t>
    </r>
    <phoneticPr fontId="4"/>
  </si>
  <si>
    <t xml:space="preserve">　施設の老朽化による維持管理費（電気・機械設備等の修繕）が増加しているため、各指標の数値とも厳しい傾向にある。
　汚水処理原価の減、経費回収率の増に努めるとともに、水洗化率の向上を図り、最適整備構想計画、施設の機能診断業務に基づいて、引き続き、計画的な更新を行うことにより、維持管理費の抑制を図る。
　併せて、Ｒ２年度から公営企業会計へ移行し、同年度に経営戦略の策定も見込まれる。法適化の指標により、健全で効率性の高い、持続可能な下水道事業の経営方針を示す予定である。
</t>
    <rPh sb="42" eb="44">
      <t>スウチ</t>
    </rPh>
    <rPh sb="46" eb="47">
      <t>キビ</t>
    </rPh>
    <rPh sb="49" eb="51">
      <t>ケイコウ</t>
    </rPh>
    <rPh sb="66" eb="68">
      <t>ケイヒ</t>
    </rPh>
    <rPh sb="117" eb="118">
      <t>ヒ</t>
    </rPh>
    <rPh sb="119" eb="120">
      <t>ツヅ</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</si>
</sst>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name val="ＭＳ ゴシック"/>
      <family val="3"/>
      <charset val="128"/>
    </font>
    <font>
      <b/>
      <sz val="10"/>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7" fillId="0" borderId="6" xfId="0" applyFont="1" applyBorder="1" applyAlignment="1" applyProtection="1">
      <alignment horizontal="left" vertical="top" wrapText="1"/>
      <protection locked="0"/>
    </xf>
    <xf numFmtId="0" fontId="17" fillId="0" borderId="0" xfId="0" applyFont="1" applyBorder="1" applyAlignment="1" applyProtection="1">
      <alignment horizontal="left" vertical="top" wrapText="1"/>
      <protection locked="0"/>
    </xf>
    <xf numFmtId="0" fontId="17" fillId="0" borderId="7" xfId="0" applyFont="1" applyBorder="1" applyAlignment="1" applyProtection="1">
      <alignment horizontal="left" vertical="top" wrapText="1"/>
      <protection locked="0"/>
    </xf>
    <xf numFmtId="0" fontId="17" fillId="0" borderId="8"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formatCode="#,##0.00;&quot;△&quot;#,##0.00;&quot;-&quot;">
                  <c:v>0.14000000000000001</c:v>
                </c:pt>
              </c:numCache>
            </c:numRef>
          </c:val>
          <c:extLst>
            <c:ext xmlns:c16="http://schemas.microsoft.com/office/drawing/2014/chart" uri="{C3380CC4-5D6E-409C-BE32-E72D297353CC}">
              <c16:uniqueId val="{00000000-304D-458C-A1D5-EAB8D519AA88}"/>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2.0499999999999998</c:v>
                </c:pt>
                <c:pt idx="2">
                  <c:v>0.01</c:v>
                </c:pt>
                <c:pt idx="3">
                  <c:v>0.01</c:v>
                </c:pt>
                <c:pt idx="4">
                  <c:v>0.02</c:v>
                </c:pt>
              </c:numCache>
            </c:numRef>
          </c:val>
          <c:smooth val="0"/>
          <c:extLst>
            <c:ext xmlns:c16="http://schemas.microsoft.com/office/drawing/2014/chart" uri="{C3380CC4-5D6E-409C-BE32-E72D297353CC}">
              <c16:uniqueId val="{00000001-304D-458C-A1D5-EAB8D519AA88}"/>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78.180000000000007</c:v>
                </c:pt>
                <c:pt idx="1">
                  <c:v>75.97</c:v>
                </c:pt>
                <c:pt idx="2">
                  <c:v>79.569999999999993</c:v>
                </c:pt>
                <c:pt idx="3">
                  <c:v>79.97</c:v>
                </c:pt>
                <c:pt idx="4">
                  <c:v>93.46</c:v>
                </c:pt>
              </c:numCache>
            </c:numRef>
          </c:val>
          <c:extLst>
            <c:ext xmlns:c16="http://schemas.microsoft.com/office/drawing/2014/chart" uri="{C3380CC4-5D6E-409C-BE32-E72D297353CC}">
              <c16:uniqueId val="{00000000-C4DF-4B17-AD85-5EBED5A6CEAC}"/>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4DF-4B17-AD85-5EBED5A6CEAC}"/>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E60-4EBE-A777-AC230F4E0034}"/>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E60-4EBE-A777-AC230F4E0034}"/>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92E-4AC8-B98A-E362C066BFB6}"/>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92E-4AC8-B98A-E362C066BFB6}"/>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D31-4337-AB9E-F59077FF736E}"/>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D31-4337-AB9E-F59077FF736E}"/>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90E-4C3D-A5C4-1F36647016D8}"/>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90E-4C3D-A5C4-1F36647016D8}"/>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069-4F38-91FC-B3923465B105}"/>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1081.8</c:v>
                </c:pt>
                <c:pt idx="1">
                  <c:v>974.93</c:v>
                </c:pt>
                <c:pt idx="2">
                  <c:v>855.8</c:v>
                </c:pt>
                <c:pt idx="3">
                  <c:v>789.46</c:v>
                </c:pt>
                <c:pt idx="4">
                  <c:v>826.83</c:v>
                </c:pt>
              </c:numCache>
            </c:numRef>
          </c:val>
          <c:smooth val="0"/>
          <c:extLst>
            <c:ext xmlns:c16="http://schemas.microsoft.com/office/drawing/2014/chart" uri="{C3380CC4-5D6E-409C-BE32-E72D297353CC}">
              <c16:uniqueId val="{00000001-5069-4F38-91FC-B3923465B105}"/>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80.34</c:v>
                </c:pt>
                <c:pt idx="1">
                  <c:v>81.73</c:v>
                </c:pt>
                <c:pt idx="2">
                  <c:v>58.11</c:v>
                </c:pt>
                <c:pt idx="3">
                  <c:v>64.48</c:v>
                </c:pt>
                <c:pt idx="4">
                  <c:v>56.57</c:v>
                </c:pt>
              </c:numCache>
            </c:numRef>
          </c:val>
          <c:extLst>
            <c:ext xmlns:c16="http://schemas.microsoft.com/office/drawing/2014/chart" uri="{C3380CC4-5D6E-409C-BE32-E72D297353CC}">
              <c16:uniqueId val="{00000000-02CF-4C0A-A83A-FC59316BB945}"/>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52.19</c:v>
                </c:pt>
                <c:pt idx="1">
                  <c:v>55.32</c:v>
                </c:pt>
                <c:pt idx="2">
                  <c:v>59.8</c:v>
                </c:pt>
                <c:pt idx="3">
                  <c:v>57.77</c:v>
                </c:pt>
                <c:pt idx="4">
                  <c:v>57.31</c:v>
                </c:pt>
              </c:numCache>
            </c:numRef>
          </c:val>
          <c:smooth val="0"/>
          <c:extLst>
            <c:ext xmlns:c16="http://schemas.microsoft.com/office/drawing/2014/chart" uri="{C3380CC4-5D6E-409C-BE32-E72D297353CC}">
              <c16:uniqueId val="{00000001-02CF-4C0A-A83A-FC59316BB945}"/>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168.98</c:v>
                </c:pt>
                <c:pt idx="1">
                  <c:v>166.66</c:v>
                </c:pt>
                <c:pt idx="2">
                  <c:v>235.25</c:v>
                </c:pt>
                <c:pt idx="3">
                  <c:v>211.47</c:v>
                </c:pt>
                <c:pt idx="4">
                  <c:v>223.67</c:v>
                </c:pt>
              </c:numCache>
            </c:numRef>
          </c:val>
          <c:extLst>
            <c:ext xmlns:c16="http://schemas.microsoft.com/office/drawing/2014/chart" uri="{C3380CC4-5D6E-409C-BE32-E72D297353CC}">
              <c16:uniqueId val="{00000000-ABFF-42DF-ADB4-515BFB3DD542}"/>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296.14</c:v>
                </c:pt>
                <c:pt idx="1">
                  <c:v>283.17</c:v>
                </c:pt>
                <c:pt idx="2">
                  <c:v>263.76</c:v>
                </c:pt>
                <c:pt idx="3">
                  <c:v>274.35000000000002</c:v>
                </c:pt>
                <c:pt idx="4">
                  <c:v>273.52</c:v>
                </c:pt>
              </c:numCache>
            </c:numRef>
          </c:val>
          <c:smooth val="0"/>
          <c:extLst>
            <c:ext xmlns:c16="http://schemas.microsoft.com/office/drawing/2014/chart" uri="{C3380CC4-5D6E-409C-BE32-E72D297353CC}">
              <c16:uniqueId val="{00000001-ABFF-42DF-ADB4-515BFB3DD542}"/>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49.19</c:v>
                </c:pt>
                <c:pt idx="1">
                  <c:v>47.44</c:v>
                </c:pt>
                <c:pt idx="2">
                  <c:v>42.75</c:v>
                </c:pt>
                <c:pt idx="3">
                  <c:v>38.71</c:v>
                </c:pt>
                <c:pt idx="4">
                  <c:v>44.07</c:v>
                </c:pt>
              </c:numCache>
            </c:numRef>
          </c:val>
          <c:extLst>
            <c:ext xmlns:c16="http://schemas.microsoft.com/office/drawing/2014/chart" uri="{C3380CC4-5D6E-409C-BE32-E72D297353CC}">
              <c16:uniqueId val="{00000000-3729-4CB6-B9F7-1B2480003152}"/>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52.31</c:v>
                </c:pt>
                <c:pt idx="1">
                  <c:v>60.65</c:v>
                </c:pt>
                <c:pt idx="2">
                  <c:v>51.75</c:v>
                </c:pt>
                <c:pt idx="3">
                  <c:v>50.68</c:v>
                </c:pt>
                <c:pt idx="4">
                  <c:v>50.14</c:v>
                </c:pt>
              </c:numCache>
            </c:numRef>
          </c:val>
          <c:smooth val="0"/>
          <c:extLst>
            <c:ext xmlns:c16="http://schemas.microsoft.com/office/drawing/2014/chart" uri="{C3380CC4-5D6E-409C-BE32-E72D297353CC}">
              <c16:uniqueId val="{00000001-3729-4CB6-B9F7-1B2480003152}"/>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81.03</c:v>
                </c:pt>
                <c:pt idx="1">
                  <c:v>81.069999999999993</c:v>
                </c:pt>
                <c:pt idx="2">
                  <c:v>81.27</c:v>
                </c:pt>
                <c:pt idx="3">
                  <c:v>82.09</c:v>
                </c:pt>
                <c:pt idx="4">
                  <c:v>78.31</c:v>
                </c:pt>
              </c:numCache>
            </c:numRef>
          </c:val>
          <c:extLst>
            <c:ext xmlns:c16="http://schemas.microsoft.com/office/drawing/2014/chart" uri="{C3380CC4-5D6E-409C-BE32-E72D297353CC}">
              <c16:uniqueId val="{00000000-C1E1-4AB3-AC20-67472B544D1E}"/>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84.32</c:v>
                </c:pt>
                <c:pt idx="1">
                  <c:v>84.58</c:v>
                </c:pt>
                <c:pt idx="2">
                  <c:v>84.84</c:v>
                </c:pt>
                <c:pt idx="3">
                  <c:v>84.86</c:v>
                </c:pt>
                <c:pt idx="4">
                  <c:v>84.98</c:v>
                </c:pt>
              </c:numCache>
            </c:numRef>
          </c:val>
          <c:smooth val="0"/>
          <c:extLst>
            <c:ext xmlns:c16="http://schemas.microsoft.com/office/drawing/2014/chart" uri="{C3380CC4-5D6E-409C-BE32-E72D297353CC}">
              <c16:uniqueId val="{00000001-C1E1-4AB3-AC20-67472B544D1E}"/>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鹿児島県　奄美市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tr">
        <f>データ!$M$6</f>
        <v>非設置</v>
      </c>
      <c r="AE8" s="50"/>
      <c r="AF8" s="50"/>
      <c r="AG8" s="50"/>
      <c r="AH8" s="50"/>
      <c r="AI8" s="50"/>
      <c r="AJ8" s="50"/>
      <c r="AK8" s="3"/>
      <c r="AL8" s="51">
        <f>データ!S6</f>
        <v>43267</v>
      </c>
      <c r="AM8" s="51"/>
      <c r="AN8" s="51"/>
      <c r="AO8" s="51"/>
      <c r="AP8" s="51"/>
      <c r="AQ8" s="51"/>
      <c r="AR8" s="51"/>
      <c r="AS8" s="51"/>
      <c r="AT8" s="46">
        <f>データ!T6</f>
        <v>308.33</v>
      </c>
      <c r="AU8" s="46"/>
      <c r="AV8" s="46"/>
      <c r="AW8" s="46"/>
      <c r="AX8" s="46"/>
      <c r="AY8" s="46"/>
      <c r="AZ8" s="46"/>
      <c r="BA8" s="46"/>
      <c r="BB8" s="46">
        <f>データ!U6</f>
        <v>140.33000000000001</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7.17</v>
      </c>
      <c r="Q10" s="46"/>
      <c r="R10" s="46"/>
      <c r="S10" s="46"/>
      <c r="T10" s="46"/>
      <c r="U10" s="46"/>
      <c r="V10" s="46"/>
      <c r="W10" s="46">
        <f>データ!Q6</f>
        <v>92.6</v>
      </c>
      <c r="X10" s="46"/>
      <c r="Y10" s="46"/>
      <c r="Z10" s="46"/>
      <c r="AA10" s="46"/>
      <c r="AB10" s="46"/>
      <c r="AC10" s="46"/>
      <c r="AD10" s="51">
        <f>データ!R6</f>
        <v>2507</v>
      </c>
      <c r="AE10" s="51"/>
      <c r="AF10" s="51"/>
      <c r="AG10" s="51"/>
      <c r="AH10" s="51"/>
      <c r="AI10" s="51"/>
      <c r="AJ10" s="51"/>
      <c r="AK10" s="2"/>
      <c r="AL10" s="51">
        <f>データ!V6</f>
        <v>3048</v>
      </c>
      <c r="AM10" s="51"/>
      <c r="AN10" s="51"/>
      <c r="AO10" s="51"/>
      <c r="AP10" s="51"/>
      <c r="AQ10" s="51"/>
      <c r="AR10" s="51"/>
      <c r="AS10" s="51"/>
      <c r="AT10" s="46">
        <f>データ!W6</f>
        <v>2.46</v>
      </c>
      <c r="AU10" s="46"/>
      <c r="AV10" s="46"/>
      <c r="AW10" s="46"/>
      <c r="AX10" s="46"/>
      <c r="AY10" s="46"/>
      <c r="AZ10" s="46"/>
      <c r="BA10" s="46"/>
      <c r="BB10" s="46">
        <f>データ!X6</f>
        <v>1239.02</v>
      </c>
      <c r="BC10" s="46"/>
      <c r="BD10" s="46"/>
      <c r="BE10" s="46"/>
      <c r="BF10" s="46"/>
      <c r="BG10" s="46"/>
      <c r="BH10" s="46"/>
      <c r="BI10" s="46"/>
      <c r="BJ10" s="2"/>
      <c r="BK10" s="2"/>
      <c r="BL10" s="75" t="s">
        <v>22</v>
      </c>
      <c r="BM10" s="76"/>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7" t="s">
        <v>24</v>
      </c>
      <c r="BM11" s="77"/>
      <c r="BN11" s="77"/>
      <c r="BO11" s="77"/>
      <c r="BP11" s="77"/>
      <c r="BQ11" s="77"/>
      <c r="BR11" s="77"/>
      <c r="BS11" s="77"/>
      <c r="BT11" s="77"/>
      <c r="BU11" s="77"/>
      <c r="BV11" s="77"/>
      <c r="BW11" s="77"/>
      <c r="BX11" s="77"/>
      <c r="BY11" s="77"/>
      <c r="BZ11" s="7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7"/>
      <c r="BM12" s="77"/>
      <c r="BN12" s="77"/>
      <c r="BO12" s="77"/>
      <c r="BP12" s="77"/>
      <c r="BQ12" s="77"/>
      <c r="BR12" s="77"/>
      <c r="BS12" s="77"/>
      <c r="BT12" s="77"/>
      <c r="BU12" s="77"/>
      <c r="BV12" s="77"/>
      <c r="BW12" s="77"/>
      <c r="BX12" s="77"/>
      <c r="BY12" s="77"/>
      <c r="BZ12" s="7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8"/>
      <c r="BM13" s="78"/>
      <c r="BN13" s="78"/>
      <c r="BO13" s="78"/>
      <c r="BP13" s="78"/>
      <c r="BQ13" s="78"/>
      <c r="BR13" s="78"/>
      <c r="BS13" s="78"/>
      <c r="BT13" s="78"/>
      <c r="BU13" s="78"/>
      <c r="BV13" s="78"/>
      <c r="BW13" s="78"/>
      <c r="BX13" s="78"/>
      <c r="BY13" s="78"/>
      <c r="BZ13" s="78"/>
    </row>
    <row r="14" spans="1:78" ht="13.5" customHeight="1" x14ac:dyDescent="0.15">
      <c r="A14" s="2"/>
      <c r="B14" s="79" t="s">
        <v>25</v>
      </c>
      <c r="C14" s="80"/>
      <c r="D14" s="80"/>
      <c r="E14" s="80"/>
      <c r="F14" s="80"/>
      <c r="G14" s="80"/>
      <c r="H14" s="80"/>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0"/>
      <c r="AX14" s="80"/>
      <c r="AY14" s="80"/>
      <c r="AZ14" s="80"/>
      <c r="BA14" s="80"/>
      <c r="BB14" s="80"/>
      <c r="BC14" s="80"/>
      <c r="BD14" s="80"/>
      <c r="BE14" s="80"/>
      <c r="BF14" s="80"/>
      <c r="BG14" s="80"/>
      <c r="BH14" s="80"/>
      <c r="BI14" s="80"/>
      <c r="BJ14" s="81"/>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2" t="s">
        <v>118</v>
      </c>
      <c r="BM16" s="83"/>
      <c r="BN16" s="83"/>
      <c r="BO16" s="83"/>
      <c r="BP16" s="83"/>
      <c r="BQ16" s="83"/>
      <c r="BR16" s="83"/>
      <c r="BS16" s="83"/>
      <c r="BT16" s="83"/>
      <c r="BU16" s="83"/>
      <c r="BV16" s="83"/>
      <c r="BW16" s="83"/>
      <c r="BX16" s="83"/>
      <c r="BY16" s="83"/>
      <c r="BZ16" s="8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2"/>
      <c r="BM17" s="83"/>
      <c r="BN17" s="83"/>
      <c r="BO17" s="83"/>
      <c r="BP17" s="83"/>
      <c r="BQ17" s="83"/>
      <c r="BR17" s="83"/>
      <c r="BS17" s="83"/>
      <c r="BT17" s="83"/>
      <c r="BU17" s="83"/>
      <c r="BV17" s="83"/>
      <c r="BW17" s="83"/>
      <c r="BX17" s="83"/>
      <c r="BY17" s="83"/>
      <c r="BZ17" s="8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2"/>
      <c r="BM18" s="83"/>
      <c r="BN18" s="83"/>
      <c r="BO18" s="83"/>
      <c r="BP18" s="83"/>
      <c r="BQ18" s="83"/>
      <c r="BR18" s="83"/>
      <c r="BS18" s="83"/>
      <c r="BT18" s="83"/>
      <c r="BU18" s="83"/>
      <c r="BV18" s="83"/>
      <c r="BW18" s="83"/>
      <c r="BX18" s="83"/>
      <c r="BY18" s="83"/>
      <c r="BZ18" s="8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2"/>
      <c r="BM19" s="83"/>
      <c r="BN19" s="83"/>
      <c r="BO19" s="83"/>
      <c r="BP19" s="83"/>
      <c r="BQ19" s="83"/>
      <c r="BR19" s="83"/>
      <c r="BS19" s="83"/>
      <c r="BT19" s="83"/>
      <c r="BU19" s="83"/>
      <c r="BV19" s="83"/>
      <c r="BW19" s="83"/>
      <c r="BX19" s="83"/>
      <c r="BY19" s="83"/>
      <c r="BZ19" s="8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2"/>
      <c r="BM20" s="83"/>
      <c r="BN20" s="83"/>
      <c r="BO20" s="83"/>
      <c r="BP20" s="83"/>
      <c r="BQ20" s="83"/>
      <c r="BR20" s="83"/>
      <c r="BS20" s="83"/>
      <c r="BT20" s="83"/>
      <c r="BU20" s="83"/>
      <c r="BV20" s="83"/>
      <c r="BW20" s="83"/>
      <c r="BX20" s="83"/>
      <c r="BY20" s="83"/>
      <c r="BZ20" s="8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2"/>
      <c r="BM21" s="83"/>
      <c r="BN21" s="83"/>
      <c r="BO21" s="83"/>
      <c r="BP21" s="83"/>
      <c r="BQ21" s="83"/>
      <c r="BR21" s="83"/>
      <c r="BS21" s="83"/>
      <c r="BT21" s="83"/>
      <c r="BU21" s="83"/>
      <c r="BV21" s="83"/>
      <c r="BW21" s="83"/>
      <c r="BX21" s="83"/>
      <c r="BY21" s="83"/>
      <c r="BZ21" s="8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2"/>
      <c r="BM22" s="83"/>
      <c r="BN22" s="83"/>
      <c r="BO22" s="83"/>
      <c r="BP22" s="83"/>
      <c r="BQ22" s="83"/>
      <c r="BR22" s="83"/>
      <c r="BS22" s="83"/>
      <c r="BT22" s="83"/>
      <c r="BU22" s="83"/>
      <c r="BV22" s="83"/>
      <c r="BW22" s="83"/>
      <c r="BX22" s="83"/>
      <c r="BY22" s="83"/>
      <c r="BZ22" s="8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2"/>
      <c r="BM23" s="83"/>
      <c r="BN23" s="83"/>
      <c r="BO23" s="83"/>
      <c r="BP23" s="83"/>
      <c r="BQ23" s="83"/>
      <c r="BR23" s="83"/>
      <c r="BS23" s="83"/>
      <c r="BT23" s="83"/>
      <c r="BU23" s="83"/>
      <c r="BV23" s="83"/>
      <c r="BW23" s="83"/>
      <c r="BX23" s="83"/>
      <c r="BY23" s="83"/>
      <c r="BZ23" s="8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2"/>
      <c r="BM24" s="83"/>
      <c r="BN24" s="83"/>
      <c r="BO24" s="83"/>
      <c r="BP24" s="83"/>
      <c r="BQ24" s="83"/>
      <c r="BR24" s="83"/>
      <c r="BS24" s="83"/>
      <c r="BT24" s="83"/>
      <c r="BU24" s="83"/>
      <c r="BV24" s="83"/>
      <c r="BW24" s="83"/>
      <c r="BX24" s="83"/>
      <c r="BY24" s="83"/>
      <c r="BZ24" s="8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2"/>
      <c r="BM25" s="83"/>
      <c r="BN25" s="83"/>
      <c r="BO25" s="83"/>
      <c r="BP25" s="83"/>
      <c r="BQ25" s="83"/>
      <c r="BR25" s="83"/>
      <c r="BS25" s="83"/>
      <c r="BT25" s="83"/>
      <c r="BU25" s="83"/>
      <c r="BV25" s="83"/>
      <c r="BW25" s="83"/>
      <c r="BX25" s="83"/>
      <c r="BY25" s="83"/>
      <c r="BZ25" s="8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2"/>
      <c r="BM26" s="83"/>
      <c r="BN26" s="83"/>
      <c r="BO26" s="83"/>
      <c r="BP26" s="83"/>
      <c r="BQ26" s="83"/>
      <c r="BR26" s="83"/>
      <c r="BS26" s="83"/>
      <c r="BT26" s="83"/>
      <c r="BU26" s="83"/>
      <c r="BV26" s="83"/>
      <c r="BW26" s="83"/>
      <c r="BX26" s="83"/>
      <c r="BY26" s="83"/>
      <c r="BZ26" s="8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2"/>
      <c r="BM27" s="83"/>
      <c r="BN27" s="83"/>
      <c r="BO27" s="83"/>
      <c r="BP27" s="83"/>
      <c r="BQ27" s="83"/>
      <c r="BR27" s="83"/>
      <c r="BS27" s="83"/>
      <c r="BT27" s="83"/>
      <c r="BU27" s="83"/>
      <c r="BV27" s="83"/>
      <c r="BW27" s="83"/>
      <c r="BX27" s="83"/>
      <c r="BY27" s="83"/>
      <c r="BZ27" s="8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2"/>
      <c r="BM28" s="83"/>
      <c r="BN28" s="83"/>
      <c r="BO28" s="83"/>
      <c r="BP28" s="83"/>
      <c r="BQ28" s="83"/>
      <c r="BR28" s="83"/>
      <c r="BS28" s="83"/>
      <c r="BT28" s="83"/>
      <c r="BU28" s="83"/>
      <c r="BV28" s="83"/>
      <c r="BW28" s="83"/>
      <c r="BX28" s="83"/>
      <c r="BY28" s="83"/>
      <c r="BZ28" s="8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2"/>
      <c r="BM29" s="83"/>
      <c r="BN29" s="83"/>
      <c r="BO29" s="83"/>
      <c r="BP29" s="83"/>
      <c r="BQ29" s="83"/>
      <c r="BR29" s="83"/>
      <c r="BS29" s="83"/>
      <c r="BT29" s="83"/>
      <c r="BU29" s="83"/>
      <c r="BV29" s="83"/>
      <c r="BW29" s="83"/>
      <c r="BX29" s="83"/>
      <c r="BY29" s="83"/>
      <c r="BZ29" s="8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2"/>
      <c r="BM30" s="83"/>
      <c r="BN30" s="83"/>
      <c r="BO30" s="83"/>
      <c r="BP30" s="83"/>
      <c r="BQ30" s="83"/>
      <c r="BR30" s="83"/>
      <c r="BS30" s="83"/>
      <c r="BT30" s="83"/>
      <c r="BU30" s="83"/>
      <c r="BV30" s="83"/>
      <c r="BW30" s="83"/>
      <c r="BX30" s="83"/>
      <c r="BY30" s="83"/>
      <c r="BZ30" s="8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2"/>
      <c r="BM31" s="83"/>
      <c r="BN31" s="83"/>
      <c r="BO31" s="83"/>
      <c r="BP31" s="83"/>
      <c r="BQ31" s="83"/>
      <c r="BR31" s="83"/>
      <c r="BS31" s="83"/>
      <c r="BT31" s="83"/>
      <c r="BU31" s="83"/>
      <c r="BV31" s="83"/>
      <c r="BW31" s="83"/>
      <c r="BX31" s="83"/>
      <c r="BY31" s="83"/>
      <c r="BZ31" s="8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2"/>
      <c r="BM32" s="83"/>
      <c r="BN32" s="83"/>
      <c r="BO32" s="83"/>
      <c r="BP32" s="83"/>
      <c r="BQ32" s="83"/>
      <c r="BR32" s="83"/>
      <c r="BS32" s="83"/>
      <c r="BT32" s="83"/>
      <c r="BU32" s="83"/>
      <c r="BV32" s="83"/>
      <c r="BW32" s="83"/>
      <c r="BX32" s="83"/>
      <c r="BY32" s="83"/>
      <c r="BZ32" s="8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2"/>
      <c r="BM33" s="83"/>
      <c r="BN33" s="83"/>
      <c r="BO33" s="83"/>
      <c r="BP33" s="83"/>
      <c r="BQ33" s="83"/>
      <c r="BR33" s="83"/>
      <c r="BS33" s="83"/>
      <c r="BT33" s="83"/>
      <c r="BU33" s="83"/>
      <c r="BV33" s="83"/>
      <c r="BW33" s="83"/>
      <c r="BX33" s="83"/>
      <c r="BY33" s="83"/>
      <c r="BZ33" s="8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2"/>
      <c r="BM34" s="83"/>
      <c r="BN34" s="83"/>
      <c r="BO34" s="83"/>
      <c r="BP34" s="83"/>
      <c r="BQ34" s="83"/>
      <c r="BR34" s="83"/>
      <c r="BS34" s="83"/>
      <c r="BT34" s="83"/>
      <c r="BU34" s="83"/>
      <c r="BV34" s="83"/>
      <c r="BW34" s="83"/>
      <c r="BX34" s="83"/>
      <c r="BY34" s="83"/>
      <c r="BZ34" s="8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2"/>
      <c r="BM35" s="83"/>
      <c r="BN35" s="83"/>
      <c r="BO35" s="83"/>
      <c r="BP35" s="83"/>
      <c r="BQ35" s="83"/>
      <c r="BR35" s="83"/>
      <c r="BS35" s="83"/>
      <c r="BT35" s="83"/>
      <c r="BU35" s="83"/>
      <c r="BV35" s="83"/>
      <c r="BW35" s="83"/>
      <c r="BX35" s="83"/>
      <c r="BY35" s="83"/>
      <c r="BZ35" s="8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2"/>
      <c r="BM36" s="83"/>
      <c r="BN36" s="83"/>
      <c r="BO36" s="83"/>
      <c r="BP36" s="83"/>
      <c r="BQ36" s="83"/>
      <c r="BR36" s="83"/>
      <c r="BS36" s="83"/>
      <c r="BT36" s="83"/>
      <c r="BU36" s="83"/>
      <c r="BV36" s="83"/>
      <c r="BW36" s="83"/>
      <c r="BX36" s="83"/>
      <c r="BY36" s="83"/>
      <c r="BZ36" s="8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2"/>
      <c r="BM37" s="83"/>
      <c r="BN37" s="83"/>
      <c r="BO37" s="83"/>
      <c r="BP37" s="83"/>
      <c r="BQ37" s="83"/>
      <c r="BR37" s="83"/>
      <c r="BS37" s="83"/>
      <c r="BT37" s="83"/>
      <c r="BU37" s="83"/>
      <c r="BV37" s="83"/>
      <c r="BW37" s="83"/>
      <c r="BX37" s="83"/>
      <c r="BY37" s="83"/>
      <c r="BZ37" s="8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2"/>
      <c r="BM38" s="83"/>
      <c r="BN38" s="83"/>
      <c r="BO38" s="83"/>
      <c r="BP38" s="83"/>
      <c r="BQ38" s="83"/>
      <c r="BR38" s="83"/>
      <c r="BS38" s="83"/>
      <c r="BT38" s="83"/>
      <c r="BU38" s="83"/>
      <c r="BV38" s="83"/>
      <c r="BW38" s="83"/>
      <c r="BX38" s="83"/>
      <c r="BY38" s="83"/>
      <c r="BZ38" s="8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2"/>
      <c r="BM39" s="83"/>
      <c r="BN39" s="83"/>
      <c r="BO39" s="83"/>
      <c r="BP39" s="83"/>
      <c r="BQ39" s="83"/>
      <c r="BR39" s="83"/>
      <c r="BS39" s="83"/>
      <c r="BT39" s="83"/>
      <c r="BU39" s="83"/>
      <c r="BV39" s="83"/>
      <c r="BW39" s="83"/>
      <c r="BX39" s="83"/>
      <c r="BY39" s="83"/>
      <c r="BZ39" s="8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2"/>
      <c r="BM40" s="83"/>
      <c r="BN40" s="83"/>
      <c r="BO40" s="83"/>
      <c r="BP40" s="83"/>
      <c r="BQ40" s="83"/>
      <c r="BR40" s="83"/>
      <c r="BS40" s="83"/>
      <c r="BT40" s="83"/>
      <c r="BU40" s="83"/>
      <c r="BV40" s="83"/>
      <c r="BW40" s="83"/>
      <c r="BX40" s="83"/>
      <c r="BY40" s="83"/>
      <c r="BZ40" s="8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2"/>
      <c r="BM41" s="83"/>
      <c r="BN41" s="83"/>
      <c r="BO41" s="83"/>
      <c r="BP41" s="83"/>
      <c r="BQ41" s="83"/>
      <c r="BR41" s="83"/>
      <c r="BS41" s="83"/>
      <c r="BT41" s="83"/>
      <c r="BU41" s="83"/>
      <c r="BV41" s="83"/>
      <c r="BW41" s="83"/>
      <c r="BX41" s="83"/>
      <c r="BY41" s="83"/>
      <c r="BZ41" s="8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2"/>
      <c r="BM42" s="83"/>
      <c r="BN42" s="83"/>
      <c r="BO42" s="83"/>
      <c r="BP42" s="83"/>
      <c r="BQ42" s="83"/>
      <c r="BR42" s="83"/>
      <c r="BS42" s="83"/>
      <c r="BT42" s="83"/>
      <c r="BU42" s="83"/>
      <c r="BV42" s="83"/>
      <c r="BW42" s="83"/>
      <c r="BX42" s="83"/>
      <c r="BY42" s="83"/>
      <c r="BZ42" s="8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2"/>
      <c r="BM43" s="83"/>
      <c r="BN43" s="83"/>
      <c r="BO43" s="83"/>
      <c r="BP43" s="83"/>
      <c r="BQ43" s="83"/>
      <c r="BR43" s="83"/>
      <c r="BS43" s="83"/>
      <c r="BT43" s="83"/>
      <c r="BU43" s="83"/>
      <c r="BV43" s="83"/>
      <c r="BW43" s="83"/>
      <c r="BX43" s="83"/>
      <c r="BY43" s="83"/>
      <c r="BZ43" s="8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5"/>
      <c r="BM44" s="86"/>
      <c r="BN44" s="86"/>
      <c r="BO44" s="86"/>
      <c r="BP44" s="86"/>
      <c r="BQ44" s="86"/>
      <c r="BR44" s="86"/>
      <c r="BS44" s="86"/>
      <c r="BT44" s="86"/>
      <c r="BU44" s="86"/>
      <c r="BV44" s="86"/>
      <c r="BW44" s="86"/>
      <c r="BX44" s="86"/>
      <c r="BY44" s="86"/>
      <c r="BZ44" s="8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119</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9" t="s">
        <v>120</v>
      </c>
      <c r="BM66" s="70"/>
      <c r="BN66" s="70"/>
      <c r="BO66" s="70"/>
      <c r="BP66" s="70"/>
      <c r="BQ66" s="70"/>
      <c r="BR66" s="70"/>
      <c r="BS66" s="70"/>
      <c r="BT66" s="70"/>
      <c r="BU66" s="70"/>
      <c r="BV66" s="70"/>
      <c r="BW66" s="70"/>
      <c r="BX66" s="70"/>
      <c r="BY66" s="70"/>
      <c r="BZ66" s="71"/>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9"/>
      <c r="BM67" s="70"/>
      <c r="BN67" s="70"/>
      <c r="BO67" s="70"/>
      <c r="BP67" s="70"/>
      <c r="BQ67" s="70"/>
      <c r="BR67" s="70"/>
      <c r="BS67" s="70"/>
      <c r="BT67" s="70"/>
      <c r="BU67" s="70"/>
      <c r="BV67" s="70"/>
      <c r="BW67" s="70"/>
      <c r="BX67" s="70"/>
      <c r="BY67" s="70"/>
      <c r="BZ67" s="71"/>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9"/>
      <c r="BM68" s="70"/>
      <c r="BN68" s="70"/>
      <c r="BO68" s="70"/>
      <c r="BP68" s="70"/>
      <c r="BQ68" s="70"/>
      <c r="BR68" s="70"/>
      <c r="BS68" s="70"/>
      <c r="BT68" s="70"/>
      <c r="BU68" s="70"/>
      <c r="BV68" s="70"/>
      <c r="BW68" s="70"/>
      <c r="BX68" s="70"/>
      <c r="BY68" s="70"/>
      <c r="BZ68" s="71"/>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9"/>
      <c r="BM69" s="70"/>
      <c r="BN69" s="70"/>
      <c r="BO69" s="70"/>
      <c r="BP69" s="70"/>
      <c r="BQ69" s="70"/>
      <c r="BR69" s="70"/>
      <c r="BS69" s="70"/>
      <c r="BT69" s="70"/>
      <c r="BU69" s="70"/>
      <c r="BV69" s="70"/>
      <c r="BW69" s="70"/>
      <c r="BX69" s="70"/>
      <c r="BY69" s="70"/>
      <c r="BZ69" s="71"/>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9"/>
      <c r="BM70" s="70"/>
      <c r="BN70" s="70"/>
      <c r="BO70" s="70"/>
      <c r="BP70" s="70"/>
      <c r="BQ70" s="70"/>
      <c r="BR70" s="70"/>
      <c r="BS70" s="70"/>
      <c r="BT70" s="70"/>
      <c r="BU70" s="70"/>
      <c r="BV70" s="70"/>
      <c r="BW70" s="70"/>
      <c r="BX70" s="70"/>
      <c r="BY70" s="70"/>
      <c r="BZ70" s="71"/>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9"/>
      <c r="BM71" s="70"/>
      <c r="BN71" s="70"/>
      <c r="BO71" s="70"/>
      <c r="BP71" s="70"/>
      <c r="BQ71" s="70"/>
      <c r="BR71" s="70"/>
      <c r="BS71" s="70"/>
      <c r="BT71" s="70"/>
      <c r="BU71" s="70"/>
      <c r="BV71" s="70"/>
      <c r="BW71" s="70"/>
      <c r="BX71" s="70"/>
      <c r="BY71" s="70"/>
      <c r="BZ71" s="71"/>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9"/>
      <c r="BM72" s="70"/>
      <c r="BN72" s="70"/>
      <c r="BO72" s="70"/>
      <c r="BP72" s="70"/>
      <c r="BQ72" s="70"/>
      <c r="BR72" s="70"/>
      <c r="BS72" s="70"/>
      <c r="BT72" s="70"/>
      <c r="BU72" s="70"/>
      <c r="BV72" s="70"/>
      <c r="BW72" s="70"/>
      <c r="BX72" s="70"/>
      <c r="BY72" s="70"/>
      <c r="BZ72" s="71"/>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9"/>
      <c r="BM73" s="70"/>
      <c r="BN73" s="70"/>
      <c r="BO73" s="70"/>
      <c r="BP73" s="70"/>
      <c r="BQ73" s="70"/>
      <c r="BR73" s="70"/>
      <c r="BS73" s="70"/>
      <c r="BT73" s="70"/>
      <c r="BU73" s="70"/>
      <c r="BV73" s="70"/>
      <c r="BW73" s="70"/>
      <c r="BX73" s="70"/>
      <c r="BY73" s="70"/>
      <c r="BZ73" s="71"/>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9"/>
      <c r="BM74" s="70"/>
      <c r="BN74" s="70"/>
      <c r="BO74" s="70"/>
      <c r="BP74" s="70"/>
      <c r="BQ74" s="70"/>
      <c r="BR74" s="70"/>
      <c r="BS74" s="70"/>
      <c r="BT74" s="70"/>
      <c r="BU74" s="70"/>
      <c r="BV74" s="70"/>
      <c r="BW74" s="70"/>
      <c r="BX74" s="70"/>
      <c r="BY74" s="70"/>
      <c r="BZ74" s="71"/>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9"/>
      <c r="BM75" s="70"/>
      <c r="BN75" s="70"/>
      <c r="BO75" s="70"/>
      <c r="BP75" s="70"/>
      <c r="BQ75" s="70"/>
      <c r="BR75" s="70"/>
      <c r="BS75" s="70"/>
      <c r="BT75" s="70"/>
      <c r="BU75" s="70"/>
      <c r="BV75" s="70"/>
      <c r="BW75" s="70"/>
      <c r="BX75" s="70"/>
      <c r="BY75" s="70"/>
      <c r="BZ75" s="71"/>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9"/>
      <c r="BM76" s="70"/>
      <c r="BN76" s="70"/>
      <c r="BO76" s="70"/>
      <c r="BP76" s="70"/>
      <c r="BQ76" s="70"/>
      <c r="BR76" s="70"/>
      <c r="BS76" s="70"/>
      <c r="BT76" s="70"/>
      <c r="BU76" s="70"/>
      <c r="BV76" s="70"/>
      <c r="BW76" s="70"/>
      <c r="BX76" s="70"/>
      <c r="BY76" s="70"/>
      <c r="BZ76" s="71"/>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9"/>
      <c r="BM77" s="70"/>
      <c r="BN77" s="70"/>
      <c r="BO77" s="70"/>
      <c r="BP77" s="70"/>
      <c r="BQ77" s="70"/>
      <c r="BR77" s="70"/>
      <c r="BS77" s="70"/>
      <c r="BT77" s="70"/>
      <c r="BU77" s="70"/>
      <c r="BV77" s="70"/>
      <c r="BW77" s="70"/>
      <c r="BX77" s="70"/>
      <c r="BY77" s="70"/>
      <c r="BZ77" s="71"/>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9"/>
      <c r="BM78" s="70"/>
      <c r="BN78" s="70"/>
      <c r="BO78" s="70"/>
      <c r="BP78" s="70"/>
      <c r="BQ78" s="70"/>
      <c r="BR78" s="70"/>
      <c r="BS78" s="70"/>
      <c r="BT78" s="70"/>
      <c r="BU78" s="70"/>
      <c r="BV78" s="70"/>
      <c r="BW78" s="70"/>
      <c r="BX78" s="70"/>
      <c r="BY78" s="70"/>
      <c r="BZ78" s="71"/>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9"/>
      <c r="BM79" s="70"/>
      <c r="BN79" s="70"/>
      <c r="BO79" s="70"/>
      <c r="BP79" s="70"/>
      <c r="BQ79" s="70"/>
      <c r="BR79" s="70"/>
      <c r="BS79" s="70"/>
      <c r="BT79" s="70"/>
      <c r="BU79" s="70"/>
      <c r="BV79" s="70"/>
      <c r="BW79" s="70"/>
      <c r="BX79" s="70"/>
      <c r="BY79" s="70"/>
      <c r="BZ79" s="71"/>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9"/>
      <c r="BM80" s="70"/>
      <c r="BN80" s="70"/>
      <c r="BO80" s="70"/>
      <c r="BP80" s="70"/>
      <c r="BQ80" s="70"/>
      <c r="BR80" s="70"/>
      <c r="BS80" s="70"/>
      <c r="BT80" s="70"/>
      <c r="BU80" s="70"/>
      <c r="BV80" s="70"/>
      <c r="BW80" s="70"/>
      <c r="BX80" s="70"/>
      <c r="BY80" s="70"/>
      <c r="BZ80" s="71"/>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【765.47】</v>
      </c>
      <c r="I86" s="26" t="str">
        <f>データ!CA6</f>
        <v>【59.59】</v>
      </c>
      <c r="J86" s="26" t="str">
        <f>データ!CL6</f>
        <v>【257.86】</v>
      </c>
      <c r="K86" s="26" t="str">
        <f>データ!CW6</f>
        <v>【51.30】</v>
      </c>
      <c r="L86" s="26" t="str">
        <f>データ!DH6</f>
        <v>【86.22】</v>
      </c>
      <c r="M86" s="26" t="s">
        <v>43</v>
      </c>
      <c r="N86" s="26" t="s">
        <v>45</v>
      </c>
      <c r="O86" s="26" t="str">
        <f>データ!EO6</f>
        <v>【0.02】</v>
      </c>
    </row>
  </sheetData>
  <sheetProtection algorithmName="SHA-512" hashValue="b/f2w6Enu8ENiaYMpVvPQpvkxnRNVQZNff13TvUd6vgD5as8FJ3H41B8R+Pi7LlrAXiQ4kr58S5wM5HKASaolw==" saltValue="62SR1RYyX5pxijOuJUHWy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89" t="s">
        <v>55</v>
      </c>
      <c r="I3" s="90"/>
      <c r="J3" s="90"/>
      <c r="K3" s="90"/>
      <c r="L3" s="90"/>
      <c r="M3" s="90"/>
      <c r="N3" s="90"/>
      <c r="O3" s="90"/>
      <c r="P3" s="90"/>
      <c r="Q3" s="90"/>
      <c r="R3" s="90"/>
      <c r="S3" s="90"/>
      <c r="T3" s="90"/>
      <c r="U3" s="90"/>
      <c r="V3" s="90"/>
      <c r="W3" s="90"/>
      <c r="X3" s="91"/>
      <c r="Y3" s="95" t="s">
        <v>56</v>
      </c>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c r="DI3" s="88" t="s">
        <v>57</v>
      </c>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c r="EO3" s="88"/>
    </row>
    <row r="4" spans="1:145" x14ac:dyDescent="0.15">
      <c r="A4" s="28" t="s">
        <v>58</v>
      </c>
      <c r="B4" s="30"/>
      <c r="C4" s="30"/>
      <c r="D4" s="30"/>
      <c r="E4" s="30"/>
      <c r="F4" s="30"/>
      <c r="G4" s="30"/>
      <c r="H4" s="92"/>
      <c r="I4" s="93"/>
      <c r="J4" s="93"/>
      <c r="K4" s="93"/>
      <c r="L4" s="93"/>
      <c r="M4" s="93"/>
      <c r="N4" s="93"/>
      <c r="O4" s="93"/>
      <c r="P4" s="93"/>
      <c r="Q4" s="93"/>
      <c r="R4" s="93"/>
      <c r="S4" s="93"/>
      <c r="T4" s="93"/>
      <c r="U4" s="93"/>
      <c r="V4" s="93"/>
      <c r="W4" s="93"/>
      <c r="X4" s="94"/>
      <c r="Y4" s="88" t="s">
        <v>59</v>
      </c>
      <c r="Z4" s="88"/>
      <c r="AA4" s="88"/>
      <c r="AB4" s="88"/>
      <c r="AC4" s="88"/>
      <c r="AD4" s="88"/>
      <c r="AE4" s="88"/>
      <c r="AF4" s="88"/>
      <c r="AG4" s="88"/>
      <c r="AH4" s="88"/>
      <c r="AI4" s="88"/>
      <c r="AJ4" s="88" t="s">
        <v>60</v>
      </c>
      <c r="AK4" s="88"/>
      <c r="AL4" s="88"/>
      <c r="AM4" s="88"/>
      <c r="AN4" s="88"/>
      <c r="AO4" s="88"/>
      <c r="AP4" s="88"/>
      <c r="AQ4" s="88"/>
      <c r="AR4" s="88"/>
      <c r="AS4" s="88"/>
      <c r="AT4" s="88"/>
      <c r="AU4" s="88" t="s">
        <v>61</v>
      </c>
      <c r="AV4" s="88"/>
      <c r="AW4" s="88"/>
      <c r="AX4" s="88"/>
      <c r="AY4" s="88"/>
      <c r="AZ4" s="88"/>
      <c r="BA4" s="88"/>
      <c r="BB4" s="88"/>
      <c r="BC4" s="88"/>
      <c r="BD4" s="88"/>
      <c r="BE4" s="88"/>
      <c r="BF4" s="88" t="s">
        <v>62</v>
      </c>
      <c r="BG4" s="88"/>
      <c r="BH4" s="88"/>
      <c r="BI4" s="88"/>
      <c r="BJ4" s="88"/>
      <c r="BK4" s="88"/>
      <c r="BL4" s="88"/>
      <c r="BM4" s="88"/>
      <c r="BN4" s="88"/>
      <c r="BO4" s="88"/>
      <c r="BP4" s="88"/>
      <c r="BQ4" s="88" t="s">
        <v>63</v>
      </c>
      <c r="BR4" s="88"/>
      <c r="BS4" s="88"/>
      <c r="BT4" s="88"/>
      <c r="BU4" s="88"/>
      <c r="BV4" s="88"/>
      <c r="BW4" s="88"/>
      <c r="BX4" s="88"/>
      <c r="BY4" s="88"/>
      <c r="BZ4" s="88"/>
      <c r="CA4" s="88"/>
      <c r="CB4" s="88" t="s">
        <v>64</v>
      </c>
      <c r="CC4" s="88"/>
      <c r="CD4" s="88"/>
      <c r="CE4" s="88"/>
      <c r="CF4" s="88"/>
      <c r="CG4" s="88"/>
      <c r="CH4" s="88"/>
      <c r="CI4" s="88"/>
      <c r="CJ4" s="88"/>
      <c r="CK4" s="88"/>
      <c r="CL4" s="88"/>
      <c r="CM4" s="88" t="s">
        <v>65</v>
      </c>
      <c r="CN4" s="88"/>
      <c r="CO4" s="88"/>
      <c r="CP4" s="88"/>
      <c r="CQ4" s="88"/>
      <c r="CR4" s="88"/>
      <c r="CS4" s="88"/>
      <c r="CT4" s="88"/>
      <c r="CU4" s="88"/>
      <c r="CV4" s="88"/>
      <c r="CW4" s="88"/>
      <c r="CX4" s="88" t="s">
        <v>66</v>
      </c>
      <c r="CY4" s="88"/>
      <c r="CZ4" s="88"/>
      <c r="DA4" s="88"/>
      <c r="DB4" s="88"/>
      <c r="DC4" s="88"/>
      <c r="DD4" s="88"/>
      <c r="DE4" s="88"/>
      <c r="DF4" s="88"/>
      <c r="DG4" s="88"/>
      <c r="DH4" s="88"/>
      <c r="DI4" s="88" t="s">
        <v>67</v>
      </c>
      <c r="DJ4" s="88"/>
      <c r="DK4" s="88"/>
      <c r="DL4" s="88"/>
      <c r="DM4" s="88"/>
      <c r="DN4" s="88"/>
      <c r="DO4" s="88"/>
      <c r="DP4" s="88"/>
      <c r="DQ4" s="88"/>
      <c r="DR4" s="88"/>
      <c r="DS4" s="88"/>
      <c r="DT4" s="88" t="s">
        <v>68</v>
      </c>
      <c r="DU4" s="88"/>
      <c r="DV4" s="88"/>
      <c r="DW4" s="88"/>
      <c r="DX4" s="88"/>
      <c r="DY4" s="88"/>
      <c r="DZ4" s="88"/>
      <c r="EA4" s="88"/>
      <c r="EB4" s="88"/>
      <c r="EC4" s="88"/>
      <c r="ED4" s="88"/>
      <c r="EE4" s="88" t="s">
        <v>69</v>
      </c>
      <c r="EF4" s="88"/>
      <c r="EG4" s="88"/>
      <c r="EH4" s="88"/>
      <c r="EI4" s="88"/>
      <c r="EJ4" s="88"/>
      <c r="EK4" s="88"/>
      <c r="EL4" s="88"/>
      <c r="EM4" s="88"/>
      <c r="EN4" s="88"/>
      <c r="EO4" s="88"/>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2019</v>
      </c>
      <c r="C6" s="33">
        <f t="shared" ref="C6:X6" si="3">C7</f>
        <v>462225</v>
      </c>
      <c r="D6" s="33">
        <f t="shared" si="3"/>
        <v>47</v>
      </c>
      <c r="E6" s="33">
        <f t="shared" si="3"/>
        <v>17</v>
      </c>
      <c r="F6" s="33">
        <f t="shared" si="3"/>
        <v>5</v>
      </c>
      <c r="G6" s="33">
        <f t="shared" si="3"/>
        <v>0</v>
      </c>
      <c r="H6" s="33" t="str">
        <f t="shared" si="3"/>
        <v>鹿児島県　奄美市</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7.17</v>
      </c>
      <c r="Q6" s="34">
        <f t="shared" si="3"/>
        <v>92.6</v>
      </c>
      <c r="R6" s="34">
        <f t="shared" si="3"/>
        <v>2507</v>
      </c>
      <c r="S6" s="34">
        <f t="shared" si="3"/>
        <v>43267</v>
      </c>
      <c r="T6" s="34">
        <f t="shared" si="3"/>
        <v>308.33</v>
      </c>
      <c r="U6" s="34">
        <f t="shared" si="3"/>
        <v>140.33000000000001</v>
      </c>
      <c r="V6" s="34">
        <f t="shared" si="3"/>
        <v>3048</v>
      </c>
      <c r="W6" s="34">
        <f t="shared" si="3"/>
        <v>2.46</v>
      </c>
      <c r="X6" s="34">
        <f t="shared" si="3"/>
        <v>1239.02</v>
      </c>
      <c r="Y6" s="35">
        <f>IF(Y7="",NA(),Y7)</f>
        <v>78.180000000000007</v>
      </c>
      <c r="Z6" s="35">
        <f t="shared" ref="Z6:AH6" si="4">IF(Z7="",NA(),Z7)</f>
        <v>75.97</v>
      </c>
      <c r="AA6" s="35">
        <f t="shared" si="4"/>
        <v>79.569999999999993</v>
      </c>
      <c r="AB6" s="35">
        <f t="shared" si="4"/>
        <v>79.97</v>
      </c>
      <c r="AC6" s="35">
        <f t="shared" si="4"/>
        <v>93.46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1081.8</v>
      </c>
      <c r="BL6" s="35">
        <f t="shared" si="7"/>
        <v>974.93</v>
      </c>
      <c r="BM6" s="35">
        <f t="shared" si="7"/>
        <v>855.8</v>
      </c>
      <c r="BN6" s="35">
        <f t="shared" si="7"/>
        <v>789.46</v>
      </c>
      <c r="BO6" s="35">
        <f t="shared" si="7"/>
        <v>826.83</v>
      </c>
      <c r="BP6" s="34" t="str">
        <f>IF(BP7="","",IF(BP7="-","【-】","【"&amp;SUBSTITUTE(TEXT(BP7,"#,##0.00"),"-","△")&amp;"】"))</f>
        <v>【765.47】</v>
      </c>
      <c r="BQ6" s="35">
        <f>IF(BQ7="",NA(),BQ7)</f>
        <v>80.34</v>
      </c>
      <c r="BR6" s="35">
        <f t="shared" ref="BR6:BZ6" si="8">IF(BR7="",NA(),BR7)</f>
        <v>81.73</v>
      </c>
      <c r="BS6" s="35">
        <f t="shared" si="8"/>
        <v>58.11</v>
      </c>
      <c r="BT6" s="35">
        <f t="shared" si="8"/>
        <v>64.48</v>
      </c>
      <c r="BU6" s="35">
        <f t="shared" si="8"/>
        <v>56.57</v>
      </c>
      <c r="BV6" s="35">
        <f t="shared" si="8"/>
        <v>52.19</v>
      </c>
      <c r="BW6" s="35">
        <f t="shared" si="8"/>
        <v>55.32</v>
      </c>
      <c r="BX6" s="35">
        <f t="shared" si="8"/>
        <v>59.8</v>
      </c>
      <c r="BY6" s="35">
        <f t="shared" si="8"/>
        <v>57.77</v>
      </c>
      <c r="BZ6" s="35">
        <f t="shared" si="8"/>
        <v>57.31</v>
      </c>
      <c r="CA6" s="34" t="str">
        <f>IF(CA7="","",IF(CA7="-","【-】","【"&amp;SUBSTITUTE(TEXT(CA7,"#,##0.00"),"-","△")&amp;"】"))</f>
        <v>【59.59】</v>
      </c>
      <c r="CB6" s="35">
        <f>IF(CB7="",NA(),CB7)</f>
        <v>168.98</v>
      </c>
      <c r="CC6" s="35">
        <f t="shared" ref="CC6:CK6" si="9">IF(CC7="",NA(),CC7)</f>
        <v>166.66</v>
      </c>
      <c r="CD6" s="35">
        <f t="shared" si="9"/>
        <v>235.25</v>
      </c>
      <c r="CE6" s="35">
        <f t="shared" si="9"/>
        <v>211.47</v>
      </c>
      <c r="CF6" s="35">
        <f t="shared" si="9"/>
        <v>223.67</v>
      </c>
      <c r="CG6" s="35">
        <f t="shared" si="9"/>
        <v>296.14</v>
      </c>
      <c r="CH6" s="35">
        <f t="shared" si="9"/>
        <v>283.17</v>
      </c>
      <c r="CI6" s="35">
        <f t="shared" si="9"/>
        <v>263.76</v>
      </c>
      <c r="CJ6" s="35">
        <f t="shared" si="9"/>
        <v>274.35000000000002</v>
      </c>
      <c r="CK6" s="35">
        <f t="shared" si="9"/>
        <v>273.52</v>
      </c>
      <c r="CL6" s="34" t="str">
        <f>IF(CL7="","",IF(CL7="-","【-】","【"&amp;SUBSTITUTE(TEXT(CL7,"#,##0.00"),"-","△")&amp;"】"))</f>
        <v>【257.86】</v>
      </c>
      <c r="CM6" s="35">
        <f>IF(CM7="",NA(),CM7)</f>
        <v>49.19</v>
      </c>
      <c r="CN6" s="35">
        <f t="shared" ref="CN6:CV6" si="10">IF(CN7="",NA(),CN7)</f>
        <v>47.44</v>
      </c>
      <c r="CO6" s="35">
        <f t="shared" si="10"/>
        <v>42.75</v>
      </c>
      <c r="CP6" s="35">
        <f t="shared" si="10"/>
        <v>38.71</v>
      </c>
      <c r="CQ6" s="35">
        <f t="shared" si="10"/>
        <v>44.07</v>
      </c>
      <c r="CR6" s="35">
        <f t="shared" si="10"/>
        <v>52.31</v>
      </c>
      <c r="CS6" s="35">
        <f t="shared" si="10"/>
        <v>60.65</v>
      </c>
      <c r="CT6" s="35">
        <f t="shared" si="10"/>
        <v>51.75</v>
      </c>
      <c r="CU6" s="35">
        <f t="shared" si="10"/>
        <v>50.68</v>
      </c>
      <c r="CV6" s="35">
        <f t="shared" si="10"/>
        <v>50.14</v>
      </c>
      <c r="CW6" s="34" t="str">
        <f>IF(CW7="","",IF(CW7="-","【-】","【"&amp;SUBSTITUTE(TEXT(CW7,"#,##0.00"),"-","△")&amp;"】"))</f>
        <v>【51.30】</v>
      </c>
      <c r="CX6" s="35">
        <f>IF(CX7="",NA(),CX7)</f>
        <v>81.03</v>
      </c>
      <c r="CY6" s="35">
        <f t="shared" ref="CY6:DG6" si="11">IF(CY7="",NA(),CY7)</f>
        <v>81.069999999999993</v>
      </c>
      <c r="CZ6" s="35">
        <f t="shared" si="11"/>
        <v>81.27</v>
      </c>
      <c r="DA6" s="35">
        <f t="shared" si="11"/>
        <v>82.09</v>
      </c>
      <c r="DB6" s="35">
        <f t="shared" si="11"/>
        <v>78.31</v>
      </c>
      <c r="DC6" s="35">
        <f t="shared" si="11"/>
        <v>84.32</v>
      </c>
      <c r="DD6" s="35">
        <f t="shared" si="11"/>
        <v>84.58</v>
      </c>
      <c r="DE6" s="35">
        <f t="shared" si="11"/>
        <v>84.84</v>
      </c>
      <c r="DF6" s="35">
        <f t="shared" si="11"/>
        <v>84.86</v>
      </c>
      <c r="DG6" s="35">
        <f t="shared" si="11"/>
        <v>84.98</v>
      </c>
      <c r="DH6" s="34" t="str">
        <f>IF(DH7="","",IF(DH7="-","【-】","【"&amp;SUBSTITUTE(TEXT(DH7,"#,##0.00"),"-","△")&amp;"】"))</f>
        <v>【86.22】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5">
        <f t="shared" si="14"/>
        <v>0.14000000000000001</v>
      </c>
      <c r="EJ6" s="35">
        <f t="shared" si="14"/>
        <v>0.01</v>
      </c>
      <c r="EK6" s="35">
        <f t="shared" si="14"/>
        <v>2.0499999999999998</v>
      </c>
      <c r="EL6" s="35">
        <f t="shared" si="14"/>
        <v>0.01</v>
      </c>
      <c r="EM6" s="35">
        <f t="shared" si="14"/>
        <v>0.01</v>
      </c>
      <c r="EN6" s="35">
        <f t="shared" si="14"/>
        <v>0.02</v>
      </c>
      <c r="EO6" s="34" t="str">
        <f>IF(EO7="","",IF(EO7="-","【-】","【"&amp;SUBSTITUTE(TEXT(EO7,"#,##0.00"),"-","△")&amp;"】"))</f>
        <v>【0.02】</v>
      </c>
    </row>
    <row r="7" spans="1:145" s="36" customFormat="1" x14ac:dyDescent="0.15">
      <c r="A7" s="28"/>
      <c r="B7" s="37">
        <v>2019</v>
      </c>
      <c r="C7" s="37">
        <v>462225</v>
      </c>
      <c r="D7" s="37">
        <v>47</v>
      </c>
      <c r="E7" s="37">
        <v>17</v>
      </c>
      <c r="F7" s="37">
        <v>5</v>
      </c>
      <c r="G7" s="37">
        <v>0</v>
      </c>
      <c r="H7" s="37" t="s">
        <v>99</v>
      </c>
      <c r="I7" s="37" t="s">
        <v>100</v>
      </c>
      <c r="J7" s="37" t="s">
        <v>101</v>
      </c>
      <c r="K7" s="37" t="s">
        <v>102</v>
      </c>
      <c r="L7" s="37" t="s">
        <v>103</v>
      </c>
      <c r="M7" s="37" t="s">
        <v>104</v>
      </c>
      <c r="N7" s="38" t="s">
        <v>105</v>
      </c>
      <c r="O7" s="38" t="s">
        <v>106</v>
      </c>
      <c r="P7" s="38">
        <v>7.17</v>
      </c>
      <c r="Q7" s="38">
        <v>92.6</v>
      </c>
      <c r="R7" s="38">
        <v>2507</v>
      </c>
      <c r="S7" s="38">
        <v>43267</v>
      </c>
      <c r="T7" s="38">
        <v>308.33</v>
      </c>
      <c r="U7" s="38">
        <v>140.33000000000001</v>
      </c>
      <c r="V7" s="38">
        <v>3048</v>
      </c>
      <c r="W7" s="38">
        <v>2.46</v>
      </c>
      <c r="X7" s="38">
        <v>1239.02</v>
      </c>
      <c r="Y7" s="38">
        <v>78.180000000000007</v>
      </c>
      <c r="Z7" s="38">
        <v>75.97</v>
      </c>
      <c r="AA7" s="38">
        <v>79.569999999999993</v>
      </c>
      <c r="AB7" s="38">
        <v>79.97</v>
      </c>
      <c r="AC7" s="38">
        <v>93.46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1081.8</v>
      </c>
      <c r="BL7" s="38">
        <v>974.93</v>
      </c>
      <c r="BM7" s="38">
        <v>855.8</v>
      </c>
      <c r="BN7" s="38">
        <v>789.46</v>
      </c>
      <c r="BO7" s="38">
        <v>826.83</v>
      </c>
      <c r="BP7" s="38">
        <v>765.47</v>
      </c>
      <c r="BQ7" s="38">
        <v>80.34</v>
      </c>
      <c r="BR7" s="38">
        <v>81.73</v>
      </c>
      <c r="BS7" s="38">
        <v>58.11</v>
      </c>
      <c r="BT7" s="38">
        <v>64.48</v>
      </c>
      <c r="BU7" s="38">
        <v>56.57</v>
      </c>
      <c r="BV7" s="38">
        <v>52.19</v>
      </c>
      <c r="BW7" s="38">
        <v>55.32</v>
      </c>
      <c r="BX7" s="38">
        <v>59.8</v>
      </c>
      <c r="BY7" s="38">
        <v>57.77</v>
      </c>
      <c r="BZ7" s="38">
        <v>57.31</v>
      </c>
      <c r="CA7" s="38">
        <v>59.59</v>
      </c>
      <c r="CB7" s="38">
        <v>168.98</v>
      </c>
      <c r="CC7" s="38">
        <v>166.66</v>
      </c>
      <c r="CD7" s="38">
        <v>235.25</v>
      </c>
      <c r="CE7" s="38">
        <v>211.47</v>
      </c>
      <c r="CF7" s="38">
        <v>223.67</v>
      </c>
      <c r="CG7" s="38">
        <v>296.14</v>
      </c>
      <c r="CH7" s="38">
        <v>283.17</v>
      </c>
      <c r="CI7" s="38">
        <v>263.76</v>
      </c>
      <c r="CJ7" s="38">
        <v>274.35000000000002</v>
      </c>
      <c r="CK7" s="38">
        <v>273.52</v>
      </c>
      <c r="CL7" s="38">
        <v>257.86</v>
      </c>
      <c r="CM7" s="38">
        <v>49.19</v>
      </c>
      <c r="CN7" s="38">
        <v>47.44</v>
      </c>
      <c r="CO7" s="38">
        <v>42.75</v>
      </c>
      <c r="CP7" s="38">
        <v>38.71</v>
      </c>
      <c r="CQ7" s="38">
        <v>44.07</v>
      </c>
      <c r="CR7" s="38">
        <v>52.31</v>
      </c>
      <c r="CS7" s="38">
        <v>60.65</v>
      </c>
      <c r="CT7" s="38">
        <v>51.75</v>
      </c>
      <c r="CU7" s="38">
        <v>50.68</v>
      </c>
      <c r="CV7" s="38">
        <v>50.14</v>
      </c>
      <c r="CW7" s="38">
        <v>51.3</v>
      </c>
      <c r="CX7" s="38">
        <v>81.03</v>
      </c>
      <c r="CY7" s="38">
        <v>81.069999999999993</v>
      </c>
      <c r="CZ7" s="38">
        <v>81.27</v>
      </c>
      <c r="DA7" s="38">
        <v>82.09</v>
      </c>
      <c r="DB7" s="38">
        <v>78.31</v>
      </c>
      <c r="DC7" s="38">
        <v>84.32</v>
      </c>
      <c r="DD7" s="38">
        <v>84.58</v>
      </c>
      <c r="DE7" s="38">
        <v>84.84</v>
      </c>
      <c r="DF7" s="38">
        <v>84.86</v>
      </c>
      <c r="DG7" s="38">
        <v>84.98</v>
      </c>
      <c r="DH7" s="38">
        <v>86.22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0.14000000000000001</v>
      </c>
      <c r="EJ7" s="38">
        <v>0.01</v>
      </c>
      <c r="EK7" s="38">
        <v>2.0499999999999998</v>
      </c>
      <c r="EL7" s="38">
        <v>0.01</v>
      </c>
      <c r="EM7" s="38">
        <v>0.01</v>
      </c>
      <c r="EN7" s="38">
        <v>0.02</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112</v>
      </c>
    </row>
    <row r="12" spans="1:145" x14ac:dyDescent="0.15">
      <c r="B12">
        <v>1</v>
      </c>
      <c r="C12">
        <v>1</v>
      </c>
      <c r="D12">
        <v>1</v>
      </c>
      <c r="E12">
        <v>1</v>
      </c>
      <c r="F12">
        <v>1</v>
      </c>
      <c r="G12" t="s">
        <v>113</v>
      </c>
    </row>
    <row r="13" spans="1:145" x14ac:dyDescent="0.15">
      <c r="B13" t="s">
        <v>114</v>
      </c>
      <c r="C13" t="s">
        <v>115</v>
      </c>
      <c r="D13" t="s">
        <v>115</v>
      </c>
      <c r="E13" t="s">
        <v>114</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2021-02-09T13:51:05Z</cp:lastPrinted>
  <dcterms:created xsi:type="dcterms:W3CDTF">2020-12-04T03:09:53Z</dcterms:created>
  <dcterms:modified xsi:type="dcterms:W3CDTF">2021-02-18T00:17:33Z</dcterms:modified>
  <cp:category/>
</cp:coreProperties>
</file>