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6_奄美市【済】\"/>
    </mc:Choice>
  </mc:AlternateContent>
  <workbookProtection workbookAlgorithmName="SHA-512" workbookHashValue="dF+DDVebkXunQOQiz2Ss/Tz7h3n0NmfzZa6Cc7vPt4w02Mj7DGgGSWRLVCRsy/FidrO3CB1x6uytbDx1V3r5Ig==" workbookSaltValue="vfNYjyQufDbQzyeevzBOeQ==" workbookSpinCount="100000" lockStructure="1"/>
  <bookViews>
    <workbookView xWindow="0" yWindow="0" windowWidth="13035" windowHeight="87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<sst xmlns="http://schemas.openxmlformats.org/spreadsheetml/2006/main" count="236" uniqueCount="121">
  <si>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</si>
  <si>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</si>
  <si>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</si>
  <si>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</si>
  <si>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</si>
  <si>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</si>
  <si>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</si>
  <si>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</si>
  <si>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</si>
  <si>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</si>
  <si>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</si>
  <si>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</si>
  <si>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</si>
  <si>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</si>
  <si>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</si>
  <si>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</si>
  <si>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</si>
  <si>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</si>
  <si>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</si>
  <si>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</si>
  <si>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</si>
  <si>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</si>
  <si>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</si>
  <si>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</si>
  <si>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</si>
  <si>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</si>
  <si>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</si>
  <si>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</si>
  <si>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</si>
  <si>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</si>
  <si>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</si>
  <si>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</si>
  <si>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</si>
  <si>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</si>
  <si>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</si>
  <si>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</si>
  <si>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</si>
  <si>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</si>
  <si>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</si>
  <si>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</si>
  <si>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</si>
  <si>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</si>
  <si>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</si>
  <si>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</si>
  <si>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</si>
  <si>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</si>
  <si>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</si>
  <si>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</si>
  <si>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</si>
  <si>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</si>
  <si>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</si>
  <si>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</si>
  <si>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</si>
  <si>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</si>
  <si>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</si>
  <si>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</si>
  <si>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</si>
  <si>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</si>
  <si>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</si>
  <si>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</si>
  <si>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</si>
  <si>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</si>
  <si>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</si>
  <si>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</si>
  <si>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</si>
  <si>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</si>
  <si>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</si>
  <si>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</si>
  <si>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</si>
  <si>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</si>
  <si>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</si>
  <si>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</si>
  <si>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</si>
  <si>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</si>
  <si>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</si>
  <si>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</si>
  <si>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</si>
  <si>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</si>
  <si>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</si>
  <si>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</si>
  <si>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</si>
  <si>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</si>
  <si>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</si>
  <si>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</si>
  <si>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</si>
  <si>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</si>
  <si>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</si>
  <si>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</si>
  <si>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</si>
  <si>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</si>
  <si>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</si>
  <si>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</si>
  <si>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</si>
  <si>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</si>
  <si>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</si>
  <si>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</si>
  <si>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</si>
  <si>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</si>
  <si>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</si>
  <si>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奄美市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</si>
  <si>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</si>
  <si>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</si>
  <si>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</si>
  <si>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</si>
  <si>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</si>
  <si>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</si>
  <si>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</si>
  <si>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</si>
  <si>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</si>
  <si>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</si>
  <si>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</si>
  <si>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</si>
  <si>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</si>
  <si>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</si>
  <si>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</si>
  <si>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</si>
  <si>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</si>
  <si>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</si>
  <si>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b/>
        <sz val="10"/>
        <rFont val="ＭＳ ゴシック"/>
        <family val="3"/>
        <charset val="128"/>
      </rPr>
      <t>①収益的収支比率…</t>
    </r>
    <r>
      <rPr>
        <sz val="10"/>
        <rFont val="ＭＳ ゴシック"/>
        <family val="3"/>
        <charset val="128"/>
      </rPr>
      <t xml:space="preserve">Ｈ30年度まで70％台で推移していたが、Ｒ元年度は公営企業会計への移行に伴う運用資金として一般会計からの補助金が大幅に増えたことにより、比率が90％台となった。Ｈ３年の小湊地区で供用開始以降、現在10地区と拡大しているが、施設の老朽化により（修繕等）維持管理費が増加傾向にある。最適整備構想計画、施設の機能診断業務に着手しており、今後計画的な更新を行うことにより、施設の老朽化による維持管理費の抑制を図る。
</t>
    </r>
    <r>
      <rPr>
        <b/>
        <sz val="10"/>
        <rFont val="ＭＳ ゴシック"/>
        <family val="3"/>
        <charset val="128"/>
      </rPr>
      <t>⑤経費回収率…</t>
    </r>
    <r>
      <rPr>
        <sz val="10"/>
        <rFont val="ＭＳ ゴシック"/>
        <family val="3"/>
        <charset val="128"/>
      </rPr>
      <t xml:space="preserve">Ｈ30年度は類似団体平均値より高く、優位となっていたが、Ｒ元年度は施設の老朽化による維持管理費（電気・機械設備等の修繕）が増加し、類似団体平均値を下回った。引き続き、計画的な更新を行うとともに、施設の老朽化による維持管理費の抑制と、未接続世帯の加入促進により、接続世帯を増やし料金収入の向上を図る。
</t>
    </r>
    <r>
      <rPr>
        <b/>
        <sz val="10"/>
        <rFont val="ＭＳ ゴシック"/>
        <family val="3"/>
        <charset val="128"/>
      </rPr>
      <t>⑥汚水処理原価…</t>
    </r>
    <r>
      <rPr>
        <sz val="10"/>
        <rFont val="ＭＳ ゴシック"/>
        <family val="3"/>
        <charset val="128"/>
      </rPr>
      <t xml:space="preserve">類似団体平均値より低く、優位となっているが、引き続き、計画的な更新を行うことにより、施設の老朽化による維持管理費の抑制を図る。
</t>
    </r>
    <r>
      <rPr>
        <b/>
        <sz val="10"/>
        <rFont val="ＭＳ ゴシック"/>
        <family val="3"/>
        <charset val="128"/>
      </rPr>
      <t>⑦施設利用率…</t>
    </r>
    <r>
      <rPr>
        <sz val="10"/>
        <rFont val="ＭＳ ゴシック"/>
        <family val="3"/>
        <charset val="128"/>
      </rPr>
      <t xml:space="preserve">地区人口が減少しており、類似団体平均値より低く、劣位にある。
　未接続世帯の加入促進により、接続世帯を増やし施設利用率向上を図る。
</t>
    </r>
    <r>
      <rPr>
        <b/>
        <sz val="10"/>
        <rFont val="ＭＳ ゴシック"/>
        <family val="3"/>
        <charset val="128"/>
      </rPr>
      <t>⑧水洗化率…</t>
    </r>
    <r>
      <rPr>
        <sz val="10"/>
        <rFont val="ＭＳ ゴシック"/>
        <family val="3"/>
        <charset val="128"/>
      </rPr>
      <t xml:space="preserve">施設利用率同様、類似団体平均値より低く、劣位にある。水洗化率向上のため、未接続世帯の加入促進を図る。
</t>
    </r>
    <rPh sb="12" eb="14">
      <t>ネンド</t>
    </rPh>
    <rPh sb="83" eb="84">
      <t>ダイ</t>
    </rPh>
    <rPh sb="232" eb="233">
      <t>チ</t>
    </rPh>
    <rPh sb="249" eb="250">
      <t>ガン</t>
    </rPh>
    <rPh sb="289" eb="292">
      <t>ヘイキンチ</t>
    </rPh>
    <rPh sb="298" eb="299">
      <t>ヒ</t>
    </rPh>
    <rPh sb="300" eb="301">
      <t>ツヅ</t>
    </rPh>
    <rPh sb="382" eb="385">
      <t>ヘイキンチ</t>
    </rPh>
    <rPh sb="400" eb="401">
      <t>ヒ</t>
    </rPh>
    <rPh sb="402" eb="403">
      <t>ツヅ</t>
    </rPh>
    <rPh sb="465" eb="468">
      <t>ヘイキンチ</t>
    </rPh>
    <rPh sb="533" eb="536">
      <t>ヘイキンチ</t>
    </rPh>
    <phoneticPr fontId="4"/>
  </si>
  <si>
    <r>
      <rPr>
        <b/>
        <sz val="11"/>
        <color theme="1"/>
        <rFont val="ＭＳ ゴシック"/>
        <family val="3"/>
        <charset val="128"/>
      </rPr>
      <t>③管渠改善率…</t>
    </r>
    <r>
      <rPr>
        <sz val="11"/>
        <color theme="1"/>
        <rFont val="ＭＳ ゴシック"/>
        <family val="3"/>
        <charset val="128"/>
      </rPr>
      <t xml:space="preserve">現在、最適整備構想計画、施設の機能診断業務に着手しており、維持管理費の抑制を図りつつ、計画的な管渠更新を図る。
</t>
    </r>
    <phoneticPr fontId="4"/>
  </si>
  <si>
    <t xml:space="preserve">　施設の老朽化による維持管理費（電気・機械設備等の修繕）が増加しているため、各指標の数値とも厳しい傾向にある。
　汚水処理原価の減、経費回収率の増に努めるとともに、水洗化率の向上を図り、最適整備構想計画、施設の機能診断業務に基づいて、引き続き、計画的な更新を行うことにより、維持管理費の抑制を図る。
　併せて、Ｒ２年度から公営企業会計へ移行し、同年度に経営戦略の策定も見込まれる。法適化の指標により、健全で効率性の高い、持続可能な下水道事業の経営方針を示す予定である。
</t>
    <rPh sb="42" eb="44">
      <t>スウチ</t>
    </rPh>
    <rPh sb="46" eb="47">
      <t>キビ</t>
    </rPh>
    <rPh sb="49" eb="51">
      <t>ケイコウ</t>
    </rPh>
    <rPh sb="66" eb="68">
      <t>ケイヒ</t>
    </rPh>
    <rPh sb="117" eb="118">
      <t>ヒ</t>
    </rPh>
    <rPh sb="119" eb="120">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</si>
</sst>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0.14000000000000001</c:v>
                </c:pt>
              </c:numCache>
            </c:numRef>
          </c:val>
          <c:extLst>
            <c:ext xmlns:c16="http://schemas.microsoft.com/office/drawing/2014/chart" uri="{C3380CC4-5D6E-409C-BE32-E72D297353CC}">
              <c16:uniqueId val="{00000000-304D-458C-A1D5-EAB8D519AA8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304D-458C-A1D5-EAB8D519AA8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49.19</c:v>
                </c:pt>
                <c:pt idx="1">
                  <c:v>47.44</c:v>
                </c:pt>
                <c:pt idx="2">
                  <c:v>42.75</c:v>
                </c:pt>
                <c:pt idx="3">
                  <c:v>38.71</c:v>
                </c:pt>
                <c:pt idx="4">
                  <c:v>44.07</c:v>
                </c:pt>
              </c:numCache>
            </c:numRef>
          </c:val>
          <c:extLst>
            <c:ext xmlns:c16="http://schemas.microsoft.com/office/drawing/2014/chart" uri="{C3380CC4-5D6E-409C-BE32-E72D297353CC}">
              <c16:uniqueId val="{00000000-3729-4CB6-B9F7-1B248000315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3729-4CB6-B9F7-1B248000315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81.03</c:v>
                </c:pt>
                <c:pt idx="1">
                  <c:v>81.069999999999993</c:v>
                </c:pt>
                <c:pt idx="2">
                  <c:v>81.27</c:v>
                </c:pt>
                <c:pt idx="3">
                  <c:v>82.09</c:v>
                </c:pt>
                <c:pt idx="4">
                  <c:v>78.31</c:v>
                </c:pt>
              </c:numCache>
            </c:numRef>
          </c:val>
          <c:extLst>
            <c:ext xmlns:c16="http://schemas.microsoft.com/office/drawing/2014/chart" uri="{C3380CC4-5D6E-409C-BE32-E72D297353CC}">
              <c16:uniqueId val="{00000000-C1E1-4AB3-AC20-67472B544D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C1E1-4AB3-AC20-67472B544D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78.180000000000007</c:v>
                </c:pt>
                <c:pt idx="1">
                  <c:v>75.97</c:v>
                </c:pt>
                <c:pt idx="2">
                  <c:v>79.569999999999993</c:v>
                </c:pt>
                <c:pt idx="3">
                  <c:v>79.97</c:v>
                </c:pt>
                <c:pt idx="4">
                  <c:v>93.46</c:v>
                </c:pt>
              </c:numCache>
            </c:numRef>
          </c:val>
          <c:extLst>
            <c:ext xmlns:c16="http://schemas.microsoft.com/office/drawing/2014/chart" uri="{C3380CC4-5D6E-409C-BE32-E72D297353CC}">
              <c16:uniqueId val="{00000000-C4DF-4B17-AD85-5EBED5A6CEA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DF-4B17-AD85-5EBED5A6CEA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60-4EBE-A777-AC230F4E003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60-4EBE-A777-AC230F4E003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2E-4AC8-B98A-E362C066BF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2E-4AC8-B98A-E362C066BF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31-4337-AB9E-F59077FF736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31-4337-AB9E-F59077FF736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0E-4C3D-A5C4-1F36647016D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0E-4C3D-A5C4-1F36647016D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69-4F38-91FC-B3923465B10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5069-4F38-91FC-B3923465B10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80.34</c:v>
                </c:pt>
                <c:pt idx="1">
                  <c:v>81.73</c:v>
                </c:pt>
                <c:pt idx="2">
                  <c:v>58.11</c:v>
                </c:pt>
                <c:pt idx="3">
                  <c:v>64.48</c:v>
                </c:pt>
                <c:pt idx="4">
                  <c:v>56.57</c:v>
                </c:pt>
              </c:numCache>
            </c:numRef>
          </c:val>
          <c:extLst>
            <c:ext xmlns:c16="http://schemas.microsoft.com/office/drawing/2014/chart" uri="{C3380CC4-5D6E-409C-BE32-E72D297353CC}">
              <c16:uniqueId val="{00000000-02CF-4C0A-A83A-FC59316BB94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02CF-4C0A-A83A-FC59316BB94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168.98</c:v>
                </c:pt>
                <c:pt idx="1">
                  <c:v>166.66</c:v>
                </c:pt>
                <c:pt idx="2">
                  <c:v>235.25</c:v>
                </c:pt>
                <c:pt idx="3">
                  <c:v>211.47</c:v>
                </c:pt>
                <c:pt idx="4">
                  <c:v>223.67</c:v>
                </c:pt>
              </c:numCache>
            </c:numRef>
          </c:val>
          <c:extLst>
            <c:ext xmlns:c16="http://schemas.microsoft.com/office/drawing/2014/chart" uri="{C3380CC4-5D6E-409C-BE32-E72D297353CC}">
              <c16:uniqueId val="{00000000-ABFF-42DF-ADB4-515BFB3DD54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ABFF-42DF-ADB4-515BFB3DD54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奄美市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43267</v>
      </c>
      <c r="AM8" s="51"/>
      <c r="AN8" s="51"/>
      <c r="AO8" s="51"/>
      <c r="AP8" s="51"/>
      <c r="AQ8" s="51"/>
      <c r="AR8" s="51"/>
      <c r="AS8" s="51"/>
      <c r="AT8" s="46">
        <f>データ!T6</f>
        <v>308.33</v>
      </c>
      <c r="AU8" s="46"/>
      <c r="AV8" s="46"/>
      <c r="AW8" s="46"/>
      <c r="AX8" s="46"/>
      <c r="AY8" s="46"/>
      <c r="AZ8" s="46"/>
      <c r="BA8" s="46"/>
      <c r="BB8" s="46">
        <f>データ!U6</f>
        <v>140.33000000000001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7.17</v>
      </c>
      <c r="Q10" s="46"/>
      <c r="R10" s="46"/>
      <c r="S10" s="46"/>
      <c r="T10" s="46"/>
      <c r="U10" s="46"/>
      <c r="V10" s="46"/>
      <c r="W10" s="46">
        <f>データ!Q6</f>
        <v>92.6</v>
      </c>
      <c r="X10" s="46"/>
      <c r="Y10" s="46"/>
      <c r="Z10" s="46"/>
      <c r="AA10" s="46"/>
      <c r="AB10" s="46"/>
      <c r="AC10" s="46"/>
      <c r="AD10" s="51">
        <f>データ!R6</f>
        <v>2507</v>
      </c>
      <c r="AE10" s="51"/>
      <c r="AF10" s="51"/>
      <c r="AG10" s="51"/>
      <c r="AH10" s="51"/>
      <c r="AI10" s="51"/>
      <c r="AJ10" s="51"/>
      <c r="AK10" s="2"/>
      <c r="AL10" s="51">
        <f>データ!V6</f>
        <v>3048</v>
      </c>
      <c r="AM10" s="51"/>
      <c r="AN10" s="51"/>
      <c r="AO10" s="51"/>
      <c r="AP10" s="51"/>
      <c r="AQ10" s="51"/>
      <c r="AR10" s="51"/>
      <c r="AS10" s="51"/>
      <c r="AT10" s="46">
        <f>データ!W6</f>
        <v>2.46</v>
      </c>
      <c r="AU10" s="46"/>
      <c r="AV10" s="46"/>
      <c r="AW10" s="46"/>
      <c r="AX10" s="46"/>
      <c r="AY10" s="46"/>
      <c r="AZ10" s="46"/>
      <c r="BA10" s="46"/>
      <c r="BB10" s="46">
        <f>データ!X6</f>
        <v>1239.02</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118</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45</v>
      </c>
      <c r="O86" s="26" t="str">
        <f>データ!EO6</f>
        <v>【0.02】</v>
      </c>
    </row>
  </sheetData>
  <sheetProtection algorithmName="SHA-512" hashValue="b/f2w6Enu8ENiaYMpVvPQpvkxnRNVQZNff13TvUd6vgD5as8FJ3H41B8R+Pi7LlrAXiQ4kr58S5wM5HKASaolw==" saltValue="62SR1RYyX5pxijOuJUHWy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9" t="s">
        <v>55</v>
      </c>
      <c r="I3" s="90"/>
      <c r="J3" s="90"/>
      <c r="K3" s="90"/>
      <c r="L3" s="90"/>
      <c r="M3" s="90"/>
      <c r="N3" s="90"/>
      <c r="O3" s="90"/>
      <c r="P3" s="90"/>
      <c r="Q3" s="90"/>
      <c r="R3" s="90"/>
      <c r="S3" s="90"/>
      <c r="T3" s="90"/>
      <c r="U3" s="90"/>
      <c r="V3" s="90"/>
      <c r="W3" s="90"/>
      <c r="X3" s="91"/>
      <c r="Y3" s="95" t="s">
        <v>56</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57</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58</v>
      </c>
      <c r="B4" s="30"/>
      <c r="C4" s="30"/>
      <c r="D4" s="30"/>
      <c r="E4" s="30"/>
      <c r="F4" s="30"/>
      <c r="G4" s="30"/>
      <c r="H4" s="92"/>
      <c r="I4" s="93"/>
      <c r="J4" s="93"/>
      <c r="K4" s="93"/>
      <c r="L4" s="93"/>
      <c r="M4" s="93"/>
      <c r="N4" s="93"/>
      <c r="O4" s="93"/>
      <c r="P4" s="93"/>
      <c r="Q4" s="93"/>
      <c r="R4" s="93"/>
      <c r="S4" s="93"/>
      <c r="T4" s="93"/>
      <c r="U4" s="93"/>
      <c r="V4" s="93"/>
      <c r="W4" s="93"/>
      <c r="X4" s="94"/>
      <c r="Y4" s="88" t="s">
        <v>59</v>
      </c>
      <c r="Z4" s="88"/>
      <c r="AA4" s="88"/>
      <c r="AB4" s="88"/>
      <c r="AC4" s="88"/>
      <c r="AD4" s="88"/>
      <c r="AE4" s="88"/>
      <c r="AF4" s="88"/>
      <c r="AG4" s="88"/>
      <c r="AH4" s="88"/>
      <c r="AI4" s="88"/>
      <c r="AJ4" s="88" t="s">
        <v>60</v>
      </c>
      <c r="AK4" s="88"/>
      <c r="AL4" s="88"/>
      <c r="AM4" s="88"/>
      <c r="AN4" s="88"/>
      <c r="AO4" s="88"/>
      <c r="AP4" s="88"/>
      <c r="AQ4" s="88"/>
      <c r="AR4" s="88"/>
      <c r="AS4" s="88"/>
      <c r="AT4" s="88"/>
      <c r="AU4" s="88" t="s">
        <v>61</v>
      </c>
      <c r="AV4" s="88"/>
      <c r="AW4" s="88"/>
      <c r="AX4" s="88"/>
      <c r="AY4" s="88"/>
      <c r="AZ4" s="88"/>
      <c r="BA4" s="88"/>
      <c r="BB4" s="88"/>
      <c r="BC4" s="88"/>
      <c r="BD4" s="88"/>
      <c r="BE4" s="88"/>
      <c r="BF4" s="88" t="s">
        <v>62</v>
      </c>
      <c r="BG4" s="88"/>
      <c r="BH4" s="88"/>
      <c r="BI4" s="88"/>
      <c r="BJ4" s="88"/>
      <c r="BK4" s="88"/>
      <c r="BL4" s="88"/>
      <c r="BM4" s="88"/>
      <c r="BN4" s="88"/>
      <c r="BO4" s="88"/>
      <c r="BP4" s="88"/>
      <c r="BQ4" s="88" t="s">
        <v>63</v>
      </c>
      <c r="BR4" s="88"/>
      <c r="BS4" s="88"/>
      <c r="BT4" s="88"/>
      <c r="BU4" s="88"/>
      <c r="BV4" s="88"/>
      <c r="BW4" s="88"/>
      <c r="BX4" s="88"/>
      <c r="BY4" s="88"/>
      <c r="BZ4" s="88"/>
      <c r="CA4" s="88"/>
      <c r="CB4" s="88" t="s">
        <v>64</v>
      </c>
      <c r="CC4" s="88"/>
      <c r="CD4" s="88"/>
      <c r="CE4" s="88"/>
      <c r="CF4" s="88"/>
      <c r="CG4" s="88"/>
      <c r="CH4" s="88"/>
      <c r="CI4" s="88"/>
      <c r="CJ4" s="88"/>
      <c r="CK4" s="88"/>
      <c r="CL4" s="88"/>
      <c r="CM4" s="88" t="s">
        <v>65</v>
      </c>
      <c r="CN4" s="88"/>
      <c r="CO4" s="88"/>
      <c r="CP4" s="88"/>
      <c r="CQ4" s="88"/>
      <c r="CR4" s="88"/>
      <c r="CS4" s="88"/>
      <c r="CT4" s="88"/>
      <c r="CU4" s="88"/>
      <c r="CV4" s="88"/>
      <c r="CW4" s="88"/>
      <c r="CX4" s="88" t="s">
        <v>66</v>
      </c>
      <c r="CY4" s="88"/>
      <c r="CZ4" s="88"/>
      <c r="DA4" s="88"/>
      <c r="DB4" s="88"/>
      <c r="DC4" s="88"/>
      <c r="DD4" s="88"/>
      <c r="DE4" s="88"/>
      <c r="DF4" s="88"/>
      <c r="DG4" s="88"/>
      <c r="DH4" s="88"/>
      <c r="DI4" s="88" t="s">
        <v>67</v>
      </c>
      <c r="DJ4" s="88"/>
      <c r="DK4" s="88"/>
      <c r="DL4" s="88"/>
      <c r="DM4" s="88"/>
      <c r="DN4" s="88"/>
      <c r="DO4" s="88"/>
      <c r="DP4" s="88"/>
      <c r="DQ4" s="88"/>
      <c r="DR4" s="88"/>
      <c r="DS4" s="88"/>
      <c r="DT4" s="88" t="s">
        <v>68</v>
      </c>
      <c r="DU4" s="88"/>
      <c r="DV4" s="88"/>
      <c r="DW4" s="88"/>
      <c r="DX4" s="88"/>
      <c r="DY4" s="88"/>
      <c r="DZ4" s="88"/>
      <c r="EA4" s="88"/>
      <c r="EB4" s="88"/>
      <c r="EC4" s="88"/>
      <c r="ED4" s="88"/>
      <c r="EE4" s="88" t="s">
        <v>69</v>
      </c>
      <c r="EF4" s="88"/>
      <c r="EG4" s="88"/>
      <c r="EH4" s="88"/>
      <c r="EI4" s="88"/>
      <c r="EJ4" s="88"/>
      <c r="EK4" s="88"/>
      <c r="EL4" s="88"/>
      <c r="EM4" s="88"/>
      <c r="EN4" s="88"/>
      <c r="EO4" s="88"/>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462225</v>
      </c>
      <c r="D6" s="33">
        <f t="shared" si="3"/>
        <v>47</v>
      </c>
      <c r="E6" s="33">
        <f t="shared" si="3"/>
        <v>17</v>
      </c>
      <c r="F6" s="33">
        <f t="shared" si="3"/>
        <v>5</v>
      </c>
      <c r="G6" s="33">
        <f t="shared" si="3"/>
        <v>0</v>
      </c>
      <c r="H6" s="33" t="str">
        <f t="shared" si="3"/>
        <v>鹿児島県　奄美市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7.17</v>
      </c>
      <c r="Q6" s="34">
        <f t="shared" si="3"/>
        <v>92.6</v>
      </c>
      <c r="R6" s="34">
        <f t="shared" si="3"/>
        <v>2507</v>
      </c>
      <c r="S6" s="34">
        <f t="shared" si="3"/>
        <v>43267</v>
      </c>
      <c r="T6" s="34">
        <f t="shared" si="3"/>
        <v>308.33</v>
      </c>
      <c r="U6" s="34">
        <f t="shared" si="3"/>
        <v>140.33000000000001</v>
      </c>
      <c r="V6" s="34">
        <f t="shared" si="3"/>
        <v>3048</v>
      </c>
      <c r="W6" s="34">
        <f t="shared" si="3"/>
        <v>2.46</v>
      </c>
      <c r="X6" s="34">
        <f t="shared" si="3"/>
        <v>1239.02</v>
      </c>
      <c r="Y6" s="35">
        <f>IF(Y7="",NA(),Y7)</f>
        <v>78.180000000000007</v>
      </c>
      <c r="Z6" s="35">
        <f t="shared" ref="Z6:AH6" si="4">IF(Z7="",NA(),Z7)</f>
        <v>75.97</v>
      </c>
      <c r="AA6" s="35">
        <f t="shared" si="4"/>
        <v>79.569999999999993</v>
      </c>
      <c r="AB6" s="35">
        <f t="shared" si="4"/>
        <v>79.97</v>
      </c>
      <c r="AC6" s="35">
        <f t="shared" si="4"/>
        <v>93.46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80.34</v>
      </c>
      <c r="BR6" s="35">
        <f t="shared" ref="BR6:BZ6" si="8">IF(BR7="",NA(),BR7)</f>
        <v>81.73</v>
      </c>
      <c r="BS6" s="35">
        <f t="shared" si="8"/>
        <v>58.11</v>
      </c>
      <c r="BT6" s="35">
        <f t="shared" si="8"/>
        <v>64.48</v>
      </c>
      <c r="BU6" s="35">
        <f t="shared" si="8"/>
        <v>56.57</v>
      </c>
      <c r="BV6" s="35">
        <f t="shared" si="8"/>
        <v>52.19</v>
      </c>
      <c r="BW6" s="35">
        <f t="shared" si="8"/>
        <v>55.32</v>
      </c>
      <c r="BX6" s="35">
        <f t="shared" si="8"/>
        <v>59.8</v>
      </c>
      <c r="BY6" s="35">
        <f t="shared" si="8"/>
        <v>57.77</v>
      </c>
      <c r="BZ6" s="35">
        <f t="shared" si="8"/>
        <v>57.31</v>
      </c>
      <c r="CA6" s="34" t="str">
        <f>IF(CA7="","",IF(CA7="-","【-】","【"&amp;SUBSTITUTE(TEXT(CA7,"#,##0.00"),"-","△")&amp;"】"))</f>
        <v>【59.59】</v>
      </c>
      <c r="CB6" s="35">
        <f>IF(CB7="",NA(),CB7)</f>
        <v>168.98</v>
      </c>
      <c r="CC6" s="35">
        <f t="shared" ref="CC6:CK6" si="9">IF(CC7="",NA(),CC7)</f>
        <v>166.66</v>
      </c>
      <c r="CD6" s="35">
        <f t="shared" si="9"/>
        <v>235.25</v>
      </c>
      <c r="CE6" s="35">
        <f t="shared" si="9"/>
        <v>211.47</v>
      </c>
      <c r="CF6" s="35">
        <f t="shared" si="9"/>
        <v>223.67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49.19</v>
      </c>
      <c r="CN6" s="35">
        <f t="shared" ref="CN6:CV6" si="10">IF(CN7="",NA(),CN7)</f>
        <v>47.44</v>
      </c>
      <c r="CO6" s="35">
        <f t="shared" si="10"/>
        <v>42.75</v>
      </c>
      <c r="CP6" s="35">
        <f t="shared" si="10"/>
        <v>38.71</v>
      </c>
      <c r="CQ6" s="35">
        <f t="shared" si="10"/>
        <v>44.07</v>
      </c>
      <c r="CR6" s="35">
        <f t="shared" si="10"/>
        <v>52.31</v>
      </c>
      <c r="CS6" s="35">
        <f t="shared" si="10"/>
        <v>60.65</v>
      </c>
      <c r="CT6" s="35">
        <f t="shared" si="10"/>
        <v>51.75</v>
      </c>
      <c r="CU6" s="35">
        <f t="shared" si="10"/>
        <v>50.68</v>
      </c>
      <c r="CV6" s="35">
        <f t="shared" si="10"/>
        <v>50.14</v>
      </c>
      <c r="CW6" s="34" t="str">
        <f>IF(CW7="","",IF(CW7="-","【-】","【"&amp;SUBSTITUTE(TEXT(CW7,"#,##0.00"),"-","△")&amp;"】"))</f>
        <v>【51.30】</v>
      </c>
      <c r="CX6" s="35">
        <f>IF(CX7="",NA(),CX7)</f>
        <v>81.03</v>
      </c>
      <c r="CY6" s="35">
        <f t="shared" ref="CY6:DG6" si="11">IF(CY7="",NA(),CY7)</f>
        <v>81.069999999999993</v>
      </c>
      <c r="CZ6" s="35">
        <f t="shared" si="11"/>
        <v>81.27</v>
      </c>
      <c r="DA6" s="35">
        <f t="shared" si="11"/>
        <v>82.09</v>
      </c>
      <c r="DB6" s="35">
        <f t="shared" si="11"/>
        <v>78.31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0.14000000000000001</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462225</v>
      </c>
      <c r="D7" s="37">
        <v>47</v>
      </c>
      <c r="E7" s="37">
        <v>17</v>
      </c>
      <c r="F7" s="37">
        <v>5</v>
      </c>
      <c r="G7" s="37">
        <v>0</v>
      </c>
      <c r="H7" s="37" t="s">
        <v>99</v>
      </c>
      <c r="I7" s="37" t="s">
        <v>100</v>
      </c>
      <c r="J7" s="37" t="s">
        <v>101</v>
      </c>
      <c r="K7" s="37" t="s">
        <v>102</v>
      </c>
      <c r="L7" s="37" t="s">
        <v>103</v>
      </c>
      <c r="M7" s="37" t="s">
        <v>104</v>
      </c>
      <c r="N7" s="38" t="s">
        <v>105</v>
      </c>
      <c r="O7" s="38" t="s">
        <v>106</v>
      </c>
      <c r="P7" s="38">
        <v>7.17</v>
      </c>
      <c r="Q7" s="38">
        <v>92.6</v>
      </c>
      <c r="R7" s="38">
        <v>2507</v>
      </c>
      <c r="S7" s="38">
        <v>43267</v>
      </c>
      <c r="T7" s="38">
        <v>308.33</v>
      </c>
      <c r="U7" s="38">
        <v>140.33000000000001</v>
      </c>
      <c r="V7" s="38">
        <v>3048</v>
      </c>
      <c r="W7" s="38">
        <v>2.46</v>
      </c>
      <c r="X7" s="38">
        <v>1239.02</v>
      </c>
      <c r="Y7" s="38">
        <v>78.180000000000007</v>
      </c>
      <c r="Z7" s="38">
        <v>75.97</v>
      </c>
      <c r="AA7" s="38">
        <v>79.569999999999993</v>
      </c>
      <c r="AB7" s="38">
        <v>79.97</v>
      </c>
      <c r="AC7" s="38">
        <v>93.46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80.34</v>
      </c>
      <c r="BR7" s="38">
        <v>81.73</v>
      </c>
      <c r="BS7" s="38">
        <v>58.11</v>
      </c>
      <c r="BT7" s="38">
        <v>64.48</v>
      </c>
      <c r="BU7" s="38">
        <v>56.57</v>
      </c>
      <c r="BV7" s="38">
        <v>52.19</v>
      </c>
      <c r="BW7" s="38">
        <v>55.32</v>
      </c>
      <c r="BX7" s="38">
        <v>59.8</v>
      </c>
      <c r="BY7" s="38">
        <v>57.77</v>
      </c>
      <c r="BZ7" s="38">
        <v>57.31</v>
      </c>
      <c r="CA7" s="38">
        <v>59.59</v>
      </c>
      <c r="CB7" s="38">
        <v>168.98</v>
      </c>
      <c r="CC7" s="38">
        <v>166.66</v>
      </c>
      <c r="CD7" s="38">
        <v>235.25</v>
      </c>
      <c r="CE7" s="38">
        <v>211.47</v>
      </c>
      <c r="CF7" s="38">
        <v>223.67</v>
      </c>
      <c r="CG7" s="38">
        <v>296.14</v>
      </c>
      <c r="CH7" s="38">
        <v>283.17</v>
      </c>
      <c r="CI7" s="38">
        <v>263.76</v>
      </c>
      <c r="CJ7" s="38">
        <v>274.35000000000002</v>
      </c>
      <c r="CK7" s="38">
        <v>273.52</v>
      </c>
      <c r="CL7" s="38">
        <v>257.86</v>
      </c>
      <c r="CM7" s="38">
        <v>49.19</v>
      </c>
      <c r="CN7" s="38">
        <v>47.44</v>
      </c>
      <c r="CO7" s="38">
        <v>42.75</v>
      </c>
      <c r="CP7" s="38">
        <v>38.71</v>
      </c>
      <c r="CQ7" s="38">
        <v>44.07</v>
      </c>
      <c r="CR7" s="38">
        <v>52.31</v>
      </c>
      <c r="CS7" s="38">
        <v>60.65</v>
      </c>
      <c r="CT7" s="38">
        <v>51.75</v>
      </c>
      <c r="CU7" s="38">
        <v>50.68</v>
      </c>
      <c r="CV7" s="38">
        <v>50.14</v>
      </c>
      <c r="CW7" s="38">
        <v>51.3</v>
      </c>
      <c r="CX7" s="38">
        <v>81.03</v>
      </c>
      <c r="CY7" s="38">
        <v>81.069999999999993</v>
      </c>
      <c r="CZ7" s="38">
        <v>81.27</v>
      </c>
      <c r="DA7" s="38">
        <v>82.09</v>
      </c>
      <c r="DB7" s="38">
        <v>78.31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0.14000000000000001</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2021-02-09T13:51:05Z</cp:lastPrinted>
  <dcterms:created xsi:type="dcterms:W3CDTF">2020-12-04T03:09:53Z</dcterms:created>
  <dcterms:modified xsi:type="dcterms:W3CDTF">2021-02-18T00:17:33Z</dcterms:modified>
  <cp:category/>
</cp:coreProperties>
</file>