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6_奄美市【済】\"/>
    </mc:Choice>
  </mc:AlternateContent>
  <workbookProtection workbookAlgorithmName="SHA-512" workbookHashValue="d/1Iz0zWYplcSKpdgqYpe3ojojEdNAqWt29dqiI9o90OWSqYM0to/00azitjTZjd0xnz/VNzsrooPjrCj28F1w==" workbookSaltValue="yfiHWtH8SjXmFfXvGUBO7A==" workbookSpinCount="100000" lockStructure="1"/>
  <bookViews>
    <workbookView xWindow="0" yWindow="0" windowWidth="25200" windowHeight="110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<sst xmlns="http://schemas.openxmlformats.org/spreadsheetml/2006/main" count="236" uniqueCount="119">
  <si>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</si>
  <si>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</si>
  <si>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</si>
  <si>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</si>
  <si>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</si>
  <si>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</si>
  <si>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</si>
  <si>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</si>
  <si>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</si>
  <si>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</si>
  <si>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</si>
  <si>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</si>
  <si>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</si>
  <si>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</si>
  <si>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</si>
  <si>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</si>
  <si>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</si>
  <si>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</si>
  <si>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</si>
  <si>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</si>
  <si>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</si>
  <si>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</si>
  <si>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</si>
  <si>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</si>
  <si>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</si>
  <si>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</si>
  <si>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</si>
  <si>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</si>
  <si>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</si>
  <si>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</si>
  <si>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</si>
  <si>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</si>
  <si>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</si>
  <si>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</si>
  <si>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</si>
  <si>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</si>
  <si>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</si>
  <si>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</si>
  <si>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</si>
  <si>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</si>
  <si>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</si>
  <si>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</si>
  <si>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</si>
  <si>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</si>
  <si>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</si>
  <si>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</si>
  <si>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</si>
  <si>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</si>
  <si>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</si>
  <si>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</si>
  <si>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</si>
  <si>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</si>
  <si>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</si>
  <si>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</si>
  <si>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</si>
  <si>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</si>
  <si>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</si>
  <si>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</si>
  <si>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</si>
  <si>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</si>
  <si>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</si>
  <si>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</si>
  <si>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</si>
  <si>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</si>
  <si>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</si>
  <si>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</si>
  <si>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</si>
  <si>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</si>
  <si>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</si>
  <si>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</si>
  <si>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</si>
  <si>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</si>
  <si>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</si>
  <si>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</si>
  <si>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</si>
  <si>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</si>
  <si>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</si>
  <si>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</si>
  <si>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</si>
  <si>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</si>
  <si>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</si>
  <si>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</si>
  <si>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</si>
  <si>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</si>
  <si>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</si>
  <si>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</si>
  <si>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</si>
  <si>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</si>
  <si>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</si>
  <si>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</si>
  <si>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</si>
  <si>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</si>
  <si>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</si>
  <si>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</si>
  <si>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</si>
  <si>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</si>
  <si>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</si>
  <si>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</si>
  <si>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</si>
  <si>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</si>
  <si>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</si>
  <si>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</si>
  <si>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</si>
  <si>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</si>
  <si>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</si>
  <si>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</si>
  <si>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</si>
  <si>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</si>
  <si>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</si>
  <si>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</si>
  <si>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</si>
  <si>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</si>
  <si>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</si>
  <si>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</si>
  <si>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</si>
  <si>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</si>
  <si>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③管渠改善率…</t>
    </r>
    <r>
      <rPr>
        <sz val="11"/>
        <color theme="1"/>
        <rFont val="ＭＳ ゴシック"/>
        <family val="3"/>
        <charset val="128"/>
      </rPr>
      <t>笠利地区がＨ14年に供用開始しており、施設の老朽化による維持管理費の抑制を図る。</t>
    </r>
    <phoneticPr fontId="4"/>
  </si>
  <si>
    <t>　Ｈ14年笠利地区供用開始から年々水洗化率は改善しつつあるが、経費回収率、汚水処理原価、水洗化率について、類似団体平均値より劣位にある。
　Ｒ２年度から公営企業会計へ移行し、同年度に経営戦略の策定も見込まれる。法適化の指標により、健全で効率性の高い、持続可能な下水道事業の経営方針を示す予定である。
　</t>
    <rPh sb="57" eb="60">
      <t>ヘイキンチ</t>
    </rPh>
    <phoneticPr fontId="4"/>
  </si>
  <si>
    <r>
      <rPr>
        <b/>
        <sz val="9"/>
        <rFont val="ＭＳ ゴシック"/>
        <family val="3"/>
        <charset val="128"/>
      </rPr>
      <t>①収益的収支比率…</t>
    </r>
    <r>
      <rPr>
        <sz val="9"/>
        <rFont val="ＭＳ ゴシック"/>
        <family val="3"/>
        <charset val="128"/>
      </rPr>
      <t xml:space="preserve">Ｈ27年度をピークに低下傾向にあったが、Ｒ元年度は公営企業会計への移行に伴う運用資金として一般会計からの補助金が大幅に増えたことにより、比率が一時的に好転した。しかし、Ｈ14年に供用開始している笠利地区の施設が老朽化により維持管理費の増加傾向にある。今後も未接続世帯の加入促進に努め、ストックマネジメント計画に基づいた施設の更新を行い、維持管理費の抑制を図る。
</t>
    </r>
    <r>
      <rPr>
        <b/>
        <sz val="9"/>
        <rFont val="ＭＳ ゴシック"/>
        <family val="3"/>
        <charset val="128"/>
      </rPr>
      <t>④企業債残高対事業規模比率…</t>
    </r>
    <r>
      <rPr>
        <sz val="9"/>
        <rFont val="ＭＳ ゴシック"/>
        <family val="3"/>
        <charset val="128"/>
      </rPr>
      <t xml:space="preserve">Ｒ元年度は赤木名地区を整備中であるため、類似団体平均値より高く、劣位となっている。赤木名地区の早期完了と未接続世帯の加入促進に努める。
</t>
    </r>
    <r>
      <rPr>
        <b/>
        <sz val="9"/>
        <rFont val="ＭＳ ゴシック"/>
        <family val="3"/>
        <charset val="128"/>
      </rPr>
      <t>⑤経費回収率…</t>
    </r>
    <r>
      <rPr>
        <sz val="9"/>
        <rFont val="ＭＳ ゴシック"/>
        <family val="3"/>
        <charset val="128"/>
      </rPr>
      <t xml:space="preserve">笠利地区の施設老朽化による維持管理費の増、接続世帯の停滞等により、類似団体平均値より低く、劣位にある。未接続世帯の加入促進により、接続世帯を増やし料金収入の向上を図るとともに維持管理費の抑制も図る。
</t>
    </r>
    <r>
      <rPr>
        <b/>
        <sz val="9"/>
        <rFont val="ＭＳ ゴシック"/>
        <family val="3"/>
        <charset val="128"/>
      </rPr>
      <t>⑥汚水処理原価…</t>
    </r>
    <r>
      <rPr>
        <sz val="9"/>
        <rFont val="ＭＳ ゴシック"/>
        <family val="3"/>
        <charset val="128"/>
      </rPr>
      <t xml:space="preserve">笠利地区の施設老朽化による維持管理費の増により、類似団体より高く、劣位にある。維持管理費の抑制を図るとともに、未接続世帯の加入促進による有収水量の増加により、汚水処理原価の低減を図る。
</t>
    </r>
    <r>
      <rPr>
        <b/>
        <sz val="9"/>
        <rFont val="ＭＳ ゴシック"/>
        <family val="3"/>
        <charset val="128"/>
      </rPr>
      <t>⑦施設利用率…</t>
    </r>
    <r>
      <rPr>
        <sz val="9"/>
        <rFont val="ＭＳ ゴシック"/>
        <family val="3"/>
        <charset val="128"/>
      </rPr>
      <t xml:space="preserve">施設利用率については、処理区域内人口が減少しており、類似団体平均値より低く、劣位にある。
　未接続世帯の加入促進により、接続世帯を増やし施設利用率の向上を図るとともに、ストックマネジメント計画に基づいた施設の更新、ダウンサイジング化により適切な施設規模を維持する。
</t>
    </r>
    <r>
      <rPr>
        <b/>
        <sz val="9"/>
        <rFont val="ＭＳ ゴシック"/>
        <family val="3"/>
        <charset val="128"/>
      </rPr>
      <t>⑧水洗化率…</t>
    </r>
    <r>
      <rPr>
        <sz val="9"/>
        <rFont val="ＭＳ ゴシック"/>
        <family val="3"/>
        <charset val="128"/>
      </rPr>
      <t xml:space="preserve">水洗化率については、増加傾向であるが、28年度から類似団体平均値より低くなり、劣位にある。
　赤木名地区が供用開始された場合には、一時的に低下することも予想されるが、未接続世帯の加入促進により、水洗化率の向上を図る。
</t>
    </r>
    <rPh sb="80" eb="83">
      <t>イチジテキ</t>
    </rPh>
    <rPh sb="205" eb="207">
      <t>ガンネン</t>
    </rPh>
    <rPh sb="207" eb="208">
      <t>ド</t>
    </rPh>
    <rPh sb="316" eb="319">
      <t>ヘイキンチ</t>
    </rPh>
    <rPh sb="517" eb="520">
      <t>ヘイキンチ</t>
    </rPh>
    <rPh sb="655" eb="658">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</si>
</sst>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b/>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1.93</c:v>
                </c:pt>
                <c:pt idx="1">
                  <c:v>0</c:v>
                </c:pt>
                <c:pt idx="2">
                  <c:v>0</c:v>
                </c:pt>
                <c:pt idx="3">
                  <c:v>0</c:v>
                </c:pt>
                <c:pt idx="4">
                  <c:v>0</c:v>
                </c:pt>
              </c:numCache>
            </c:numRef>
          </c:val>
          <c:extLst>
            <c:ext xmlns:c16="http://schemas.microsoft.com/office/drawing/2014/chart" uri="{C3380CC4-5D6E-409C-BE32-E72D297353CC}">
              <c16:uniqueId val="{00000000-B25B-4CBB-97C1-D653801D9BC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B25B-4CBB-97C1-D653801D9BC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17.82</c:v>
                </c:pt>
                <c:pt idx="1">
                  <c:v>17.45</c:v>
                </c:pt>
                <c:pt idx="2">
                  <c:v>17.82</c:v>
                </c:pt>
                <c:pt idx="3">
                  <c:v>17.73</c:v>
                </c:pt>
                <c:pt idx="4">
                  <c:v>27.36</c:v>
                </c:pt>
              </c:numCache>
            </c:numRef>
          </c:val>
          <c:extLst>
            <c:ext xmlns:c16="http://schemas.microsoft.com/office/drawing/2014/chart" uri="{C3380CC4-5D6E-409C-BE32-E72D297353CC}">
              <c16:uniqueId val="{00000000-C8CB-41E7-9EDC-D5E61F259F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C8CB-41E7-9EDC-D5E61F259F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74.819999999999993</c:v>
                </c:pt>
                <c:pt idx="1">
                  <c:v>76</c:v>
                </c:pt>
                <c:pt idx="2">
                  <c:v>76.37</c:v>
                </c:pt>
                <c:pt idx="3">
                  <c:v>77.48</c:v>
                </c:pt>
                <c:pt idx="4">
                  <c:v>78</c:v>
                </c:pt>
              </c:numCache>
            </c:numRef>
          </c:val>
          <c:extLst>
            <c:ext xmlns:c16="http://schemas.microsoft.com/office/drawing/2014/chart" uri="{C3380CC4-5D6E-409C-BE32-E72D297353CC}">
              <c16:uniqueId val="{00000000-17F3-4ADA-AA70-66E0209882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17F3-4ADA-AA70-66E0209882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84.75</c:v>
                </c:pt>
                <c:pt idx="1">
                  <c:v>84.12</c:v>
                </c:pt>
                <c:pt idx="2">
                  <c:v>78.709999999999994</c:v>
                </c:pt>
                <c:pt idx="3">
                  <c:v>82.43</c:v>
                </c:pt>
                <c:pt idx="4">
                  <c:v>104.02</c:v>
                </c:pt>
              </c:numCache>
            </c:numRef>
          </c:val>
          <c:extLst>
            <c:ext xmlns:c16="http://schemas.microsoft.com/office/drawing/2014/chart" uri="{C3380CC4-5D6E-409C-BE32-E72D297353CC}">
              <c16:uniqueId val="{00000000-50DF-4837-8E4B-568D6078C9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DF-4837-8E4B-568D6078C9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1A-4AA5-8071-40464F2090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1A-4AA5-8071-40464F2090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0A-488B-88A6-D4F515D1396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0A-488B-88A6-D4F515D1396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8-40A2-972A-9740E3E5188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8-40A2-972A-9740E3E5188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34-4A2E-A8A4-68B5008F9B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34-4A2E-A8A4-68B5008F9B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5052.53</c:v>
                </c:pt>
                <c:pt idx="1">
                  <c:v>5510.22</c:v>
                </c:pt>
                <c:pt idx="2">
                  <c:v>6234.41</c:v>
                </c:pt>
                <c:pt idx="3">
                  <c:v>6147.39</c:v>
                </c:pt>
                <c:pt idx="4">
                  <c:v>6659.04</c:v>
                </c:pt>
              </c:numCache>
            </c:numRef>
          </c:val>
          <c:extLst>
            <c:ext xmlns:c16="http://schemas.microsoft.com/office/drawing/2014/chart" uri="{C3380CC4-5D6E-409C-BE32-E72D297353CC}">
              <c16:uniqueId val="{00000000-CB48-4B46-AB69-B9C23E17B4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B48-4B46-AB69-B9C23E17B4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30.97</c:v>
                </c:pt>
                <c:pt idx="1">
                  <c:v>43.66</c:v>
                </c:pt>
                <c:pt idx="2">
                  <c:v>40.53</c:v>
                </c:pt>
                <c:pt idx="3">
                  <c:v>28.82</c:v>
                </c:pt>
                <c:pt idx="4">
                  <c:v>24.59</c:v>
                </c:pt>
              </c:numCache>
            </c:numRef>
          </c:val>
          <c:extLst>
            <c:ext xmlns:c16="http://schemas.microsoft.com/office/drawing/2014/chart" uri="{C3380CC4-5D6E-409C-BE32-E72D297353CC}">
              <c16:uniqueId val="{00000000-1CFD-4BAA-9A7B-815CD468612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1CFD-4BAA-9A7B-815CD468612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426.64</c:v>
                </c:pt>
                <c:pt idx="1">
                  <c:v>300.75</c:v>
                </c:pt>
                <c:pt idx="2">
                  <c:v>324.54000000000002</c:v>
                </c:pt>
                <c:pt idx="3">
                  <c:v>459.5</c:v>
                </c:pt>
                <c:pt idx="4">
                  <c:v>497.6</c:v>
                </c:pt>
              </c:numCache>
            </c:numRef>
          </c:val>
          <c:extLst>
            <c:ext xmlns:c16="http://schemas.microsoft.com/office/drawing/2014/chart" uri="{C3380CC4-5D6E-409C-BE32-E72D297353CC}">
              <c16:uniqueId val="{00000000-5EF3-48A0-BCD7-C2861939DD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5EF3-48A0-BCD7-C2861939DD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鹿児島県　奄美市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法非適用</v>
      </c>
      <c r="C8" s="84"/>
      <c r="D8" s="84"/>
      <c r="E8" s="84"/>
      <c r="F8" s="84"/>
      <c r="G8" s="84"/>
      <c r="H8" s="84"/>
      <c r="I8" s="84" t="str">
        <f>データ!J6</f>
        <v>下水道事業</v>
      </c>
      <c r="J8" s="84"/>
      <c r="K8" s="84"/>
      <c r="L8" s="84"/>
      <c r="M8" s="84"/>
      <c r="N8" s="84"/>
      <c r="O8" s="84"/>
      <c r="P8" s="84" t="str">
        <f>データ!K6</f>
        <v>特定環境保全公共下水道</v>
      </c>
      <c r="Q8" s="84"/>
      <c r="R8" s="84"/>
      <c r="S8" s="84"/>
      <c r="T8" s="84"/>
      <c r="U8" s="84"/>
      <c r="V8" s="84"/>
      <c r="W8" s="84" t="str">
        <f>データ!L6</f>
        <v>D2</v>
      </c>
      <c r="X8" s="84"/>
      <c r="Y8" s="84"/>
      <c r="Z8" s="84"/>
      <c r="AA8" s="84"/>
      <c r="AB8" s="84"/>
      <c r="AC8" s="84"/>
      <c r="AD8" s="85" t="str">
        <f>データ!$M$6</f>
        <v>非設置</v>
      </c>
      <c r="AE8" s="85"/>
      <c r="AF8" s="85"/>
      <c r="AG8" s="85"/>
      <c r="AH8" s="85"/>
      <c r="AI8" s="85"/>
      <c r="AJ8" s="85"/>
      <c r="AK8" s="3"/>
      <c r="AL8" s="81">
        <f>データ!S6</f>
        <v>43267</v>
      </c>
      <c r="AM8" s="81"/>
      <c r="AN8" s="81"/>
      <c r="AO8" s="81"/>
      <c r="AP8" s="81"/>
      <c r="AQ8" s="81"/>
      <c r="AR8" s="81"/>
      <c r="AS8" s="81"/>
      <c r="AT8" s="80">
        <f>データ!T6</f>
        <v>308.33</v>
      </c>
      <c r="AU8" s="80"/>
      <c r="AV8" s="80"/>
      <c r="AW8" s="80"/>
      <c r="AX8" s="80"/>
      <c r="AY8" s="80"/>
      <c r="AZ8" s="80"/>
      <c r="BA8" s="80"/>
      <c r="BB8" s="80">
        <f>データ!U6</f>
        <v>140.33000000000001</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t="str">
        <f>データ!O6</f>
        <v>該当数値なし</v>
      </c>
      <c r="J10" s="80"/>
      <c r="K10" s="80"/>
      <c r="L10" s="80"/>
      <c r="M10" s="80"/>
      <c r="N10" s="80"/>
      <c r="O10" s="80"/>
      <c r="P10" s="80">
        <f>データ!P6</f>
        <v>2.4900000000000002</v>
      </c>
      <c r="Q10" s="80"/>
      <c r="R10" s="80"/>
      <c r="S10" s="80"/>
      <c r="T10" s="80"/>
      <c r="U10" s="80"/>
      <c r="V10" s="80"/>
      <c r="W10" s="80">
        <f>データ!Q6</f>
        <v>69.97</v>
      </c>
      <c r="X10" s="80"/>
      <c r="Y10" s="80"/>
      <c r="Z10" s="80"/>
      <c r="AA10" s="80"/>
      <c r="AB10" s="80"/>
      <c r="AC10" s="80"/>
      <c r="AD10" s="81">
        <f>データ!R6</f>
        <v>2484</v>
      </c>
      <c r="AE10" s="81"/>
      <c r="AF10" s="81"/>
      <c r="AG10" s="81"/>
      <c r="AH10" s="81"/>
      <c r="AI10" s="81"/>
      <c r="AJ10" s="81"/>
      <c r="AK10" s="2"/>
      <c r="AL10" s="81">
        <f>データ!V6</f>
        <v>1059</v>
      </c>
      <c r="AM10" s="81"/>
      <c r="AN10" s="81"/>
      <c r="AO10" s="81"/>
      <c r="AP10" s="81"/>
      <c r="AQ10" s="81"/>
      <c r="AR10" s="81"/>
      <c r="AS10" s="81"/>
      <c r="AT10" s="80">
        <f>データ!W6</f>
        <v>0.39</v>
      </c>
      <c r="AU10" s="80"/>
      <c r="AV10" s="80"/>
      <c r="AW10" s="80"/>
      <c r="AX10" s="80"/>
      <c r="AY10" s="80"/>
      <c r="AZ10" s="80"/>
      <c r="BA10" s="80"/>
      <c r="BB10" s="80">
        <f>データ!X6</f>
        <v>2715.38</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118</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9CI6UuHK2RFpfqTY5Eo+J5+7zBwp5yZX4FoC4xWeVckTonuvQLu09CD01bYa66RmfuDoZJEJM6XMCMwUqGaRfw==" saltValue="z45N1C+cXUa/ig74Ulr29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9" t="s">
        <v>53</v>
      </c>
      <c r="I3" s="90"/>
      <c r="J3" s="90"/>
      <c r="K3" s="90"/>
      <c r="L3" s="90"/>
      <c r="M3" s="90"/>
      <c r="N3" s="90"/>
      <c r="O3" s="90"/>
      <c r="P3" s="90"/>
      <c r="Q3" s="90"/>
      <c r="R3" s="90"/>
      <c r="S3" s="90"/>
      <c r="T3" s="90"/>
      <c r="U3" s="90"/>
      <c r="V3" s="90"/>
      <c r="W3" s="90"/>
      <c r="X3" s="91"/>
      <c r="Y3" s="95"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55</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56</v>
      </c>
      <c r="B4" s="30"/>
      <c r="C4" s="30"/>
      <c r="D4" s="30"/>
      <c r="E4" s="30"/>
      <c r="F4" s="30"/>
      <c r="G4" s="30"/>
      <c r="H4" s="92"/>
      <c r="I4" s="93"/>
      <c r="J4" s="93"/>
      <c r="K4" s="93"/>
      <c r="L4" s="93"/>
      <c r="M4" s="93"/>
      <c r="N4" s="93"/>
      <c r="O4" s="93"/>
      <c r="P4" s="93"/>
      <c r="Q4" s="93"/>
      <c r="R4" s="93"/>
      <c r="S4" s="93"/>
      <c r="T4" s="93"/>
      <c r="U4" s="93"/>
      <c r="V4" s="93"/>
      <c r="W4" s="93"/>
      <c r="X4" s="94"/>
      <c r="Y4" s="88" t="s">
        <v>57</v>
      </c>
      <c r="Z4" s="88"/>
      <c r="AA4" s="88"/>
      <c r="AB4" s="88"/>
      <c r="AC4" s="88"/>
      <c r="AD4" s="88"/>
      <c r="AE4" s="88"/>
      <c r="AF4" s="88"/>
      <c r="AG4" s="88"/>
      <c r="AH4" s="88"/>
      <c r="AI4" s="88"/>
      <c r="AJ4" s="88" t="s">
        <v>58</v>
      </c>
      <c r="AK4" s="88"/>
      <c r="AL4" s="88"/>
      <c r="AM4" s="88"/>
      <c r="AN4" s="88"/>
      <c r="AO4" s="88"/>
      <c r="AP4" s="88"/>
      <c r="AQ4" s="88"/>
      <c r="AR4" s="88"/>
      <c r="AS4" s="88"/>
      <c r="AT4" s="88"/>
      <c r="AU4" s="88" t="s">
        <v>59</v>
      </c>
      <c r="AV4" s="88"/>
      <c r="AW4" s="88"/>
      <c r="AX4" s="88"/>
      <c r="AY4" s="88"/>
      <c r="AZ4" s="88"/>
      <c r="BA4" s="88"/>
      <c r="BB4" s="88"/>
      <c r="BC4" s="88"/>
      <c r="BD4" s="88"/>
      <c r="BE4" s="88"/>
      <c r="BF4" s="88" t="s">
        <v>60</v>
      </c>
      <c r="BG4" s="88"/>
      <c r="BH4" s="88"/>
      <c r="BI4" s="88"/>
      <c r="BJ4" s="88"/>
      <c r="BK4" s="88"/>
      <c r="BL4" s="88"/>
      <c r="BM4" s="88"/>
      <c r="BN4" s="88"/>
      <c r="BO4" s="88"/>
      <c r="BP4" s="88"/>
      <c r="BQ4" s="88" t="s">
        <v>61</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462225</v>
      </c>
      <c r="D6" s="33">
        <f t="shared" si="3"/>
        <v>47</v>
      </c>
      <c r="E6" s="33">
        <f t="shared" si="3"/>
        <v>17</v>
      </c>
      <c r="F6" s="33">
        <f t="shared" si="3"/>
        <v>4</v>
      </c>
      <c r="G6" s="33">
        <f t="shared" si="3"/>
        <v>0</v>
      </c>
      <c r="H6" s="33" t="str">
        <f t="shared" si="3"/>
        <v>鹿児島県　奄美市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2.4900000000000002</v>
      </c>
      <c r="Q6" s="34">
        <f t="shared" si="3"/>
        <v>69.97</v>
      </c>
      <c r="R6" s="34">
        <f t="shared" si="3"/>
        <v>2484</v>
      </c>
      <c r="S6" s="34">
        <f t="shared" si="3"/>
        <v>43267</v>
      </c>
      <c r="T6" s="34">
        <f t="shared" si="3"/>
        <v>308.33</v>
      </c>
      <c r="U6" s="34">
        <f t="shared" si="3"/>
        <v>140.33000000000001</v>
      </c>
      <c r="V6" s="34">
        <f t="shared" si="3"/>
        <v>1059</v>
      </c>
      <c r="W6" s="34">
        <f t="shared" si="3"/>
        <v>0.39</v>
      </c>
      <c r="X6" s="34">
        <f t="shared" si="3"/>
        <v>2715.38</v>
      </c>
      <c r="Y6" s="35">
        <f>IF(Y7="",NA(),Y7)</f>
        <v>84.75</v>
      </c>
      <c r="Z6" s="35">
        <f t="shared" ref="Z6:AH6" si="4">IF(Z7="",NA(),Z7)</f>
        <v>84.12</v>
      </c>
      <c r="AA6" s="35">
        <f t="shared" si="4"/>
        <v>78.709999999999994</v>
      </c>
      <c r="AB6" s="35">
        <f t="shared" si="4"/>
        <v>82.43</v>
      </c>
      <c r="AC6" s="35">
        <f t="shared" si="4"/>
        <v>104.02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5052.53</v>
      </c>
      <c r="BG6" s="35">
        <f t="shared" ref="BG6:BO6" si="7">IF(BG7="",NA(),BG7)</f>
        <v>5510.22</v>
      </c>
      <c r="BH6" s="35">
        <f t="shared" si="7"/>
        <v>6234.41</v>
      </c>
      <c r="BI6" s="35">
        <f t="shared" si="7"/>
        <v>6147.39</v>
      </c>
      <c r="BJ6" s="35">
        <f t="shared" si="7"/>
        <v>6659.04</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30.97</v>
      </c>
      <c r="BR6" s="35">
        <f t="shared" ref="BR6:BZ6" si="8">IF(BR7="",NA(),BR7)</f>
        <v>43.66</v>
      </c>
      <c r="BS6" s="35">
        <f t="shared" si="8"/>
        <v>40.53</v>
      </c>
      <c r="BT6" s="35">
        <f t="shared" si="8"/>
        <v>28.82</v>
      </c>
      <c r="BU6" s="35">
        <f t="shared" si="8"/>
        <v>24.59</v>
      </c>
      <c r="BV6" s="35">
        <f t="shared" si="8"/>
        <v>49.22</v>
      </c>
      <c r="BW6" s="35">
        <f t="shared" si="8"/>
        <v>69.87</v>
      </c>
      <c r="BX6" s="35">
        <f t="shared" si="8"/>
        <v>74.3</v>
      </c>
      <c r="BY6" s="35">
        <f t="shared" si="8"/>
        <v>72.260000000000005</v>
      </c>
      <c r="BZ6" s="35">
        <f t="shared" si="8"/>
        <v>71.84</v>
      </c>
      <c r="CA6" s="34" t="str">
        <f>IF(CA7="","",IF(CA7="-","【-】","【"&amp;SUBSTITUTE(TEXT(CA7,"#,##0.00"),"-","△")&amp;"】"))</f>
        <v>【74.17】</v>
      </c>
      <c r="CB6" s="35">
        <f>IF(CB7="",NA(),CB7)</f>
        <v>426.64</v>
      </c>
      <c r="CC6" s="35">
        <f t="shared" ref="CC6:CK6" si="9">IF(CC7="",NA(),CC7)</f>
        <v>300.75</v>
      </c>
      <c r="CD6" s="35">
        <f t="shared" si="9"/>
        <v>324.54000000000002</v>
      </c>
      <c r="CE6" s="35">
        <f t="shared" si="9"/>
        <v>459.5</v>
      </c>
      <c r="CF6" s="35">
        <f t="shared" si="9"/>
        <v>497.6</v>
      </c>
      <c r="CG6" s="35">
        <f t="shared" si="9"/>
        <v>332.02</v>
      </c>
      <c r="CH6" s="35">
        <f t="shared" si="9"/>
        <v>234.96</v>
      </c>
      <c r="CI6" s="35">
        <f t="shared" si="9"/>
        <v>221.81</v>
      </c>
      <c r="CJ6" s="35">
        <f t="shared" si="9"/>
        <v>230.02</v>
      </c>
      <c r="CK6" s="35">
        <f t="shared" si="9"/>
        <v>228.47</v>
      </c>
      <c r="CL6" s="34" t="str">
        <f>IF(CL7="","",IF(CL7="-","【-】","【"&amp;SUBSTITUTE(TEXT(CL7,"#,##0.00"),"-","△")&amp;"】"))</f>
        <v>【218.56】</v>
      </c>
      <c r="CM6" s="35">
        <f>IF(CM7="",NA(),CM7)</f>
        <v>17.82</v>
      </c>
      <c r="CN6" s="35">
        <f t="shared" ref="CN6:CV6" si="10">IF(CN7="",NA(),CN7)</f>
        <v>17.45</v>
      </c>
      <c r="CO6" s="35">
        <f t="shared" si="10"/>
        <v>17.82</v>
      </c>
      <c r="CP6" s="35">
        <f t="shared" si="10"/>
        <v>17.73</v>
      </c>
      <c r="CQ6" s="35">
        <f t="shared" si="10"/>
        <v>27.36</v>
      </c>
      <c r="CR6" s="35">
        <f t="shared" si="10"/>
        <v>36.65</v>
      </c>
      <c r="CS6" s="35">
        <f t="shared" si="10"/>
        <v>42.9</v>
      </c>
      <c r="CT6" s="35">
        <f t="shared" si="10"/>
        <v>43.36</v>
      </c>
      <c r="CU6" s="35">
        <f t="shared" si="10"/>
        <v>42.56</v>
      </c>
      <c r="CV6" s="35">
        <f t="shared" si="10"/>
        <v>42.47</v>
      </c>
      <c r="CW6" s="34" t="str">
        <f>IF(CW7="","",IF(CW7="-","【-】","【"&amp;SUBSTITUTE(TEXT(CW7,"#,##0.00"),"-","△")&amp;"】"))</f>
        <v>【42.86】</v>
      </c>
      <c r="CX6" s="35">
        <f>IF(CX7="",NA(),CX7)</f>
        <v>74.819999999999993</v>
      </c>
      <c r="CY6" s="35">
        <f t="shared" ref="CY6:DG6" si="11">IF(CY7="",NA(),CY7)</f>
        <v>76</v>
      </c>
      <c r="CZ6" s="35">
        <f t="shared" si="11"/>
        <v>76.37</v>
      </c>
      <c r="DA6" s="35">
        <f t="shared" si="11"/>
        <v>77.48</v>
      </c>
      <c r="DB6" s="35">
        <f t="shared" si="11"/>
        <v>78</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1.93</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462225</v>
      </c>
      <c r="D7" s="37">
        <v>47</v>
      </c>
      <c r="E7" s="37">
        <v>17</v>
      </c>
      <c r="F7" s="37">
        <v>4</v>
      </c>
      <c r="G7" s="37">
        <v>0</v>
      </c>
      <c r="H7" s="37" t="s">
        <v>97</v>
      </c>
      <c r="I7" s="37" t="s">
        <v>98</v>
      </c>
      <c r="J7" s="37" t="s">
        <v>99</v>
      </c>
      <c r="K7" s="37" t="s">
        <v>100</v>
      </c>
      <c r="L7" s="37" t="s">
        <v>101</v>
      </c>
      <c r="M7" s="37" t="s">
        <v>102</v>
      </c>
      <c r="N7" s="38" t="s">
        <v>103</v>
      </c>
      <c r="O7" s="38" t="s">
        <v>104</v>
      </c>
      <c r="P7" s="38">
        <v>2.4900000000000002</v>
      </c>
      <c r="Q7" s="38">
        <v>69.97</v>
      </c>
      <c r="R7" s="38">
        <v>2484</v>
      </c>
      <c r="S7" s="38">
        <v>43267</v>
      </c>
      <c r="T7" s="38">
        <v>308.33</v>
      </c>
      <c r="U7" s="38">
        <v>140.33000000000001</v>
      </c>
      <c r="V7" s="38">
        <v>1059</v>
      </c>
      <c r="W7" s="38">
        <v>0.39</v>
      </c>
      <c r="X7" s="38">
        <v>2715.38</v>
      </c>
      <c r="Y7" s="38">
        <v>84.75</v>
      </c>
      <c r="Z7" s="38">
        <v>84.12</v>
      </c>
      <c r="AA7" s="38">
        <v>78.709999999999994</v>
      </c>
      <c r="AB7" s="38">
        <v>82.43</v>
      </c>
      <c r="AC7" s="38">
        <v>104.02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5052.53</v>
      </c>
      <c r="BG7" s="38">
        <v>5510.22</v>
      </c>
      <c r="BH7" s="38">
        <v>6234.41</v>
      </c>
      <c r="BI7" s="38">
        <v>6147.39</v>
      </c>
      <c r="BJ7" s="38">
        <v>6659.04</v>
      </c>
      <c r="BK7" s="38">
        <v>1673.47</v>
      </c>
      <c r="BL7" s="38">
        <v>1298.9100000000001</v>
      </c>
      <c r="BM7" s="38">
        <v>1243.71</v>
      </c>
      <c r="BN7" s="38">
        <v>1194.1500000000001</v>
      </c>
      <c r="BO7" s="38">
        <v>1206.79</v>
      </c>
      <c r="BP7" s="38">
        <v>1218.7</v>
      </c>
      <c r="BQ7" s="38">
        <v>30.97</v>
      </c>
      <c r="BR7" s="38">
        <v>43.66</v>
      </c>
      <c r="BS7" s="38">
        <v>40.53</v>
      </c>
      <c r="BT7" s="38">
        <v>28.82</v>
      </c>
      <c r="BU7" s="38">
        <v>24.59</v>
      </c>
      <c r="BV7" s="38">
        <v>49.22</v>
      </c>
      <c r="BW7" s="38">
        <v>69.87</v>
      </c>
      <c r="BX7" s="38">
        <v>74.3</v>
      </c>
      <c r="BY7" s="38">
        <v>72.260000000000005</v>
      </c>
      <c r="BZ7" s="38">
        <v>71.84</v>
      </c>
      <c r="CA7" s="38">
        <v>74.17</v>
      </c>
      <c r="CB7" s="38">
        <v>426.64</v>
      </c>
      <c r="CC7" s="38">
        <v>300.75</v>
      </c>
      <c r="CD7" s="38">
        <v>324.54000000000002</v>
      </c>
      <c r="CE7" s="38">
        <v>459.5</v>
      </c>
      <c r="CF7" s="38">
        <v>497.6</v>
      </c>
      <c r="CG7" s="38">
        <v>332.02</v>
      </c>
      <c r="CH7" s="38">
        <v>234.96</v>
      </c>
      <c r="CI7" s="38">
        <v>221.81</v>
      </c>
      <c r="CJ7" s="38">
        <v>230.02</v>
      </c>
      <c r="CK7" s="38">
        <v>228.47</v>
      </c>
      <c r="CL7" s="38">
        <v>218.56</v>
      </c>
      <c r="CM7" s="38">
        <v>17.82</v>
      </c>
      <c r="CN7" s="38">
        <v>17.45</v>
      </c>
      <c r="CO7" s="38">
        <v>17.82</v>
      </c>
      <c r="CP7" s="38">
        <v>17.73</v>
      </c>
      <c r="CQ7" s="38">
        <v>27.36</v>
      </c>
      <c r="CR7" s="38">
        <v>36.65</v>
      </c>
      <c r="CS7" s="38">
        <v>42.9</v>
      </c>
      <c r="CT7" s="38">
        <v>43.36</v>
      </c>
      <c r="CU7" s="38">
        <v>42.56</v>
      </c>
      <c r="CV7" s="38">
        <v>42.47</v>
      </c>
      <c r="CW7" s="38">
        <v>42.86</v>
      </c>
      <c r="CX7" s="38">
        <v>74.819999999999993</v>
      </c>
      <c r="CY7" s="38">
        <v>76</v>
      </c>
      <c r="CZ7" s="38">
        <v>76.37</v>
      </c>
      <c r="DA7" s="38">
        <v>77.48</v>
      </c>
      <c r="DB7" s="38">
        <v>78</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1.93</v>
      </c>
      <c r="EF7" s="38">
        <v>0</v>
      </c>
      <c r="EG7" s="38">
        <v>0</v>
      </c>
      <c r="EH7" s="38">
        <v>0</v>
      </c>
      <c r="EI7" s="38">
        <v>0</v>
      </c>
      <c r="EJ7" s="38">
        <v>0.26</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2021-01-18T09:27:52Z</cp:lastPrinted>
  <dcterms:created xsi:type="dcterms:W3CDTF">2020-12-04T02:58:22Z</dcterms:created>
  <dcterms:modified xsi:type="dcterms:W3CDTF">2021-02-18T00:17:07Z</dcterms:modified>
  <cp:category/>
</cp:coreProperties>
</file>