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共有（川井田）\61 公営企業決算統計\R02\02決算統計関連調査\030112 公営企業に係る経営比較分析表（平成元年度決算）の分析等について\★完成版★\16_奄美市【済】\"/>
    </mc:Choice>
  </mc:AlternateContent>
  <workbookProtection workbookAlgorithmName="SHA-512" workbookHashValue="pbJqzmb3qPCQzwNtSk/ZSl4VWknnWUxUt+dF92POTJ87gZEocVJLZhWFWePmfTabtwQjj4vlFOukLX+OfciHug==" workbookSaltValue="tOBRYHBNAGXZnzVCDMaliA==" workbookSpinCount="100000" lockStructure="1"/>
  <bookViews>
    <workbookView xWindow="0" yWindow="0" windowWidth="19200" windowHeight="1099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<sst xmlns="http://schemas.openxmlformats.org/spreadsheetml/2006/main" count="228" uniqueCount="114">
  <si>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</si>
  <si>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</si>
  <si>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</si>
  <si>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</si>
  <si>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</si>
  <si>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</si>
  <si>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</si>
  <si>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</si>
  <si>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</si>
  <si>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</si>
  <si>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</si>
  <si>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</si>
  <si>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</si>
  <si>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</si>
  <si>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</si>
  <si>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</si>
  <si>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</si>
  <si>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</si>
  <si>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</si>
  <si>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</si>
  <si>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</si>
  <si>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</si>
  <si>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</si>
  <si>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</si>
  <si>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</si>
  <si>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</si>
  <si>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</si>
  <si>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</si>
  <si>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</si>
  <si>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</si>
  <si>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</si>
  <si>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</si>
  <si>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</si>
  <si>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</si>
  <si>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</si>
  <si>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</si>
  <si>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</si>
  <si>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</si>
  <si>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</si>
  <si>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</si>
  <si>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</si>
  <si>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</si>
  <si>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</si>
  <si>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</si>
  <si>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</si>
  <si>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</si>
  <si>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</si>
  <si>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</si>
  <si>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</si>
  <si>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</si>
  <si>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</si>
  <si>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</si>
  <si>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</si>
  <si>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</si>
  <si>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</si>
  <si>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</si>
  <si>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</si>
  <si>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</si>
  <si>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</si>
  <si>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</si>
  <si>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</si>
  <si>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</si>
  <si>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</si>
  <si>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</si>
  <si>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</si>
  <si>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</si>
  <si>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</si>
  <si>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</si>
  <si>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</si>
  <si>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</si>
  <si>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</si>
  <si>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</si>
  <si>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</si>
  <si>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</si>
  <si>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</si>
  <si>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</si>
  <si>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</si>
  <si>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</si>
  <si>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</si>
  <si>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</si>
  <si>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</si>
  <si>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</si>
  <si>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</si>
  <si>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</si>
  <si>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</si>
  <si>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</si>
  <si>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</si>
  <si>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</si>
  <si>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</si>
  <si>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</si>
  <si>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</si>
  <si>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</si>
  <si>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</si>
  <si>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奄美市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</si>
  <si>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</si>
  <si>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</si>
  <si>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</si>
  <si>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</si>
  <si>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</si>
  <si>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</si>
  <si>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</si>
  <si>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</si>
  <si>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</si>
  <si>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</si>
  <si>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</si>
  <si>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</si>
  <si>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</si>
  <si>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</si>
  <si>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</si>
  <si>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</si>
  <si>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</si>
  <si>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経常収支比率は健全性を維持しているが類似団体等に比べて低いため，更なる経営改善に努める必要がある。また流動化比率は非常に高いことから，収益及び支払能力の点ではおおむね経営の健全性は保たれているといえる。
　企業債残高対給水収益比率は，類似団体平均値に比べて低いものの年々増加傾向にあり，企業債残高の適正管理に今後も努めていく必要がある。
　施設利用率については，主要浄水場の更新事業等により上昇してきているが，給水人口の減少が今後も見込まれるため，施設更新の際は施設の過剰傾向の適正化が重要となっている。
　有収率については，類似団体・全国平均と比較して低い数値となっていることから，引き続き漏水対策の実施による有収率の改善が大きな課題である。</t>
    <rPh sb="1" eb="3">
      <t>ケイジョウ</t>
    </rPh>
    <rPh sb="3" eb="5">
      <t>シュウシ</t>
    </rPh>
    <rPh sb="5" eb="7">
      <t>ヒリツ</t>
    </rPh>
    <rPh sb="8" eb="11">
      <t>ケンゼンセイ</t>
    </rPh>
    <rPh sb="12" eb="14">
      <t>イジ</t>
    </rPh>
    <rPh sb="19" eb="21">
      <t>ルイジ</t>
    </rPh>
    <rPh sb="21" eb="24">
      <t>ダンタイナド</t>
    </rPh>
    <rPh sb="25" eb="26">
      <t>クラ</t>
    </rPh>
    <rPh sb="28" eb="29">
      <t>ヒク</t>
    </rPh>
    <rPh sb="33" eb="34">
      <t>サラ</t>
    </rPh>
    <rPh sb="36" eb="38">
      <t>ケイエイ</t>
    </rPh>
    <rPh sb="38" eb="40">
      <t>カイゼン</t>
    </rPh>
    <rPh sb="41" eb="42">
      <t>ツト</t>
    </rPh>
    <rPh sb="44" eb="46">
      <t>ヒツヨウ</t>
    </rPh>
    <rPh sb="52" eb="55">
      <t>リュウドウカ</t>
    </rPh>
    <rPh sb="55" eb="57">
      <t>ヒリツ</t>
    </rPh>
    <rPh sb="58" eb="60">
      <t>ヒジョウ</t>
    </rPh>
    <rPh sb="61" eb="62">
      <t>タカ</t>
    </rPh>
    <rPh sb="68" eb="70">
      <t>シュウエキ</t>
    </rPh>
    <rPh sb="70" eb="71">
      <t>オヨ</t>
    </rPh>
    <rPh sb="72" eb="74">
      <t>シハライ</t>
    </rPh>
    <rPh sb="74" eb="76">
      <t>ノウリョク</t>
    </rPh>
    <rPh sb="77" eb="78">
      <t>テン</t>
    </rPh>
    <rPh sb="84" eb="86">
      <t>ケイエイ</t>
    </rPh>
    <rPh sb="87" eb="90">
      <t>ケンゼンセイ</t>
    </rPh>
    <rPh sb="91" eb="92">
      <t>タモ</t>
    </rPh>
    <rPh sb="104" eb="106">
      <t>キギョウ</t>
    </rPh>
    <rPh sb="106" eb="107">
      <t>サイ</t>
    </rPh>
    <rPh sb="107" eb="109">
      <t>ザンダカ</t>
    </rPh>
    <rPh sb="109" eb="110">
      <t>タイ</t>
    </rPh>
    <rPh sb="110" eb="112">
      <t>キュウスイ</t>
    </rPh>
    <rPh sb="112" eb="114">
      <t>シュウエキ</t>
    </rPh>
    <rPh sb="114" eb="116">
      <t>ヒリツ</t>
    </rPh>
    <rPh sb="118" eb="120">
      <t>ルイジ</t>
    </rPh>
    <rPh sb="120" eb="122">
      <t>ダンタイ</t>
    </rPh>
    <rPh sb="122" eb="125">
      <t>ヘイキンチ</t>
    </rPh>
    <rPh sb="126" eb="127">
      <t>クラ</t>
    </rPh>
    <rPh sb="129" eb="130">
      <t>ヒク</t>
    </rPh>
    <rPh sb="134" eb="136">
      <t>ネンネン</t>
    </rPh>
    <rPh sb="136" eb="138">
      <t>ゾウカ</t>
    </rPh>
    <rPh sb="138" eb="140">
      <t>ケイコウ</t>
    </rPh>
    <rPh sb="144" eb="146">
      <t>キギョウ</t>
    </rPh>
    <rPh sb="146" eb="147">
      <t>サイ</t>
    </rPh>
    <rPh sb="147" eb="149">
      <t>ザンダカ</t>
    </rPh>
    <rPh sb="150" eb="152">
      <t>テキセイ</t>
    </rPh>
    <rPh sb="152" eb="154">
      <t>カンリ</t>
    </rPh>
    <rPh sb="155" eb="157">
      <t>コンゴ</t>
    </rPh>
    <rPh sb="158" eb="159">
      <t>ツト</t>
    </rPh>
    <rPh sb="163" eb="165">
      <t>ヒツヨウ</t>
    </rPh>
    <rPh sb="171" eb="173">
      <t>シセツ</t>
    </rPh>
    <rPh sb="173" eb="176">
      <t>リヨウリツ</t>
    </rPh>
    <rPh sb="182" eb="184">
      <t>シュヨウ</t>
    </rPh>
    <rPh sb="184" eb="187">
      <t>ジョウスイジョウ</t>
    </rPh>
    <rPh sb="188" eb="190">
      <t>コウシン</t>
    </rPh>
    <rPh sb="190" eb="192">
      <t>ジギョウ</t>
    </rPh>
    <rPh sb="192" eb="193">
      <t>トウ</t>
    </rPh>
    <rPh sb="196" eb="198">
      <t>ジョウショウ</t>
    </rPh>
    <rPh sb="206" eb="208">
      <t>キュウスイ</t>
    </rPh>
    <rPh sb="208" eb="210">
      <t>ジンコウ</t>
    </rPh>
    <rPh sb="211" eb="213">
      <t>ゲンショウ</t>
    </rPh>
    <rPh sb="214" eb="216">
      <t>コンゴ</t>
    </rPh>
    <rPh sb="217" eb="219">
      <t>ミコ</t>
    </rPh>
    <rPh sb="225" eb="227">
      <t>シセツ</t>
    </rPh>
    <rPh sb="227" eb="229">
      <t>コウシン</t>
    </rPh>
    <rPh sb="230" eb="231">
      <t>サイ</t>
    </rPh>
    <rPh sb="232" eb="234">
      <t>シセツ</t>
    </rPh>
    <rPh sb="235" eb="237">
      <t>カジョウ</t>
    </rPh>
    <rPh sb="237" eb="239">
      <t>ケイコウ</t>
    </rPh>
    <rPh sb="240" eb="243">
      <t>テキセイカ</t>
    </rPh>
    <rPh sb="244" eb="246">
      <t>ジュウヨウ</t>
    </rPh>
    <rPh sb="255" eb="257">
      <t>ユウシュウ</t>
    </rPh>
    <rPh sb="257" eb="258">
      <t>リツ</t>
    </rPh>
    <rPh sb="264" eb="266">
      <t>ルイジ</t>
    </rPh>
    <rPh sb="266" eb="268">
      <t>ダンタイ</t>
    </rPh>
    <rPh sb="269" eb="271">
      <t>ゼンコク</t>
    </rPh>
    <rPh sb="271" eb="273">
      <t>ヘイキン</t>
    </rPh>
    <rPh sb="274" eb="276">
      <t>ヒカク</t>
    </rPh>
    <rPh sb="278" eb="279">
      <t>ヒク</t>
    </rPh>
    <rPh sb="280" eb="282">
      <t>スウチ</t>
    </rPh>
    <rPh sb="293" eb="294">
      <t>ヒ</t>
    </rPh>
    <rPh sb="295" eb="296">
      <t>ツヅ</t>
    </rPh>
    <rPh sb="297" eb="299">
      <t>ロウスイ</t>
    </rPh>
    <rPh sb="299" eb="301">
      <t>タイサク</t>
    </rPh>
    <rPh sb="302" eb="304">
      <t>ジッシ</t>
    </rPh>
    <rPh sb="307" eb="310">
      <t>ユウシュウリツ</t>
    </rPh>
    <rPh sb="311" eb="313">
      <t>カイゼン</t>
    </rPh>
    <rPh sb="314" eb="315">
      <t>オオ</t>
    </rPh>
    <rPh sb="317" eb="319">
      <t>カダイ</t>
    </rPh>
    <phoneticPr fontId="4"/>
  </si>
  <si>
    <t>　有形固定資産減価償却率は，浄水場の大規模更新により，類似団体・全国平均よりも低い状況となっている。
　管路経年化率については，老朽化した管路の把握に努めているところであるが，今後の管路更新計画において引き続き現況の把握を行っていく必要がある。
　管路更新率については，年度により更新率にばらつきがあり，更新事業の平準化が課題となっている。今後更新計画に基づき配水管の重要度と耐用年数を考慮し，計画的・効率的に更新を行っていく必要がある。</t>
    <rPh sb="1" eb="3">
      <t>ユウケイ</t>
    </rPh>
    <rPh sb="3" eb="7">
      <t>コテイシサン</t>
    </rPh>
    <rPh sb="7" eb="9">
      <t>ゲンカ</t>
    </rPh>
    <rPh sb="9" eb="12">
      <t>ショウキャクリツ</t>
    </rPh>
    <rPh sb="14" eb="17">
      <t>ジョウスイジョウ</t>
    </rPh>
    <rPh sb="18" eb="21">
      <t>ダイキボ</t>
    </rPh>
    <rPh sb="21" eb="23">
      <t>コウシン</t>
    </rPh>
    <rPh sb="27" eb="29">
      <t>ルイジ</t>
    </rPh>
    <rPh sb="29" eb="31">
      <t>ダンタイ</t>
    </rPh>
    <rPh sb="32" eb="34">
      <t>ゼンコク</t>
    </rPh>
    <rPh sb="34" eb="36">
      <t>ヘイキン</t>
    </rPh>
    <rPh sb="39" eb="40">
      <t>ヒク</t>
    </rPh>
    <rPh sb="41" eb="43">
      <t>ジョウキョウ</t>
    </rPh>
    <rPh sb="52" eb="54">
      <t>カンロ</t>
    </rPh>
    <rPh sb="54" eb="56">
      <t>ケイネン</t>
    </rPh>
    <rPh sb="56" eb="57">
      <t>カ</t>
    </rPh>
    <rPh sb="64" eb="67">
      <t>ロウキュウカ</t>
    </rPh>
    <rPh sb="69" eb="71">
      <t>カンロ</t>
    </rPh>
    <rPh sb="72" eb="74">
      <t>ハアク</t>
    </rPh>
    <rPh sb="75" eb="76">
      <t>ツト</t>
    </rPh>
    <rPh sb="88" eb="90">
      <t>コンゴ</t>
    </rPh>
    <rPh sb="91" eb="93">
      <t>カンロ</t>
    </rPh>
    <rPh sb="93" eb="95">
      <t>コウシン</t>
    </rPh>
    <rPh sb="95" eb="97">
      <t>ケイカク</t>
    </rPh>
    <rPh sb="101" eb="102">
      <t>ヒ</t>
    </rPh>
    <rPh sb="103" eb="104">
      <t>ツヅ</t>
    </rPh>
    <rPh sb="105" eb="107">
      <t>ゲンキョウ</t>
    </rPh>
    <rPh sb="108" eb="110">
      <t>ハアク</t>
    </rPh>
    <rPh sb="111" eb="112">
      <t>オコナ</t>
    </rPh>
    <rPh sb="116" eb="118">
      <t>ヒツヨウ</t>
    </rPh>
    <rPh sb="124" eb="126">
      <t>カンロ</t>
    </rPh>
    <rPh sb="126" eb="128">
      <t>コウシン</t>
    </rPh>
    <rPh sb="128" eb="129">
      <t>リツ</t>
    </rPh>
    <rPh sb="135" eb="137">
      <t>ネンド</t>
    </rPh>
    <rPh sb="140" eb="142">
      <t>コウシン</t>
    </rPh>
    <rPh sb="142" eb="143">
      <t>リツ</t>
    </rPh>
    <rPh sb="152" eb="154">
      <t>コウシン</t>
    </rPh>
    <rPh sb="154" eb="156">
      <t>ジギョウ</t>
    </rPh>
    <rPh sb="157" eb="159">
      <t>ヘイジュン</t>
    </rPh>
    <rPh sb="159" eb="160">
      <t>カ</t>
    </rPh>
    <rPh sb="161" eb="163">
      <t>カダイ</t>
    </rPh>
    <rPh sb="170" eb="172">
      <t>コンゴ</t>
    </rPh>
    <rPh sb="172" eb="174">
      <t>コウシン</t>
    </rPh>
    <rPh sb="174" eb="176">
      <t>ケイカク</t>
    </rPh>
    <rPh sb="177" eb="178">
      <t>モト</t>
    </rPh>
    <rPh sb="180" eb="183">
      <t>ハイスイカン</t>
    </rPh>
    <rPh sb="184" eb="187">
      <t>ジュウヨウド</t>
    </rPh>
    <rPh sb="188" eb="190">
      <t>タイヨウ</t>
    </rPh>
    <rPh sb="190" eb="192">
      <t>ネンスウ</t>
    </rPh>
    <rPh sb="193" eb="195">
      <t>コウリョ</t>
    </rPh>
    <rPh sb="197" eb="200">
      <t>ケイカクテキ</t>
    </rPh>
    <rPh sb="201" eb="204">
      <t>コウリツテキ</t>
    </rPh>
    <rPh sb="205" eb="207">
      <t>コウシン</t>
    </rPh>
    <rPh sb="208" eb="209">
      <t>オコナ</t>
    </rPh>
    <rPh sb="213" eb="215">
      <t>ヒツヨウ</t>
    </rPh>
    <phoneticPr fontId="4"/>
  </si>
  <si>
    <t>　水道事業経営の健全性としては，現在までのところおおむね良好であるといえるが，今後人口減少が見込まれている状況等を勘案すると，経常収支比率，有収率，管路更新率の低さなどが将来の事業経営に影響を与える恐れがあるため，経営戦略等の中長期的な経営計画による事業運営に今後も取り組んでいく。
　具体的には，管路更新計画や施設更新計画等による計画的な施設の更新及び経営戦略に基づく更新需要の予測，財務状況の把握・改善を行いながら，適切な情報開示に努めるなど議会や市民への説明責任を果たしつつ，適切な水道料金体系の確立などの持続可能な水道事業運営に今後努めていく必要がある。</t>
    <rPh sb="1" eb="3">
      <t>スイドウ</t>
    </rPh>
    <rPh sb="3" eb="5">
      <t>ジギョウ</t>
    </rPh>
    <rPh sb="5" eb="7">
      <t>ケイエイ</t>
    </rPh>
    <rPh sb="8" eb="11">
      <t>ケンゼンセイ</t>
    </rPh>
    <rPh sb="16" eb="18">
      <t>ゲンザイ</t>
    </rPh>
    <rPh sb="28" eb="30">
      <t>リョウコウ</t>
    </rPh>
    <rPh sb="39" eb="41">
      <t>コンゴ</t>
    </rPh>
    <rPh sb="41" eb="43">
      <t>ジンコウ</t>
    </rPh>
    <rPh sb="43" eb="45">
      <t>ゲンショウ</t>
    </rPh>
    <rPh sb="46" eb="48">
      <t>ミコ</t>
    </rPh>
    <rPh sb="53" eb="55">
      <t>ジョウキョウ</t>
    </rPh>
    <rPh sb="55" eb="56">
      <t>トウ</t>
    </rPh>
    <rPh sb="57" eb="59">
      <t>カンアン</t>
    </rPh>
    <rPh sb="63" eb="65">
      <t>ケイジョウ</t>
    </rPh>
    <rPh sb="65" eb="67">
      <t>シュウシ</t>
    </rPh>
    <rPh sb="67" eb="69">
      <t>ヒリツ</t>
    </rPh>
    <rPh sb="70" eb="73">
      <t>ユウシュウリツ</t>
    </rPh>
    <rPh sb="74" eb="76">
      <t>カンロ</t>
    </rPh>
    <rPh sb="76" eb="78">
      <t>コウシン</t>
    </rPh>
    <rPh sb="78" eb="79">
      <t>リツ</t>
    </rPh>
    <rPh sb="80" eb="81">
      <t>ヒク</t>
    </rPh>
    <rPh sb="85" eb="87">
      <t>ショウライ</t>
    </rPh>
    <rPh sb="88" eb="90">
      <t>ジギョウ</t>
    </rPh>
    <rPh sb="90" eb="92">
      <t>ケイエイ</t>
    </rPh>
    <rPh sb="93" eb="95">
      <t>エイキョウ</t>
    </rPh>
    <rPh sb="96" eb="97">
      <t>アタ</t>
    </rPh>
    <rPh sb="99" eb="100">
      <t>オソ</t>
    </rPh>
    <rPh sb="113" eb="117">
      <t>チュウチョウキテキ</t>
    </rPh>
    <rPh sb="118" eb="120">
      <t>ケイエイ</t>
    </rPh>
    <rPh sb="120" eb="122">
      <t>ケイカク</t>
    </rPh>
    <rPh sb="125" eb="127">
      <t>ジギョウ</t>
    </rPh>
    <rPh sb="127" eb="129">
      <t>ウンエイ</t>
    </rPh>
    <rPh sb="130" eb="132">
      <t>コンゴ</t>
    </rPh>
    <rPh sb="133" eb="134">
      <t>ト</t>
    </rPh>
    <rPh sb="135" eb="136">
      <t>ク</t>
    </rPh>
    <rPh sb="143" eb="146">
      <t>グタイテキ</t>
    </rPh>
    <rPh sb="149" eb="151">
      <t>カンロ</t>
    </rPh>
    <rPh sb="151" eb="153">
      <t>コウシン</t>
    </rPh>
    <rPh sb="153" eb="155">
      <t>ケイカク</t>
    </rPh>
    <rPh sb="156" eb="158">
      <t>シセツ</t>
    </rPh>
    <rPh sb="158" eb="160">
      <t>コウシン</t>
    </rPh>
    <rPh sb="160" eb="162">
      <t>ケイカク</t>
    </rPh>
    <rPh sb="162" eb="163">
      <t>トウ</t>
    </rPh>
    <rPh sb="166" eb="169">
      <t>ケイカクテキ</t>
    </rPh>
    <rPh sb="170" eb="172">
      <t>シセツ</t>
    </rPh>
    <rPh sb="173" eb="175">
      <t>コウシン</t>
    </rPh>
    <rPh sb="175" eb="176">
      <t>オヨ</t>
    </rPh>
    <rPh sb="177" eb="179">
      <t>ケイエイ</t>
    </rPh>
    <rPh sb="179" eb="181">
      <t>センリャク</t>
    </rPh>
    <rPh sb="182" eb="183">
      <t>モト</t>
    </rPh>
    <rPh sb="193" eb="195">
      <t>ザイム</t>
    </rPh>
    <rPh sb="195" eb="197">
      <t>ジョウキョウ</t>
    </rPh>
    <rPh sb="198" eb="200">
      <t>ハアク</t>
    </rPh>
    <rPh sb="201" eb="203">
      <t>カイゼン</t>
    </rPh>
    <rPh sb="204" eb="205">
      <t>オコナ</t>
    </rPh>
    <rPh sb="210" eb="212">
      <t>テキセツ</t>
    </rPh>
    <rPh sb="213" eb="215">
      <t>ジョウホウ</t>
    </rPh>
    <rPh sb="215" eb="217">
      <t>カイジ</t>
    </rPh>
    <rPh sb="218" eb="219">
      <t>ツト</t>
    </rPh>
    <rPh sb="223" eb="225">
      <t>ギカイ</t>
    </rPh>
    <rPh sb="226" eb="228">
      <t>シミン</t>
    </rPh>
    <rPh sb="230" eb="232">
      <t>セツメイ</t>
    </rPh>
    <rPh sb="232" eb="234">
      <t>セキニン</t>
    </rPh>
    <rPh sb="235" eb="236">
      <t>ハ</t>
    </rPh>
    <rPh sb="241" eb="243">
      <t>テキセツ</t>
    </rPh>
    <rPh sb="244" eb="246">
      <t>スイドウ</t>
    </rPh>
    <rPh sb="246" eb="248">
      <t>リョウキン</t>
    </rPh>
    <rPh sb="248" eb="250">
      <t>タイケイ</t>
    </rPh>
    <rPh sb="251" eb="253">
      <t>カクリツ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</si>
</sst>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formatCode="#,##0.00;&quot;△&quot;#,##0.00;&quot;-&quot;">
                  <c:v>0.05</c:v>
                </c:pt>
                <c:pt idx="4" formatCode="#,##0.00;&quot;△&quot;#,##0.00;&quot;-&quot;">
                  <c:v>1.64</c:v>
                </c:pt>
              </c:numCache>
            </c:numRef>
          </c:val>
          <c:extLst>
            <c:ext xmlns:c16="http://schemas.microsoft.com/office/drawing/2014/chart" uri="{C3380CC4-5D6E-409C-BE32-E72D297353CC}">
              <c16:uniqueId val="{00000000-3DA1-4F46-9445-59F2A4084DC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0.51</c:v>
                </c:pt>
                <c:pt idx="3">
                  <c:v>0.57999999999999996</c:v>
                </c:pt>
                <c:pt idx="4">
                  <c:v>0.54</c:v>
                </c:pt>
              </c:numCache>
            </c:numRef>
          </c:val>
          <c:smooth val="0"/>
          <c:extLst>
            <c:ext xmlns:c16="http://schemas.microsoft.com/office/drawing/2014/chart" uri="{C3380CC4-5D6E-409C-BE32-E72D297353CC}">
              <c16:uniqueId val="{00000001-3DA1-4F46-9445-59F2A4084DC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49.8</c:v>
                </c:pt>
                <c:pt idx="1">
                  <c:v>65.260000000000005</c:v>
                </c:pt>
                <c:pt idx="2">
                  <c:v>69.2</c:v>
                </c:pt>
                <c:pt idx="3">
                  <c:v>66.680000000000007</c:v>
                </c:pt>
                <c:pt idx="4">
                  <c:v>74.599999999999994</c:v>
                </c:pt>
              </c:numCache>
            </c:numRef>
          </c:val>
          <c:extLst>
            <c:ext xmlns:c16="http://schemas.microsoft.com/office/drawing/2014/chart" uri="{C3380CC4-5D6E-409C-BE32-E72D297353CC}">
              <c16:uniqueId val="{00000000-7DD5-45C8-946A-9A8CE36FC09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60.03</c:v>
                </c:pt>
                <c:pt idx="3">
                  <c:v>59.74</c:v>
                </c:pt>
                <c:pt idx="4">
                  <c:v>59.67</c:v>
                </c:pt>
              </c:numCache>
            </c:numRef>
          </c:val>
          <c:smooth val="0"/>
          <c:extLst>
            <c:ext xmlns:c16="http://schemas.microsoft.com/office/drawing/2014/chart" uri="{C3380CC4-5D6E-409C-BE32-E72D297353CC}">
              <c16:uniqueId val="{00000001-7DD5-45C8-946A-9A8CE36FC09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83.87</c:v>
                </c:pt>
                <c:pt idx="1">
                  <c:v>84.47</c:v>
                </c:pt>
                <c:pt idx="2">
                  <c:v>78.55</c:v>
                </c:pt>
                <c:pt idx="3">
                  <c:v>80.19</c:v>
                </c:pt>
                <c:pt idx="4">
                  <c:v>82.98</c:v>
                </c:pt>
              </c:numCache>
            </c:numRef>
          </c:val>
          <c:extLst>
            <c:ext xmlns:c16="http://schemas.microsoft.com/office/drawing/2014/chart" uri="{C3380CC4-5D6E-409C-BE32-E72D297353CC}">
              <c16:uniqueId val="{00000000-722D-4030-A697-A563779FB59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84.81</c:v>
                </c:pt>
                <c:pt idx="3">
                  <c:v>84.8</c:v>
                </c:pt>
                <c:pt idx="4">
                  <c:v>84.6</c:v>
                </c:pt>
              </c:numCache>
            </c:numRef>
          </c:val>
          <c:smooth val="0"/>
          <c:extLst>
            <c:ext xmlns:c16="http://schemas.microsoft.com/office/drawing/2014/chart" uri="{C3380CC4-5D6E-409C-BE32-E72D297353CC}">
              <c16:uniqueId val="{00000001-722D-4030-A697-A563779FB59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129.78</c:v>
                </c:pt>
                <c:pt idx="1">
                  <c:v>110.1</c:v>
                </c:pt>
                <c:pt idx="2">
                  <c:v>109.47</c:v>
                </c:pt>
                <c:pt idx="3">
                  <c:v>101.64</c:v>
                </c:pt>
                <c:pt idx="4">
                  <c:v>108.64</c:v>
                </c:pt>
              </c:numCache>
            </c:numRef>
          </c:val>
          <c:extLst>
            <c:ext xmlns:c16="http://schemas.microsoft.com/office/drawing/2014/chart" uri="{C3380CC4-5D6E-409C-BE32-E72D297353CC}">
              <c16:uniqueId val="{00000000-30F5-4D1E-9F92-E17D6C13C9A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110.68</c:v>
                </c:pt>
                <c:pt idx="3">
                  <c:v>110.66</c:v>
                </c:pt>
                <c:pt idx="4">
                  <c:v>109.01</c:v>
                </c:pt>
              </c:numCache>
            </c:numRef>
          </c:val>
          <c:smooth val="0"/>
          <c:extLst>
            <c:ext xmlns:c16="http://schemas.microsoft.com/office/drawing/2014/chart" uri="{C3380CC4-5D6E-409C-BE32-E72D297353CC}">
              <c16:uniqueId val="{00000001-30F5-4D1E-9F92-E17D6C13C9A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46.61</c:v>
                </c:pt>
                <c:pt idx="1">
                  <c:v>47.42</c:v>
                </c:pt>
                <c:pt idx="2">
                  <c:v>46.89</c:v>
                </c:pt>
                <c:pt idx="3">
                  <c:v>41.97</c:v>
                </c:pt>
                <c:pt idx="4">
                  <c:v>43.28</c:v>
                </c:pt>
              </c:numCache>
            </c:numRef>
          </c:val>
          <c:extLst>
            <c:ext xmlns:c16="http://schemas.microsoft.com/office/drawing/2014/chart" uri="{C3380CC4-5D6E-409C-BE32-E72D297353CC}">
              <c16:uniqueId val="{00000000-C531-4013-B08B-84AF9BCFFAD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47.28</c:v>
                </c:pt>
                <c:pt idx="3">
                  <c:v>47.66</c:v>
                </c:pt>
                <c:pt idx="4">
                  <c:v>48.17</c:v>
                </c:pt>
              </c:numCache>
            </c:numRef>
          </c:val>
          <c:smooth val="0"/>
          <c:extLst>
            <c:ext xmlns:c16="http://schemas.microsoft.com/office/drawing/2014/chart" uri="{C3380CC4-5D6E-409C-BE32-E72D297353CC}">
              <c16:uniqueId val="{00000001-C531-4013-B08B-84AF9BCFFAD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1.98</c:v>
                </c:pt>
                <c:pt idx="1">
                  <c:v>1.97</c:v>
                </c:pt>
                <c:pt idx="2">
                  <c:v>1.96</c:v>
                </c:pt>
                <c:pt idx="3">
                  <c:v>12.15</c:v>
                </c:pt>
                <c:pt idx="4">
                  <c:v>13.08</c:v>
                </c:pt>
              </c:numCache>
            </c:numRef>
          </c:val>
          <c:extLst>
            <c:ext xmlns:c16="http://schemas.microsoft.com/office/drawing/2014/chart" uri="{C3380CC4-5D6E-409C-BE32-E72D297353CC}">
              <c16:uniqueId val="{00000000-2C6A-4845-84C0-543FFCD0A6B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12.19</c:v>
                </c:pt>
                <c:pt idx="3">
                  <c:v>15.1</c:v>
                </c:pt>
                <c:pt idx="4">
                  <c:v>17.12</c:v>
                </c:pt>
              </c:numCache>
            </c:numRef>
          </c:val>
          <c:smooth val="0"/>
          <c:extLst>
            <c:ext xmlns:c16="http://schemas.microsoft.com/office/drawing/2014/chart" uri="{C3380CC4-5D6E-409C-BE32-E72D297353CC}">
              <c16:uniqueId val="{00000001-2C6A-4845-84C0-543FFCD0A6B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24F-4653-AFCC-907126AE7E6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3.56</c:v>
                </c:pt>
                <c:pt idx="3">
                  <c:v>2.74</c:v>
                </c:pt>
                <c:pt idx="4">
                  <c:v>3.7</c:v>
                </c:pt>
              </c:numCache>
            </c:numRef>
          </c:val>
          <c:smooth val="0"/>
          <c:extLst>
            <c:ext xmlns:c16="http://schemas.microsoft.com/office/drawing/2014/chart" uri="{C3380CC4-5D6E-409C-BE32-E72D297353CC}">
              <c16:uniqueId val="{00000001-E24F-4653-AFCC-907126AE7E6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1302.26</c:v>
                </c:pt>
                <c:pt idx="1">
                  <c:v>1428.54</c:v>
                </c:pt>
                <c:pt idx="2">
                  <c:v>1212.27</c:v>
                </c:pt>
                <c:pt idx="3">
                  <c:v>1102.94</c:v>
                </c:pt>
                <c:pt idx="4">
                  <c:v>1250.32</c:v>
                </c:pt>
              </c:numCache>
            </c:numRef>
          </c:val>
          <c:extLst>
            <c:ext xmlns:c16="http://schemas.microsoft.com/office/drawing/2014/chart" uri="{C3380CC4-5D6E-409C-BE32-E72D297353CC}">
              <c16:uniqueId val="{00000000-4835-4DCC-AD3E-7FBF9B0978F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357.34</c:v>
                </c:pt>
                <c:pt idx="3">
                  <c:v>366.03</c:v>
                </c:pt>
                <c:pt idx="4">
                  <c:v>365.18</c:v>
                </c:pt>
              </c:numCache>
            </c:numRef>
          </c:val>
          <c:smooth val="0"/>
          <c:extLst>
            <c:ext xmlns:c16="http://schemas.microsoft.com/office/drawing/2014/chart" uri="{C3380CC4-5D6E-409C-BE32-E72D297353CC}">
              <c16:uniqueId val="{00000001-4835-4DCC-AD3E-7FBF9B0978F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241.75</c:v>
                </c:pt>
                <c:pt idx="1">
                  <c:v>267.85000000000002</c:v>
                </c:pt>
                <c:pt idx="2">
                  <c:v>307.12</c:v>
                </c:pt>
                <c:pt idx="3">
                  <c:v>318.23</c:v>
                </c:pt>
                <c:pt idx="4">
                  <c:v>336.38</c:v>
                </c:pt>
              </c:numCache>
            </c:numRef>
          </c:val>
          <c:extLst>
            <c:ext xmlns:c16="http://schemas.microsoft.com/office/drawing/2014/chart" uri="{C3380CC4-5D6E-409C-BE32-E72D297353CC}">
              <c16:uniqueId val="{00000000-7369-45B5-A274-0DD21D2C875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373.69</c:v>
                </c:pt>
                <c:pt idx="3">
                  <c:v>370.12</c:v>
                </c:pt>
                <c:pt idx="4">
                  <c:v>371.65</c:v>
                </c:pt>
              </c:numCache>
            </c:numRef>
          </c:val>
          <c:smooth val="0"/>
          <c:extLst>
            <c:ext xmlns:c16="http://schemas.microsoft.com/office/drawing/2014/chart" uri="{C3380CC4-5D6E-409C-BE32-E72D297353CC}">
              <c16:uniqueId val="{00000001-7369-45B5-A274-0DD21D2C875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116.23</c:v>
                </c:pt>
                <c:pt idx="1">
                  <c:v>96.97</c:v>
                </c:pt>
                <c:pt idx="2">
                  <c:v>97.79</c:v>
                </c:pt>
                <c:pt idx="3">
                  <c:v>89.02</c:v>
                </c:pt>
                <c:pt idx="4">
                  <c:v>95.12</c:v>
                </c:pt>
              </c:numCache>
            </c:numRef>
          </c:val>
          <c:extLst>
            <c:ext xmlns:c16="http://schemas.microsoft.com/office/drawing/2014/chart" uri="{C3380CC4-5D6E-409C-BE32-E72D297353CC}">
              <c16:uniqueId val="{00000000-1311-4D1E-8972-8792D1B691E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99.87</c:v>
                </c:pt>
                <c:pt idx="3">
                  <c:v>100.42</c:v>
                </c:pt>
                <c:pt idx="4">
                  <c:v>98.77</c:v>
                </c:pt>
              </c:numCache>
            </c:numRef>
          </c:val>
          <c:smooth val="0"/>
          <c:extLst>
            <c:ext xmlns:c16="http://schemas.microsoft.com/office/drawing/2014/chart" uri="{C3380CC4-5D6E-409C-BE32-E72D297353CC}">
              <c16:uniqueId val="{00000001-1311-4D1E-8972-8792D1B691E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144.9</c:v>
                </c:pt>
                <c:pt idx="1">
                  <c:v>170.85</c:v>
                </c:pt>
                <c:pt idx="2">
                  <c:v>173.29</c:v>
                </c:pt>
                <c:pt idx="3">
                  <c:v>191.31</c:v>
                </c:pt>
                <c:pt idx="4">
                  <c:v>179.82</c:v>
                </c:pt>
              </c:numCache>
            </c:numRef>
          </c:val>
          <c:extLst>
            <c:ext xmlns:c16="http://schemas.microsoft.com/office/drawing/2014/chart" uri="{C3380CC4-5D6E-409C-BE32-E72D297353CC}">
              <c16:uniqueId val="{00000000-91F8-4DC0-9ECF-09A97D5AC02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171.81</c:v>
                </c:pt>
                <c:pt idx="3">
                  <c:v>171.67</c:v>
                </c:pt>
                <c:pt idx="4">
                  <c:v>173.67</c:v>
                </c:pt>
              </c:numCache>
            </c:numRef>
          </c:val>
          <c:smooth val="0"/>
          <c:extLst>
            <c:ext xmlns:c16="http://schemas.microsoft.com/office/drawing/2014/chart" uri="{C3380CC4-5D6E-409C-BE32-E72D297353CC}">
              <c16:uniqueId val="{00000001-91F8-4DC0-9ECF-09A97D5AC02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鹿児島県　奄美市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3" t="str">
        <f>データ!$M$6</f>
        <v>非設置</v>
      </c>
      <c r="AE8" s="83"/>
      <c r="AF8" s="83"/>
      <c r="AG8" s="83"/>
      <c r="AH8" s="83"/>
      <c r="AI8" s="83"/>
      <c r="AJ8" s="83"/>
      <c r="AK8" s="4"/>
      <c r="AL8" s="71">
        <f>データ!$R$6</f>
        <v>43267</v>
      </c>
      <c r="AM8" s="71"/>
      <c r="AN8" s="71"/>
      <c r="AO8" s="71"/>
      <c r="AP8" s="71"/>
      <c r="AQ8" s="71"/>
      <c r="AR8" s="71"/>
      <c r="AS8" s="71"/>
      <c r="AT8" s="67">
        <f>データ!$S$6</f>
        <v>308.33</v>
      </c>
      <c r="AU8" s="68"/>
      <c r="AV8" s="68"/>
      <c r="AW8" s="68"/>
      <c r="AX8" s="68"/>
      <c r="AY8" s="68"/>
      <c r="AZ8" s="68"/>
      <c r="BA8" s="68"/>
      <c r="BB8" s="70">
        <f>データ!$T$6</f>
        <v>140.33000000000001</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80.66</v>
      </c>
      <c r="J10" s="68"/>
      <c r="K10" s="68"/>
      <c r="L10" s="68"/>
      <c r="M10" s="68"/>
      <c r="N10" s="68"/>
      <c r="O10" s="69"/>
      <c r="P10" s="70">
        <f>データ!$P$6</f>
        <v>99.67</v>
      </c>
      <c r="Q10" s="70"/>
      <c r="R10" s="70"/>
      <c r="S10" s="70"/>
      <c r="T10" s="70"/>
      <c r="U10" s="70"/>
      <c r="V10" s="70"/>
      <c r="W10" s="71">
        <f>データ!$Q$6</f>
        <v>2882</v>
      </c>
      <c r="X10" s="71"/>
      <c r="Y10" s="71"/>
      <c r="Z10" s="71"/>
      <c r="AA10" s="71"/>
      <c r="AB10" s="71"/>
      <c r="AC10" s="71"/>
      <c r="AD10" s="2"/>
      <c r="AE10" s="2"/>
      <c r="AF10" s="2"/>
      <c r="AG10" s="2"/>
      <c r="AH10" s="4"/>
      <c r="AI10" s="4"/>
      <c r="AJ10" s="4"/>
      <c r="AK10" s="4"/>
      <c r="AL10" s="71">
        <f>データ!$U$6</f>
        <v>42354</v>
      </c>
      <c r="AM10" s="71"/>
      <c r="AN10" s="71"/>
      <c r="AO10" s="71"/>
      <c r="AP10" s="71"/>
      <c r="AQ10" s="71"/>
      <c r="AR10" s="71"/>
      <c r="AS10" s="71"/>
      <c r="AT10" s="67">
        <f>データ!$V$6</f>
        <v>40.1</v>
      </c>
      <c r="AU10" s="68"/>
      <c r="AV10" s="68"/>
      <c r="AW10" s="68"/>
      <c r="AX10" s="68"/>
      <c r="AY10" s="68"/>
      <c r="AZ10" s="68"/>
      <c r="BA10" s="68"/>
      <c r="BB10" s="70">
        <f>データ!$W$6</f>
        <v>1056.21</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xwDDyPqEABTj7jWx8+Q45RCLVD5fQNC1FadhwxRSdwD7A+08Fllq4dZoBxITSxtQTTesmMw981utTn5e0KmGCQ==" saltValue="tMH2tEV51xFA61LyfjQBA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462225</v>
      </c>
      <c r="D6" s="34">
        <f t="shared" si="3"/>
        <v>46</v>
      </c>
      <c r="E6" s="34">
        <f t="shared" si="3"/>
        <v>1</v>
      </c>
      <c r="F6" s="34">
        <f t="shared" si="3"/>
        <v>0</v>
      </c>
      <c r="G6" s="34">
        <f t="shared" si="3"/>
        <v>1</v>
      </c>
      <c r="H6" s="34" t="str">
        <f t="shared" si="3"/>
        <v>鹿児島県　奄美市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80.66</v>
      </c>
      <c r="P6" s="35">
        <f t="shared" si="3"/>
        <v>99.67</v>
      </c>
      <c r="Q6" s="35">
        <f t="shared" si="3"/>
        <v>2882</v>
      </c>
      <c r="R6" s="35">
        <f t="shared" si="3"/>
        <v>43267</v>
      </c>
      <c r="S6" s="35">
        <f t="shared" si="3"/>
        <v>308.33</v>
      </c>
      <c r="T6" s="35">
        <f t="shared" si="3"/>
        <v>140.33000000000001</v>
      </c>
      <c r="U6" s="35">
        <f t="shared" si="3"/>
        <v>42354</v>
      </c>
      <c r="V6" s="35">
        <f t="shared" si="3"/>
        <v>40.1</v>
      </c>
      <c r="W6" s="35">
        <f t="shared" si="3"/>
        <v>1056.21</v>
      </c>
      <c r="X6" s="36">
        <f>IF(X7="",NA(),X7)</f>
        <v>129.78</v>
      </c>
      <c r="Y6" s="36">
        <f t="shared" ref="Y6:AG6" si="4">IF(Y7="",NA(),Y7)</f>
        <v>110.1</v>
      </c>
      <c r="Z6" s="36">
        <f t="shared" si="4"/>
        <v>109.47</v>
      </c>
      <c r="AA6" s="36">
        <f t="shared" si="4"/>
        <v>101.64</v>
      </c>
      <c r="AB6" s="36">
        <f t="shared" si="4"/>
        <v>108.64</v>
      </c>
      <c r="AC6" s="36">
        <f t="shared" si="4"/>
        <v>109.64</v>
      </c>
      <c r="AD6" s="36">
        <f t="shared" si="4"/>
        <v>110.95</v>
      </c>
      <c r="AE6" s="36">
        <f t="shared" si="4"/>
        <v>110.68</v>
      </c>
      <c r="AF6" s="36">
        <f t="shared" si="4"/>
        <v>110.66</v>
      </c>
      <c r="AG6" s="36">
        <f t="shared" si="4"/>
        <v>109.01</v>
      </c>
      <c r="AH6" s="35" t="str">
        <f>IF(AH7="","",IF(AH7="-","【-】","【"&amp;SUBSTITUTE(TEXT(AH7,"#,##0.00"),"-","△")&amp;"】"))</f>
        <v>【112.01】</v>
      </c>
      <c r="AI6" s="35">
        <f>IF(AI7="",NA(),AI7)</f>
        <v>0</v>
      </c>
      <c r="AJ6" s="35">
        <f t="shared" ref="AJ6:AR6" si="5">IF(AJ7="",NA(),AJ7)</f>
        <v>0</v>
      </c>
      <c r="AK6" s="35">
        <f t="shared" si="5"/>
        <v>0</v>
      </c>
      <c r="AL6" s="35">
        <f t="shared" si="5"/>
        <v>0</v>
      </c>
      <c r="AM6" s="35">
        <f t="shared" si="5"/>
        <v>0</v>
      </c>
      <c r="AN6" s="36">
        <f t="shared" si="5"/>
        <v>3.62</v>
      </c>
      <c r="AO6" s="36">
        <f t="shared" si="5"/>
        <v>3.91</v>
      </c>
      <c r="AP6" s="36">
        <f t="shared" si="5"/>
        <v>3.56</v>
      </c>
      <c r="AQ6" s="36">
        <f t="shared" si="5"/>
        <v>2.74</v>
      </c>
      <c r="AR6" s="36">
        <f t="shared" si="5"/>
        <v>3.7</v>
      </c>
      <c r="AS6" s="35" t="str">
        <f>IF(AS7="","",IF(AS7="-","【-】","【"&amp;SUBSTITUTE(TEXT(AS7,"#,##0.00"),"-","△")&amp;"】"))</f>
        <v>【1.08】</v>
      </c>
      <c r="AT6" s="36">
        <f>IF(AT7="",NA(),AT7)</f>
        <v>1302.26</v>
      </c>
      <c r="AU6" s="36">
        <f t="shared" ref="AU6:BC6" si="6">IF(AU7="",NA(),AU7)</f>
        <v>1428.54</v>
      </c>
      <c r="AV6" s="36">
        <f t="shared" si="6"/>
        <v>1212.27</v>
      </c>
      <c r="AW6" s="36">
        <f t="shared" si="6"/>
        <v>1102.94</v>
      </c>
      <c r="AX6" s="36">
        <f t="shared" si="6"/>
        <v>1250.32</v>
      </c>
      <c r="AY6" s="36">
        <f t="shared" si="6"/>
        <v>371.31</v>
      </c>
      <c r="AZ6" s="36">
        <f t="shared" si="6"/>
        <v>377.63</v>
      </c>
      <c r="BA6" s="36">
        <f t="shared" si="6"/>
        <v>357.34</v>
      </c>
      <c r="BB6" s="36">
        <f t="shared" si="6"/>
        <v>366.03</v>
      </c>
      <c r="BC6" s="36">
        <f t="shared" si="6"/>
        <v>365.18</v>
      </c>
      <c r="BD6" s="35" t="str">
        <f>IF(BD7="","",IF(BD7="-","【-】","【"&amp;SUBSTITUTE(TEXT(BD7,"#,##0.00"),"-","△")&amp;"】"))</f>
        <v>【264.97】</v>
      </c>
      <c r="BE6" s="36">
        <f>IF(BE7="",NA(),BE7)</f>
        <v>241.75</v>
      </c>
      <c r="BF6" s="36">
        <f t="shared" ref="BF6:BN6" si="7">IF(BF7="",NA(),BF7)</f>
        <v>267.85000000000002</v>
      </c>
      <c r="BG6" s="36">
        <f t="shared" si="7"/>
        <v>307.12</v>
      </c>
      <c r="BH6" s="36">
        <f t="shared" si="7"/>
        <v>318.23</v>
      </c>
      <c r="BI6" s="36">
        <f t="shared" si="7"/>
        <v>336.38</v>
      </c>
      <c r="BJ6" s="36">
        <f t="shared" si="7"/>
        <v>373.09</v>
      </c>
      <c r="BK6" s="36">
        <f t="shared" si="7"/>
        <v>364.71</v>
      </c>
      <c r="BL6" s="36">
        <f t="shared" si="7"/>
        <v>373.69</v>
      </c>
      <c r="BM6" s="36">
        <f t="shared" si="7"/>
        <v>370.12</v>
      </c>
      <c r="BN6" s="36">
        <f t="shared" si="7"/>
        <v>371.65</v>
      </c>
      <c r="BO6" s="35" t="str">
        <f>IF(BO7="","",IF(BO7="-","【-】","【"&amp;SUBSTITUTE(TEXT(BO7,"#,##0.00"),"-","△")&amp;"】"))</f>
        <v>【266.61】</v>
      </c>
      <c r="BP6" s="36">
        <f>IF(BP7="",NA(),BP7)</f>
        <v>116.23</v>
      </c>
      <c r="BQ6" s="36">
        <f t="shared" ref="BQ6:BY6" si="8">IF(BQ7="",NA(),BQ7)</f>
        <v>96.97</v>
      </c>
      <c r="BR6" s="36">
        <f t="shared" si="8"/>
        <v>97.79</v>
      </c>
      <c r="BS6" s="36">
        <f t="shared" si="8"/>
        <v>89.02</v>
      </c>
      <c r="BT6" s="36">
        <f t="shared" si="8"/>
        <v>95.12</v>
      </c>
      <c r="BU6" s="36">
        <f t="shared" si="8"/>
        <v>99.99</v>
      </c>
      <c r="BV6" s="36">
        <f t="shared" si="8"/>
        <v>100.65</v>
      </c>
      <c r="BW6" s="36">
        <f t="shared" si="8"/>
        <v>99.87</v>
      </c>
      <c r="BX6" s="36">
        <f t="shared" si="8"/>
        <v>100.42</v>
      </c>
      <c r="BY6" s="36">
        <f t="shared" si="8"/>
        <v>98.77</v>
      </c>
      <c r="BZ6" s="35" t="str">
        <f>IF(BZ7="","",IF(BZ7="-","【-】","【"&amp;SUBSTITUTE(TEXT(BZ7,"#,##0.00"),"-","△")&amp;"】"))</f>
        <v>【103.24】</v>
      </c>
      <c r="CA6" s="36">
        <f>IF(CA7="",NA(),CA7)</f>
        <v>144.9</v>
      </c>
      <c r="CB6" s="36">
        <f t="shared" ref="CB6:CJ6" si="9">IF(CB7="",NA(),CB7)</f>
        <v>170.85</v>
      </c>
      <c r="CC6" s="36">
        <f t="shared" si="9"/>
        <v>173.29</v>
      </c>
      <c r="CD6" s="36">
        <f t="shared" si="9"/>
        <v>191.31</v>
      </c>
      <c r="CE6" s="36">
        <f t="shared" si="9"/>
        <v>179.82</v>
      </c>
      <c r="CF6" s="36">
        <f t="shared" si="9"/>
        <v>171.15</v>
      </c>
      <c r="CG6" s="36">
        <f t="shared" si="9"/>
        <v>170.19</v>
      </c>
      <c r="CH6" s="36">
        <f t="shared" si="9"/>
        <v>171.81</v>
      </c>
      <c r="CI6" s="36">
        <f t="shared" si="9"/>
        <v>171.67</v>
      </c>
      <c r="CJ6" s="36">
        <f t="shared" si="9"/>
        <v>173.67</v>
      </c>
      <c r="CK6" s="35" t="str">
        <f>IF(CK7="","",IF(CK7="-","【-】","【"&amp;SUBSTITUTE(TEXT(CK7,"#,##0.00"),"-","△")&amp;"】"))</f>
        <v>【168.38】</v>
      </c>
      <c r="CL6" s="36">
        <f>IF(CL7="",NA(),CL7)</f>
        <v>49.8</v>
      </c>
      <c r="CM6" s="36">
        <f t="shared" ref="CM6:CU6" si="10">IF(CM7="",NA(),CM7)</f>
        <v>65.260000000000005</v>
      </c>
      <c r="CN6" s="36">
        <f t="shared" si="10"/>
        <v>69.2</v>
      </c>
      <c r="CO6" s="36">
        <f t="shared" si="10"/>
        <v>66.680000000000007</v>
      </c>
      <c r="CP6" s="36">
        <f t="shared" si="10"/>
        <v>74.599999999999994</v>
      </c>
      <c r="CQ6" s="36">
        <f t="shared" si="10"/>
        <v>58.53</v>
      </c>
      <c r="CR6" s="36">
        <f t="shared" si="10"/>
        <v>59.01</v>
      </c>
      <c r="CS6" s="36">
        <f t="shared" si="10"/>
        <v>60.03</v>
      </c>
      <c r="CT6" s="36">
        <f t="shared" si="10"/>
        <v>59.74</v>
      </c>
      <c r="CU6" s="36">
        <f t="shared" si="10"/>
        <v>59.67</v>
      </c>
      <c r="CV6" s="35" t="str">
        <f>IF(CV7="","",IF(CV7="-","【-】","【"&amp;SUBSTITUTE(TEXT(CV7,"#,##0.00"),"-","△")&amp;"】"))</f>
        <v>【60.00】</v>
      </c>
      <c r="CW6" s="36">
        <f>IF(CW7="",NA(),CW7)</f>
        <v>83.87</v>
      </c>
      <c r="CX6" s="36">
        <f t="shared" ref="CX6:DF6" si="11">IF(CX7="",NA(),CX7)</f>
        <v>84.47</v>
      </c>
      <c r="CY6" s="36">
        <f t="shared" si="11"/>
        <v>78.55</v>
      </c>
      <c r="CZ6" s="36">
        <f t="shared" si="11"/>
        <v>80.19</v>
      </c>
      <c r="DA6" s="36">
        <f t="shared" si="11"/>
        <v>82.98</v>
      </c>
      <c r="DB6" s="36">
        <f t="shared" si="11"/>
        <v>85.26</v>
      </c>
      <c r="DC6" s="36">
        <f t="shared" si="11"/>
        <v>85.37</v>
      </c>
      <c r="DD6" s="36">
        <f t="shared" si="11"/>
        <v>84.81</v>
      </c>
      <c r="DE6" s="36">
        <f t="shared" si="11"/>
        <v>84.8</v>
      </c>
      <c r="DF6" s="36">
        <f t="shared" si="11"/>
        <v>84.6</v>
      </c>
      <c r="DG6" s="35" t="str">
        <f>IF(DG7="","",IF(DG7="-","【-】","【"&amp;SUBSTITUTE(TEXT(DG7,"#,##0.00"),"-","△")&amp;"】"))</f>
        <v>【89.80】</v>
      </c>
      <c r="DH6" s="36">
        <f>IF(DH7="",NA(),DH7)</f>
        <v>46.61</v>
      </c>
      <c r="DI6" s="36">
        <f t="shared" ref="DI6:DQ6" si="12">IF(DI7="",NA(),DI7)</f>
        <v>47.42</v>
      </c>
      <c r="DJ6" s="36">
        <f t="shared" si="12"/>
        <v>46.89</v>
      </c>
      <c r="DK6" s="36">
        <f t="shared" si="12"/>
        <v>41.97</v>
      </c>
      <c r="DL6" s="36">
        <f t="shared" si="12"/>
        <v>43.28</v>
      </c>
      <c r="DM6" s="36">
        <f t="shared" si="12"/>
        <v>45.75</v>
      </c>
      <c r="DN6" s="36">
        <f t="shared" si="12"/>
        <v>46.9</v>
      </c>
      <c r="DO6" s="36">
        <f t="shared" si="12"/>
        <v>47.28</v>
      </c>
      <c r="DP6" s="36">
        <f t="shared" si="12"/>
        <v>47.66</v>
      </c>
      <c r="DQ6" s="36">
        <f t="shared" si="12"/>
        <v>48.17</v>
      </c>
      <c r="DR6" s="35" t="str">
        <f>IF(DR7="","",IF(DR7="-","【-】","【"&amp;SUBSTITUTE(TEXT(DR7,"#,##0.00"),"-","△")&amp;"】"))</f>
        <v>【49.59】</v>
      </c>
      <c r="DS6" s="36">
        <f>IF(DS7="",NA(),DS7)</f>
        <v>1.98</v>
      </c>
      <c r="DT6" s="36">
        <f t="shared" ref="DT6:EB6" si="13">IF(DT7="",NA(),DT7)</f>
        <v>1.97</v>
      </c>
      <c r="DU6" s="36">
        <f t="shared" si="13"/>
        <v>1.96</v>
      </c>
      <c r="DV6" s="36">
        <f t="shared" si="13"/>
        <v>12.15</v>
      </c>
      <c r="DW6" s="36">
        <f t="shared" si="13"/>
        <v>13.08</v>
      </c>
      <c r="DX6" s="36">
        <f t="shared" si="13"/>
        <v>10.54</v>
      </c>
      <c r="DY6" s="36">
        <f t="shared" si="13"/>
        <v>12.03</v>
      </c>
      <c r="DZ6" s="36">
        <f t="shared" si="13"/>
        <v>12.19</v>
      </c>
      <c r="EA6" s="36">
        <f t="shared" si="13"/>
        <v>15.1</v>
      </c>
      <c r="EB6" s="36">
        <f t="shared" si="13"/>
        <v>17.12</v>
      </c>
      <c r="EC6" s="35" t="str">
        <f>IF(EC7="","",IF(EC7="-","【-】","【"&amp;SUBSTITUTE(TEXT(EC7,"#,##0.00"),"-","△")&amp;"】"))</f>
        <v>【19.44】</v>
      </c>
      <c r="ED6" s="35">
        <f>IF(ED7="",NA(),ED7)</f>
        <v>0</v>
      </c>
      <c r="EE6" s="35">
        <f t="shared" ref="EE6:EM6" si="14">IF(EE7="",NA(),EE7)</f>
        <v>0</v>
      </c>
      <c r="EF6" s="35">
        <f t="shared" si="14"/>
        <v>0</v>
      </c>
      <c r="EG6" s="36">
        <f t="shared" si="14"/>
        <v>0.05</v>
      </c>
      <c r="EH6" s="36">
        <f t="shared" si="14"/>
        <v>1.64</v>
      </c>
      <c r="EI6" s="36">
        <f t="shared" si="14"/>
        <v>0.56000000000000005</v>
      </c>
      <c r="EJ6" s="36">
        <f t="shared" si="14"/>
        <v>0.61</v>
      </c>
      <c r="EK6" s="36">
        <f t="shared" si="14"/>
        <v>0.51</v>
      </c>
      <c r="EL6" s="36">
        <f t="shared" si="14"/>
        <v>0.57999999999999996</v>
      </c>
      <c r="EM6" s="36">
        <f t="shared" si="14"/>
        <v>0.54</v>
      </c>
      <c r="EN6" s="35" t="str">
        <f>IF(EN7="","",IF(EN7="-","【-】","【"&amp;SUBSTITUTE(TEXT(EN7,"#,##0.00"),"-","△")&amp;"】"))</f>
        <v>【0.68】</v>
      </c>
    </row>
    <row r="7" spans="1:144" s="37" customFormat="1" x14ac:dyDescent="0.15">
      <c r="A7" s="29"/>
      <c r="B7" s="38">
        <v>2019</v>
      </c>
      <c r="C7" s="38">
        <v>462225</v>
      </c>
      <c r="D7" s="38">
        <v>46</v>
      </c>
      <c r="E7" s="38">
        <v>1</v>
      </c>
      <c r="F7" s="38">
        <v>0</v>
      </c>
      <c r="G7" s="38">
        <v>1</v>
      </c>
      <c r="H7" s="38" t="s">
        <v>93</v>
      </c>
      <c r="I7" s="38" t="s">
        <v>94</v>
      </c>
      <c r="J7" s="38" t="s">
        <v>95</v>
      </c>
      <c r="K7" s="38" t="s">
        <v>96</v>
      </c>
      <c r="L7" s="38" t="s">
        <v>97</v>
      </c>
      <c r="M7" s="38" t="s">
        <v>98</v>
      </c>
      <c r="N7" s="39" t="s">
        <v>99</v>
      </c>
      <c r="O7" s="39">
        <v>80.66</v>
      </c>
      <c r="P7" s="39">
        <v>99.67</v>
      </c>
      <c r="Q7" s="39">
        <v>2882</v>
      </c>
      <c r="R7" s="39">
        <v>43267</v>
      </c>
      <c r="S7" s="39">
        <v>308.33</v>
      </c>
      <c r="T7" s="39">
        <v>140.33000000000001</v>
      </c>
      <c r="U7" s="39">
        <v>42354</v>
      </c>
      <c r="V7" s="39">
        <v>40.1</v>
      </c>
      <c r="W7" s="39">
        <v>1056.21</v>
      </c>
      <c r="X7" s="39">
        <v>129.78</v>
      </c>
      <c r="Y7" s="39">
        <v>110.1</v>
      </c>
      <c r="Z7" s="39">
        <v>109.47</v>
      </c>
      <c r="AA7" s="39">
        <v>101.64</v>
      </c>
      <c r="AB7" s="39">
        <v>108.64</v>
      </c>
      <c r="AC7" s="39">
        <v>109.64</v>
      </c>
      <c r="AD7" s="39">
        <v>110.95</v>
      </c>
      <c r="AE7" s="39">
        <v>110.68</v>
      </c>
      <c r="AF7" s="39">
        <v>110.66</v>
      </c>
      <c r="AG7" s="39">
        <v>109.01</v>
      </c>
      <c r="AH7" s="39">
        <v>112.01</v>
      </c>
      <c r="AI7" s="39">
        <v>0</v>
      </c>
      <c r="AJ7" s="39">
        <v>0</v>
      </c>
      <c r="AK7" s="39">
        <v>0</v>
      </c>
      <c r="AL7" s="39">
        <v>0</v>
      </c>
      <c r="AM7" s="39">
        <v>0</v>
      </c>
      <c r="AN7" s="39">
        <v>3.62</v>
      </c>
      <c r="AO7" s="39">
        <v>3.91</v>
      </c>
      <c r="AP7" s="39">
        <v>3.56</v>
      </c>
      <c r="AQ7" s="39">
        <v>2.74</v>
      </c>
      <c r="AR7" s="39">
        <v>3.7</v>
      </c>
      <c r="AS7" s="39">
        <v>1.08</v>
      </c>
      <c r="AT7" s="39">
        <v>1302.26</v>
      </c>
      <c r="AU7" s="39">
        <v>1428.54</v>
      </c>
      <c r="AV7" s="39">
        <v>1212.27</v>
      </c>
      <c r="AW7" s="39">
        <v>1102.94</v>
      </c>
      <c r="AX7" s="39">
        <v>1250.32</v>
      </c>
      <c r="AY7" s="39">
        <v>371.31</v>
      </c>
      <c r="AZ7" s="39">
        <v>377.63</v>
      </c>
      <c r="BA7" s="39">
        <v>357.34</v>
      </c>
      <c r="BB7" s="39">
        <v>366.03</v>
      </c>
      <c r="BC7" s="39">
        <v>365.18</v>
      </c>
      <c r="BD7" s="39">
        <v>264.97000000000003</v>
      </c>
      <c r="BE7" s="39">
        <v>241.75</v>
      </c>
      <c r="BF7" s="39">
        <v>267.85000000000002</v>
      </c>
      <c r="BG7" s="39">
        <v>307.12</v>
      </c>
      <c r="BH7" s="39">
        <v>318.23</v>
      </c>
      <c r="BI7" s="39">
        <v>336.38</v>
      </c>
      <c r="BJ7" s="39">
        <v>373.09</v>
      </c>
      <c r="BK7" s="39">
        <v>364.71</v>
      </c>
      <c r="BL7" s="39">
        <v>373.69</v>
      </c>
      <c r="BM7" s="39">
        <v>370.12</v>
      </c>
      <c r="BN7" s="39">
        <v>371.65</v>
      </c>
      <c r="BO7" s="39">
        <v>266.61</v>
      </c>
      <c r="BP7" s="39">
        <v>116.23</v>
      </c>
      <c r="BQ7" s="39">
        <v>96.97</v>
      </c>
      <c r="BR7" s="39">
        <v>97.79</v>
      </c>
      <c r="BS7" s="39">
        <v>89.02</v>
      </c>
      <c r="BT7" s="39">
        <v>95.12</v>
      </c>
      <c r="BU7" s="39">
        <v>99.99</v>
      </c>
      <c r="BV7" s="39">
        <v>100.65</v>
      </c>
      <c r="BW7" s="39">
        <v>99.87</v>
      </c>
      <c r="BX7" s="39">
        <v>100.42</v>
      </c>
      <c r="BY7" s="39">
        <v>98.77</v>
      </c>
      <c r="BZ7" s="39">
        <v>103.24</v>
      </c>
      <c r="CA7" s="39">
        <v>144.9</v>
      </c>
      <c r="CB7" s="39">
        <v>170.85</v>
      </c>
      <c r="CC7" s="39">
        <v>173.29</v>
      </c>
      <c r="CD7" s="39">
        <v>191.31</v>
      </c>
      <c r="CE7" s="39">
        <v>179.82</v>
      </c>
      <c r="CF7" s="39">
        <v>171.15</v>
      </c>
      <c r="CG7" s="39">
        <v>170.19</v>
      </c>
      <c r="CH7" s="39">
        <v>171.81</v>
      </c>
      <c r="CI7" s="39">
        <v>171.67</v>
      </c>
      <c r="CJ7" s="39">
        <v>173.67</v>
      </c>
      <c r="CK7" s="39">
        <v>168.38</v>
      </c>
      <c r="CL7" s="39">
        <v>49.8</v>
      </c>
      <c r="CM7" s="39">
        <v>65.260000000000005</v>
      </c>
      <c r="CN7" s="39">
        <v>69.2</v>
      </c>
      <c r="CO7" s="39">
        <v>66.680000000000007</v>
      </c>
      <c r="CP7" s="39">
        <v>74.599999999999994</v>
      </c>
      <c r="CQ7" s="39">
        <v>58.53</v>
      </c>
      <c r="CR7" s="39">
        <v>59.01</v>
      </c>
      <c r="CS7" s="39">
        <v>60.03</v>
      </c>
      <c r="CT7" s="39">
        <v>59.74</v>
      </c>
      <c r="CU7" s="39">
        <v>59.67</v>
      </c>
      <c r="CV7" s="39">
        <v>60</v>
      </c>
      <c r="CW7" s="39">
        <v>83.87</v>
      </c>
      <c r="CX7" s="39">
        <v>84.47</v>
      </c>
      <c r="CY7" s="39">
        <v>78.55</v>
      </c>
      <c r="CZ7" s="39">
        <v>80.19</v>
      </c>
      <c r="DA7" s="39">
        <v>82.98</v>
      </c>
      <c r="DB7" s="39">
        <v>85.26</v>
      </c>
      <c r="DC7" s="39">
        <v>85.37</v>
      </c>
      <c r="DD7" s="39">
        <v>84.81</v>
      </c>
      <c r="DE7" s="39">
        <v>84.8</v>
      </c>
      <c r="DF7" s="39">
        <v>84.6</v>
      </c>
      <c r="DG7" s="39">
        <v>89.8</v>
      </c>
      <c r="DH7" s="39">
        <v>46.61</v>
      </c>
      <c r="DI7" s="39">
        <v>47.42</v>
      </c>
      <c r="DJ7" s="39">
        <v>46.89</v>
      </c>
      <c r="DK7" s="39">
        <v>41.97</v>
      </c>
      <c r="DL7" s="39">
        <v>43.28</v>
      </c>
      <c r="DM7" s="39">
        <v>45.75</v>
      </c>
      <c r="DN7" s="39">
        <v>46.9</v>
      </c>
      <c r="DO7" s="39">
        <v>47.28</v>
      </c>
      <c r="DP7" s="39">
        <v>47.66</v>
      </c>
      <c r="DQ7" s="39">
        <v>48.17</v>
      </c>
      <c r="DR7" s="39">
        <v>49.59</v>
      </c>
      <c r="DS7" s="39">
        <v>1.98</v>
      </c>
      <c r="DT7" s="39">
        <v>1.97</v>
      </c>
      <c r="DU7" s="39">
        <v>1.96</v>
      </c>
      <c r="DV7" s="39">
        <v>12.15</v>
      </c>
      <c r="DW7" s="39">
        <v>13.08</v>
      </c>
      <c r="DX7" s="39">
        <v>10.54</v>
      </c>
      <c r="DY7" s="39">
        <v>12.03</v>
      </c>
      <c r="DZ7" s="39">
        <v>12.19</v>
      </c>
      <c r="EA7" s="39">
        <v>15.1</v>
      </c>
      <c r="EB7" s="39">
        <v>17.12</v>
      </c>
      <c r="EC7" s="39">
        <v>19.440000000000001</v>
      </c>
      <c r="ED7" s="39">
        <v>0</v>
      </c>
      <c r="EE7" s="39">
        <v>0</v>
      </c>
      <c r="EF7" s="39">
        <v>0</v>
      </c>
      <c r="EG7" s="39">
        <v>0.05</v>
      </c>
      <c r="EH7" s="39">
        <v>1.64</v>
      </c>
      <c r="EI7" s="39">
        <v>0.56000000000000005</v>
      </c>
      <c r="EJ7" s="39">
        <v>0.61</v>
      </c>
      <c r="EK7" s="39">
        <v>0.51</v>
      </c>
      <c r="EL7" s="39">
        <v>0.57999999999999996</v>
      </c>
      <c r="EM7" s="39">
        <v>0.54</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2021-02-09T13:51:31Z</cp:lastPrinted>
  <dcterms:created xsi:type="dcterms:W3CDTF">2020-12-04T02:16:55Z</dcterms:created>
  <dcterms:modified xsi:type="dcterms:W3CDTF">2021-02-18T00:17:50Z</dcterms:modified>
  <cp:category/>
</cp:coreProperties>
</file>