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⑥-2　チェック後修正\14_南さつま市（病院事業）★\②\"/>
    </mc:Choice>
  </mc:AlternateContent>
  <workbookProtection workbookAlgorithmName="SHA-512" workbookHashValue="LMoYF0KyiCVF//JVoKMFtHzL0F7aGz35ug25ZUEW5FFEc8JBd9+zpWQinx6d5lg0zIQbpq6bjBBqNFBDbaBQDQ==" workbookSaltValue="Ui+Uhx5r8m+V+/6rCNqj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BX54" i="4"/>
  <c r="CS78" i="4"/>
  <c r="BX32" i="4"/>
  <c r="C11" i="5"/>
  <c r="D11" i="5"/>
  <c r="E11" i="5"/>
  <c r="B11" i="5"/>
  <c r="KF54" i="4" l="1"/>
  <c r="KF32" i="4"/>
  <c r="JJ78" i="4"/>
  <c r="GR54" i="4"/>
  <c r="GR32" i="4"/>
  <c r="P32" i="4"/>
  <c r="EO78" i="4"/>
  <c r="DD54" i="4"/>
  <c r="DD32" i="4"/>
  <c r="U78" i="4"/>
  <c r="P54" i="4"/>
  <c r="KC78" i="4"/>
  <c r="HG54" i="4"/>
  <c r="HG32" i="4"/>
  <c r="FH78" i="4"/>
  <c r="DS54" i="4"/>
  <c r="DS32" i="4"/>
  <c r="AN78" i="4"/>
  <c r="AE54" i="4"/>
  <c r="AE32" i="4"/>
  <c r="KU32" i="4"/>
  <c r="KU54" i="4"/>
  <c r="BZ78" i="4"/>
  <c r="BI54" i="4"/>
  <c r="BI32" i="4"/>
  <c r="LY54" i="4"/>
  <c r="LY32" i="4"/>
  <c r="IK54" i="4"/>
  <c r="IK32" i="4"/>
  <c r="GT78" i="4"/>
  <c r="LO78" i="4"/>
  <c r="EW54" i="4"/>
  <c r="EW32" i="4"/>
  <c r="GA78" i="4"/>
  <c r="EH54" i="4"/>
  <c r="EH32" i="4"/>
  <c r="BG78" i="4"/>
  <c r="AT54" i="4"/>
  <c r="AT32" i="4"/>
  <c r="HV54" i="4"/>
  <c r="HV32" i="4"/>
  <c r="LJ54" i="4"/>
  <c r="LJ32" i="4"/>
  <c r="KV78"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<sst xmlns="http://schemas.openxmlformats.org/spreadsheetml/2006/main" count="320" uniqueCount="180">
  <si>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</si>
  <si>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</si>
  <si>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</si>
  <si>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</si>
  <si>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</si>
  <si>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</si>
  <si>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</si>
  <si>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</si>
  <si>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</si>
  <si>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</si>
  <si>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</si>
  <si>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</si>
  <si>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</si>
  <si>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</si>
  <si>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</si>
  <si>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</si>
  <si>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</si>
  <si>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</si>
  <si>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</si>
  <si>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</si>
  <si>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</si>
  <si>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</si>
  <si>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</si>
  <si>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</si>
  <si>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</si>
  <si>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</si>
  <si>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</si>
  <si>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</si>
  <si>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</si>
  <si>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</si>
  <si>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</si>
  <si>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</si>
  <si>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</si>
  <si>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</si>
  <si>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</si>
  <si>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</si>
  <si>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</si>
  <si>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</si>
  <si>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</si>
  <si>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</si>
  <si>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</si>
  <si>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</si>
  <si>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</si>
  <si>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</si>
  <si>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</si>
  <si>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</si>
  <si>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</si>
  <si>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</si>
  <si>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</si>
  <si>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</si>
  <si>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</si>
  <si>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</si>
  <si>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</si>
  <si>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</si>
  <si>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</si>
  <si>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</si>
  <si>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</si>
  <si>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</si>
  <si>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</si>
  <si>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</si>
  <si>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</si>
  <si>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</si>
  <si>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</si>
  <si>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</si>
  <si>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</si>
  <si>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</si>
  <si>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</si>
  <si>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</si>
  <si>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</si>
  <si>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</si>
  <si>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</si>
  <si>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</si>
  <si>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</si>
  <si>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</si>
  <si>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</si>
  <si>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</si>
  <si>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</si>
  <si>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</si>
  <si>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</si>
  <si>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</si>
  <si>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</si>
  <si>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</si>
  <si>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</si>
  <si>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</si>
  <si>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</si>
  <si>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</si>
  <si>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</si>
  <si>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</si>
  <si>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</si>
  <si>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</si>
  <si>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</si>
  <si>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</si>
  <si>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</si>
  <si>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</si>
  <si>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</si>
  <si>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</si>
  <si>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</si>
  <si>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</si>
  <si>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</si>
  <si>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</si>
  <si>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</si>
  <si>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</si>
  <si>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</si>
  <si>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</si>
  <si>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</si>
  <si>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</si>
  <si>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</si>
  <si>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</si>
  <si>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</si>
  <si>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</si>
  <si>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</si>
  <si>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</si>
  <si>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</si>
  <si>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</si>
  <si>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</si>
  <si>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</si>
  <si>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</si>
  <si>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</si>
  <si>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</si>
  <si>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</si>
  <si>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</si>
  <si>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</si>
  <si>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</si>
  <si>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</si>
  <si>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</si>
  <si>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</si>
  <si>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</si>
  <si>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</si>
  <si>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</si>
  <si>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</si>
  <si>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</si>
  <si>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</si>
  <si>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</si>
  <si>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</si>
  <si>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</si>
  <si>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</si>
  <si>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</si>
  <si>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</si>
  <si>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</si>
  <si>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</si>
  <si>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</si>
  <si>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</si>
  <si>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</si>
  <si>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</si>
  <si>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</si>
  <si>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</si>
  <si>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</si>
  <si>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</si>
  <si>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</si>
  <si>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</si>
  <si>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</si>
  <si>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</si>
  <si>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</si>
  <si>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</si>
  <si>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</si>
  <si>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</si>
  <si>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</si>
  <si>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</si>
  <si>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</si>
  <si>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南さつま市</t>
  </si>
  <si>
    <t>市立坊津病院</t>
  </si>
  <si>
    <t>当然財務</t>
  </si>
  <si>
    <t>病院事業</t>
  </si>
  <si>
    <t>一般病院</t>
  </si>
  <si>
    <t>50床未満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</si>
  <si>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</si>
  <si>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</si>
  <si>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</si>
  <si>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</si>
  <si>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</si>
  <si>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</si>
  <si>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</si>
  <si>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</si>
  <si>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</si>
  <si>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</si>
  <si>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</si>
  <si>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減少と少子高齢化が進む本地域において本病院は、二次救急医療を提供できる医療体制を堅持しながら、「かかりつけ医」としての機能を発揮し、長期の医療・介護が必要な方のための在宅復帰支援や院内で看取るターミナルケア体制の確保を図りながら、一般急性期から慢性期への患者の医療体制に取り込んでいます。</t>
    <rPh sb="0" eb="2">
      <t>ジンコウ</t>
    </rPh>
    <rPh sb="2" eb="4">
      <t>ゲンショウ</t>
    </rPh>
    <rPh sb="5" eb="7">
      <t>ショウシ</t>
    </rPh>
    <rPh sb="7" eb="10">
      <t>コウレイカ</t>
    </rPh>
    <rPh sb="11" eb="12">
      <t>スス</t>
    </rPh>
    <rPh sb="13" eb="14">
      <t>ホン</t>
    </rPh>
    <rPh sb="14" eb="16">
      <t>チイキ</t>
    </rPh>
    <rPh sb="20" eb="21">
      <t>ホン</t>
    </rPh>
    <rPh sb="21" eb="23">
      <t>ビョウイン</t>
    </rPh>
    <rPh sb="25" eb="27">
      <t>ニジ</t>
    </rPh>
    <rPh sb="27" eb="29">
      <t>キュウキュウ</t>
    </rPh>
    <rPh sb="29" eb="31">
      <t>イリョウ</t>
    </rPh>
    <rPh sb="32" eb="34">
      <t>テイキョウ</t>
    </rPh>
    <rPh sb="37" eb="39">
      <t>イリョウ</t>
    </rPh>
    <rPh sb="39" eb="41">
      <t>タイセイ</t>
    </rPh>
    <rPh sb="42" eb="44">
      <t>ケンジ</t>
    </rPh>
    <rPh sb="55" eb="56">
      <t>イ</t>
    </rPh>
    <rPh sb="61" eb="63">
      <t>キノウ</t>
    </rPh>
    <rPh sb="64" eb="66">
      <t>ハッキ</t>
    </rPh>
    <rPh sb="68" eb="70">
      <t>チョウキ</t>
    </rPh>
    <rPh sb="71" eb="73">
      <t>イリョウ</t>
    </rPh>
    <rPh sb="74" eb="76">
      <t>カイゴ</t>
    </rPh>
    <rPh sb="77" eb="79">
      <t>ヒツヨウ</t>
    </rPh>
    <rPh sb="80" eb="81">
      <t>ホウ</t>
    </rPh>
    <rPh sb="85" eb="87">
      <t>ザイタク</t>
    </rPh>
    <rPh sb="87" eb="89">
      <t>フッキ</t>
    </rPh>
    <rPh sb="89" eb="91">
      <t>シエン</t>
    </rPh>
    <rPh sb="92" eb="94">
      <t>インナイ</t>
    </rPh>
    <rPh sb="95" eb="97">
      <t>ミト</t>
    </rPh>
    <rPh sb="105" eb="107">
      <t>タイセイ</t>
    </rPh>
    <rPh sb="108" eb="110">
      <t>カクホ</t>
    </rPh>
    <rPh sb="111" eb="112">
      <t>ハカ</t>
    </rPh>
    <rPh sb="117" eb="119">
      <t>イッパン</t>
    </rPh>
    <rPh sb="119" eb="122">
      <t>キュウセイキ</t>
    </rPh>
    <rPh sb="124" eb="127">
      <t>マンセイキ</t>
    </rPh>
    <rPh sb="129" eb="131">
      <t>カンジャ</t>
    </rPh>
    <rPh sb="132" eb="134">
      <t>イリョウ</t>
    </rPh>
    <rPh sb="134" eb="136">
      <t>タイセイ</t>
    </rPh>
    <rPh sb="137" eb="138">
      <t>ト</t>
    </rPh>
    <rPh sb="139" eb="140">
      <t>コ</t>
    </rPh>
    <phoneticPr fontId="5"/>
  </si>
  <si>
    <t>①有形固定資産減価償却率
　本病院は、平成18年10月に新病院の建設を行っていることから有形固定資産減価償却率が低い。
②機械備品減価償却率
　機械備品減価償却率は、年々増加傾向であることから、今後は、計画的に機器等の更新を進める必要がある。
③1床当たり有形固定資産
　1床当たり有形固定資産は、毎年度17百万円を上回る額で推移している。病院規模や高度医療検査機器等の整備等がないため、有形固定資産は、少なめに推移した。</t>
    <rPh sb="1" eb="3">
      <t>ユウケイ</t>
    </rPh>
    <rPh sb="3" eb="5">
      <t>コテイ</t>
    </rPh>
    <rPh sb="5" eb="7">
      <t>シサン</t>
    </rPh>
    <rPh sb="7" eb="9">
      <t>ゲンカ</t>
    </rPh>
    <rPh sb="9" eb="11">
      <t>ショウキャク</t>
    </rPh>
    <rPh sb="11" eb="12">
      <t>リツ</t>
    </rPh>
    <rPh sb="14" eb="15">
      <t>ホン</t>
    </rPh>
    <rPh sb="15" eb="17">
      <t>ビョウイン</t>
    </rPh>
    <rPh sb="19" eb="21">
      <t>ヘイセイ</t>
    </rPh>
    <rPh sb="23" eb="24">
      <t>ネン</t>
    </rPh>
    <rPh sb="26" eb="27">
      <t>ガツ</t>
    </rPh>
    <rPh sb="28" eb="29">
      <t>シン</t>
    </rPh>
    <rPh sb="29" eb="31">
      <t>ビョウイン</t>
    </rPh>
    <rPh sb="32" eb="34">
      <t>ケンセツ</t>
    </rPh>
    <rPh sb="35" eb="36">
      <t>オコナ</t>
    </rPh>
    <rPh sb="44" eb="50">
      <t>ユウケイコテイシサン</t>
    </rPh>
    <rPh sb="50" eb="52">
      <t>ゲンカ</t>
    </rPh>
    <rPh sb="52" eb="54">
      <t>ショウキャク</t>
    </rPh>
    <rPh sb="54" eb="55">
      <t>リツ</t>
    </rPh>
    <rPh sb="56" eb="57">
      <t>ヒク</t>
    </rPh>
    <rPh sb="61" eb="63">
      <t>キカイ</t>
    </rPh>
    <rPh sb="63" eb="65">
      <t>ビヒン</t>
    </rPh>
    <rPh sb="65" eb="67">
      <t>ゲンカ</t>
    </rPh>
    <rPh sb="67" eb="69">
      <t>ショウキャク</t>
    </rPh>
    <rPh sb="69" eb="70">
      <t>リツ</t>
    </rPh>
    <rPh sb="124" eb="125">
      <t>ショウ</t>
    </rPh>
    <rPh sb="125" eb="126">
      <t>アタ</t>
    </rPh>
    <rPh sb="128" eb="130">
      <t>ユウケイ</t>
    </rPh>
    <rPh sb="130" eb="132">
      <t>コテイ</t>
    </rPh>
    <rPh sb="132" eb="134">
      <t>シサン</t>
    </rPh>
    <rPh sb="149" eb="151">
      <t>マイトシ</t>
    </rPh>
    <rPh sb="151" eb="152">
      <t>ド</t>
    </rPh>
    <rPh sb="154" eb="157">
      <t>ヒャクマンエン</t>
    </rPh>
    <rPh sb="158" eb="160">
      <t>ウワマワ</t>
    </rPh>
    <rPh sb="161" eb="162">
      <t>ガク</t>
    </rPh>
    <rPh sb="163" eb="165">
      <t>スイイ</t>
    </rPh>
    <rPh sb="170" eb="172">
      <t>ビョウイン</t>
    </rPh>
    <rPh sb="172" eb="174">
      <t>キボ</t>
    </rPh>
    <rPh sb="175" eb="177">
      <t>コウド</t>
    </rPh>
    <rPh sb="177" eb="179">
      <t>イリョウ</t>
    </rPh>
    <rPh sb="179" eb="181">
      <t>ケンサ</t>
    </rPh>
    <rPh sb="181" eb="183">
      <t>キキ</t>
    </rPh>
    <rPh sb="183" eb="184">
      <t>トウ</t>
    </rPh>
    <rPh sb="185" eb="187">
      <t>セイビ</t>
    </rPh>
    <rPh sb="187" eb="188">
      <t>トウ</t>
    </rPh>
    <rPh sb="194" eb="196">
      <t>ユウケイ</t>
    </rPh>
    <rPh sb="196" eb="198">
      <t>コテイ</t>
    </rPh>
    <rPh sb="198" eb="200">
      <t>シサン</t>
    </rPh>
    <rPh sb="202" eb="203">
      <t>スク</t>
    </rPh>
    <rPh sb="206" eb="208">
      <t>スイイ</t>
    </rPh>
    <phoneticPr fontId="5"/>
  </si>
  <si>
    <t>本病院の経営環境は、診療報酬の10％減算や国の医療制度改革、地域の人口減少及び医師不足等により厳しい経営状況となっています。
公立病院プランに基づき、令和2年度に病床転換を行いながら、地域が必要とする病院運営を目指し、近隣の公立病院や民間病院との機能分担と連携強化に努めながら安定した経営形態を確立します。</t>
    <rPh sb="0" eb="1">
      <t>ホン</t>
    </rPh>
    <rPh sb="1" eb="3">
      <t>ビョウイン</t>
    </rPh>
    <rPh sb="4" eb="6">
      <t>ケイエイ</t>
    </rPh>
    <rPh sb="6" eb="8">
      <t>カンキョウ</t>
    </rPh>
    <rPh sb="10" eb="12">
      <t>シンリョウ</t>
    </rPh>
    <rPh sb="12" eb="14">
      <t>ホウシュウ</t>
    </rPh>
    <rPh sb="18" eb="19">
      <t>ゲン</t>
    </rPh>
    <rPh sb="19" eb="20">
      <t>サン</t>
    </rPh>
    <rPh sb="21" eb="22">
      <t>クニ</t>
    </rPh>
    <rPh sb="23" eb="25">
      <t>イリョウ</t>
    </rPh>
    <rPh sb="25" eb="27">
      <t>セイド</t>
    </rPh>
    <rPh sb="27" eb="29">
      <t>カイカク</t>
    </rPh>
    <rPh sb="30" eb="32">
      <t>チイキ</t>
    </rPh>
    <rPh sb="33" eb="35">
      <t>ジンコウ</t>
    </rPh>
    <rPh sb="35" eb="37">
      <t>ゲンショウ</t>
    </rPh>
    <rPh sb="37" eb="38">
      <t>オヨ</t>
    </rPh>
    <rPh sb="39" eb="41">
      <t>イシ</t>
    </rPh>
    <rPh sb="41" eb="43">
      <t>ブソク</t>
    </rPh>
    <rPh sb="43" eb="44">
      <t>トウ</t>
    </rPh>
    <rPh sb="47" eb="48">
      <t>キビ</t>
    </rPh>
    <rPh sb="50" eb="52">
      <t>ケイエイ</t>
    </rPh>
    <rPh sb="52" eb="54">
      <t>ジョウキョウ</t>
    </rPh>
    <rPh sb="63" eb="65">
      <t>コウリツ</t>
    </rPh>
    <rPh sb="65" eb="67">
      <t>ビョウイン</t>
    </rPh>
    <rPh sb="71" eb="72">
      <t>モト</t>
    </rPh>
    <rPh sb="75" eb="77">
      <t>レイワ</t>
    </rPh>
    <rPh sb="78" eb="80">
      <t>ネンド</t>
    </rPh>
    <rPh sb="81" eb="85">
      <t>ビョウショウテンカン</t>
    </rPh>
    <rPh sb="86" eb="87">
      <t>オコナ</t>
    </rPh>
    <rPh sb="92" eb="94">
      <t>チイキ</t>
    </rPh>
    <rPh sb="95" eb="97">
      <t>ヒツヨウ</t>
    </rPh>
    <rPh sb="100" eb="102">
      <t>ビョウイン</t>
    </rPh>
    <rPh sb="102" eb="104">
      <t>ウンエイ</t>
    </rPh>
    <rPh sb="105" eb="107">
      <t>メザ</t>
    </rPh>
    <rPh sb="109" eb="111">
      <t>キンリン</t>
    </rPh>
    <rPh sb="112" eb="114">
      <t>コウリツ</t>
    </rPh>
    <rPh sb="114" eb="116">
      <t>ビョウイン</t>
    </rPh>
    <rPh sb="117" eb="119">
      <t>ミンカン</t>
    </rPh>
    <rPh sb="119" eb="121">
      <t>ビョウイン</t>
    </rPh>
    <rPh sb="123" eb="125">
      <t>キノウ</t>
    </rPh>
    <rPh sb="125" eb="127">
      <t>ブンタン</t>
    </rPh>
    <rPh sb="128" eb="130">
      <t>レンケイ</t>
    </rPh>
    <rPh sb="130" eb="132">
      <t>キョウカ</t>
    </rPh>
    <rPh sb="133" eb="134">
      <t>ツト</t>
    </rPh>
    <rPh sb="138" eb="140">
      <t>アンテイ</t>
    </rPh>
    <rPh sb="142" eb="144">
      <t>ケイエイ</t>
    </rPh>
    <rPh sb="144" eb="146">
      <t>ケイタイ</t>
    </rPh>
    <rPh sb="147" eb="149">
      <t>カクリツ</t>
    </rPh>
    <phoneticPr fontId="5"/>
  </si>
  <si>
    <t>①経常収支比率
　経常収支比率は毎年度100％前後で推移している。
②医業収支比率
　医業収支比率は類似病院の平均値を上回っているが、全国平均は下回った。
③累積欠損金比率
　当年度末処理欠損金は減少し、類似病院の平均値を大きく下回っている。
④病床利用率
　病床利用率は、類似病院平均値を上回っているが、病院利用率80％を大きく下回った。
⑤入院患者１人１日当たり収益
　入院患者１人１日当たり収の収益は、毎年度15,000円前後を推移してあり、類似病院平均値を下回った。
⑥外来患者1人1日当たり収益
　外来患者1人1日当たり収益は、毎年度4,000円前後の額で推移しているが、類似病院平均値を下回った。
⑦職員給与費対医業収益比率
　職員給与費対医業収益比率が昨年度と比較して7.5ポイント上昇しているが、これは、給与改定と産休職員の復帰により職員給与費が増加したこと、及び入院患者減少の影響により医業収益が減少したことによるものである。
⑧材料費対医療収益比率は、毎年度5％前後で推移しており、類似病院平均値を下回った。</t>
    <rPh sb="1" eb="3">
      <t>ケイジョウ</t>
    </rPh>
    <rPh sb="3" eb="5">
      <t>シュウシ</t>
    </rPh>
    <rPh sb="5" eb="7">
      <t>ヒリツ</t>
    </rPh>
    <rPh sb="9" eb="13">
      <t>ケイジョウシュウシ</t>
    </rPh>
    <rPh sb="13" eb="15">
      <t>ヒリツ</t>
    </rPh>
    <rPh sb="16" eb="18">
      <t>マイトシ</t>
    </rPh>
    <rPh sb="18" eb="19">
      <t>ド</t>
    </rPh>
    <rPh sb="23" eb="25">
      <t>ゼンゴ</t>
    </rPh>
    <rPh sb="26" eb="28">
      <t>スイイ</t>
    </rPh>
    <rPh sb="35" eb="37">
      <t>イギョウ</t>
    </rPh>
    <rPh sb="37" eb="39">
      <t>シュウシ</t>
    </rPh>
    <rPh sb="39" eb="41">
      <t>ヒリツ</t>
    </rPh>
    <rPh sb="43" eb="45">
      <t>イギョウ</t>
    </rPh>
    <rPh sb="45" eb="47">
      <t>シュウシ</t>
    </rPh>
    <rPh sb="47" eb="49">
      <t>ヒリツ</t>
    </rPh>
    <rPh sb="50" eb="51">
      <t>ルイ</t>
    </rPh>
    <rPh sb="51" eb="52">
      <t>ニ</t>
    </rPh>
    <rPh sb="52" eb="54">
      <t>ビョウイン</t>
    </rPh>
    <rPh sb="55" eb="58">
      <t>ヘイキンチ</t>
    </rPh>
    <rPh sb="59" eb="61">
      <t>ウワマワ</t>
    </rPh>
    <rPh sb="67" eb="69">
      <t>ゼンコク</t>
    </rPh>
    <rPh sb="69" eb="71">
      <t>ヘイキン</t>
    </rPh>
    <rPh sb="72" eb="74">
      <t>シタマワ</t>
    </rPh>
    <rPh sb="79" eb="81">
      <t>ルイセキ</t>
    </rPh>
    <rPh sb="81" eb="83">
      <t>ケッソン</t>
    </rPh>
    <rPh sb="83" eb="84">
      <t>キン</t>
    </rPh>
    <rPh sb="84" eb="86">
      <t>ヒリツ</t>
    </rPh>
    <rPh sb="88" eb="91">
      <t>トウネンド</t>
    </rPh>
    <rPh sb="91" eb="92">
      <t>マツ</t>
    </rPh>
    <rPh sb="92" eb="94">
      <t>ショリ</t>
    </rPh>
    <rPh sb="94" eb="96">
      <t>ケッソン</t>
    </rPh>
    <rPh sb="96" eb="97">
      <t>キン</t>
    </rPh>
    <rPh sb="98" eb="100">
      <t>ゲンショウ</t>
    </rPh>
    <rPh sb="102" eb="103">
      <t>ルイ</t>
    </rPh>
    <rPh sb="103" eb="104">
      <t>ニ</t>
    </rPh>
    <rPh sb="104" eb="106">
      <t>ビョウイン</t>
    </rPh>
    <rPh sb="107" eb="110">
      <t>ヘイキンチ</t>
    </rPh>
    <rPh sb="111" eb="112">
      <t>オオ</t>
    </rPh>
    <rPh sb="114" eb="116">
      <t>シタマワ</t>
    </rPh>
    <rPh sb="125" eb="128">
      <t>リヨウリツ</t>
    </rPh>
    <rPh sb="130" eb="132">
      <t>ビョウショウ</t>
    </rPh>
    <rPh sb="132" eb="135">
      <t>リヨウリツ</t>
    </rPh>
    <rPh sb="137" eb="139">
      <t>ルイジ</t>
    </rPh>
    <rPh sb="139" eb="141">
      <t>ビョウイン</t>
    </rPh>
    <rPh sb="141" eb="144">
      <t>ヘイキンチ</t>
    </rPh>
    <rPh sb="145" eb="147">
      <t>ウワマワ</t>
    </rPh>
    <rPh sb="153" eb="155">
      <t>ビョウイン</t>
    </rPh>
    <rPh sb="155" eb="158">
      <t>リヨウリツ</t>
    </rPh>
    <rPh sb="162" eb="163">
      <t>オオ</t>
    </rPh>
    <rPh sb="165" eb="167">
      <t>シタマワ</t>
    </rPh>
    <rPh sb="172" eb="174">
      <t>ニュウイン</t>
    </rPh>
    <rPh sb="174" eb="176">
      <t>カンジャ</t>
    </rPh>
    <rPh sb="179" eb="180">
      <t>ニチ</t>
    </rPh>
    <rPh sb="180" eb="181">
      <t>ア</t>
    </rPh>
    <rPh sb="183" eb="185">
      <t>シュウエキ</t>
    </rPh>
    <rPh sb="187" eb="189">
      <t>ニュウイン</t>
    </rPh>
    <rPh sb="189" eb="191">
      <t>カンジャ</t>
    </rPh>
    <rPh sb="192" eb="193">
      <t>ヒト</t>
    </rPh>
    <rPh sb="194" eb="195">
      <t>ニチ</t>
    </rPh>
    <rPh sb="195" eb="196">
      <t>ア</t>
    </rPh>
    <rPh sb="198" eb="199">
      <t>オサム</t>
    </rPh>
    <rPh sb="200" eb="202">
      <t>シュウエキ</t>
    </rPh>
    <rPh sb="204" eb="207">
      <t>マイネンド</t>
    </rPh>
    <rPh sb="213" eb="214">
      <t>エン</t>
    </rPh>
    <rPh sb="214" eb="216">
      <t>ゼンゴ</t>
    </rPh>
    <rPh sb="217" eb="219">
      <t>スイイ</t>
    </rPh>
    <rPh sb="224" eb="226">
      <t>ルイジ</t>
    </rPh>
    <rPh sb="226" eb="228">
      <t>ビョウイン</t>
    </rPh>
    <rPh sb="228" eb="230">
      <t>ヘイキン</t>
    </rPh>
    <rPh sb="230" eb="231">
      <t>チ</t>
    </rPh>
    <rPh sb="232" eb="234">
      <t>シタマワ</t>
    </rPh>
    <rPh sb="239" eb="241">
      <t>ガイライ</t>
    </rPh>
    <rPh sb="241" eb="243">
      <t>カンジャ</t>
    </rPh>
    <rPh sb="244" eb="245">
      <t>ヒト</t>
    </rPh>
    <rPh sb="246" eb="247">
      <t>ニチ</t>
    </rPh>
    <rPh sb="247" eb="248">
      <t>ア</t>
    </rPh>
    <rPh sb="250" eb="252">
      <t>シュウエキ</t>
    </rPh>
    <rPh sb="254" eb="256">
      <t>ガイライ</t>
    </rPh>
    <rPh sb="256" eb="258">
      <t>カンジャ</t>
    </rPh>
    <rPh sb="259" eb="260">
      <t>ヒト</t>
    </rPh>
    <rPh sb="261" eb="262">
      <t>ニチ</t>
    </rPh>
    <rPh sb="262" eb="263">
      <t>ア</t>
    </rPh>
    <rPh sb="265" eb="267">
      <t>シュウエキ</t>
    </rPh>
    <rPh sb="269" eb="272">
      <t>マイネンド</t>
    </rPh>
    <rPh sb="277" eb="278">
      <t>エン</t>
    </rPh>
    <rPh sb="278" eb="280">
      <t>ゼンゴ</t>
    </rPh>
    <rPh sb="281" eb="282">
      <t>ガク</t>
    </rPh>
    <rPh sb="283" eb="285">
      <t>スイイ</t>
    </rPh>
    <rPh sb="291" eb="293">
      <t>ルイジ</t>
    </rPh>
    <rPh sb="293" eb="295">
      <t>ビョウイン</t>
    </rPh>
    <rPh sb="295" eb="297">
      <t>ヘイキン</t>
    </rPh>
    <rPh sb="297" eb="298">
      <t>チ</t>
    </rPh>
    <rPh sb="299" eb="301">
      <t>シタマワ</t>
    </rPh>
    <rPh sb="306" eb="308">
      <t>ショクイン</t>
    </rPh>
    <rPh sb="308" eb="310">
      <t>キュウヨ</t>
    </rPh>
    <rPh sb="310" eb="311">
      <t>ヒ</t>
    </rPh>
    <rPh sb="320" eb="322">
      <t>ショクイン</t>
    </rPh>
    <rPh sb="322" eb="324">
      <t>キュウヨ</t>
    </rPh>
    <rPh sb="324" eb="325">
      <t>ヒ</t>
    </rPh>
    <rPh sb="325" eb="326">
      <t>タイ</t>
    </rPh>
    <rPh sb="326" eb="328">
      <t>イギョウ</t>
    </rPh>
    <rPh sb="328" eb="330">
      <t>シュウエキ</t>
    </rPh>
    <rPh sb="330" eb="332">
      <t>ヒリツ</t>
    </rPh>
    <rPh sb="333" eb="335">
      <t>サクネン</t>
    </rPh>
    <rPh sb="335" eb="336">
      <t>ド</t>
    </rPh>
    <rPh sb="337" eb="339">
      <t>ヒカク</t>
    </rPh>
    <rPh sb="348" eb="350">
      <t>ジョウショウ</t>
    </rPh>
    <rPh sb="370" eb="372">
      <t>フッキ</t>
    </rPh>
    <rPh sb="375" eb="377">
      <t>ショクイン</t>
    </rPh>
    <rPh sb="377" eb="379">
      <t>キュウヨ</t>
    </rPh>
    <rPh sb="379" eb="380">
      <t>ヒ</t>
    </rPh>
    <rPh sb="381" eb="383">
      <t>ゾウカ</t>
    </rPh>
    <rPh sb="388" eb="389">
      <t>オヨ</t>
    </rPh>
    <rPh sb="390" eb="392">
      <t>ニュウイン</t>
    </rPh>
    <rPh sb="392" eb="394">
      <t>カンジャ</t>
    </rPh>
    <rPh sb="394" eb="396">
      <t>ゲンショウ</t>
    </rPh>
    <rPh sb="397" eb="399">
      <t>エイキョウ</t>
    </rPh>
    <rPh sb="402" eb="404">
      <t>イギョウ</t>
    </rPh>
    <rPh sb="404" eb="406">
      <t>シュウエキ</t>
    </rPh>
    <rPh sb="407" eb="409">
      <t>ゲンショウ</t>
    </rPh>
    <rPh sb="424" eb="426">
      <t>ザイリョウ</t>
    </rPh>
    <rPh sb="426" eb="427">
      <t>ヒ</t>
    </rPh>
    <rPh sb="427" eb="428">
      <t>タイ</t>
    </rPh>
    <rPh sb="428" eb="430">
      <t>イリョウ</t>
    </rPh>
    <rPh sb="430" eb="432">
      <t>シュウエキ</t>
    </rPh>
    <rPh sb="432" eb="434">
      <t>ヒリツ</t>
    </rPh>
    <rPh sb="436" eb="439">
      <t>マイネンド</t>
    </rPh>
    <rPh sb="441" eb="443">
      <t>ゼンゴ</t>
    </rPh>
    <rPh sb="444" eb="446">
      <t>スイイ</t>
    </rPh>
    <rPh sb="451" eb="455">
      <t>ルイジビョウイン</t>
    </rPh>
    <rPh sb="455" eb="457">
      <t>ヘイキン</t>
    </rPh>
    <rPh sb="457" eb="458">
      <t>チ</t>
    </rPh>
    <rPh sb="459" eb="461">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</si>
</sst>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79.599999999999994</c:v>
                </c:pt>
                <c:pt idx="1">
                  <c:v>80.400000000000006</c:v>
                </c:pt>
                <c:pt idx="2">
                  <c:v>76.099999999999994</c:v>
                </c:pt>
                <c:pt idx="3">
                  <c:v>77.599999999999994</c:v>
                </c:pt>
                <c:pt idx="4">
                  <c:v>71.099999999999994</c:v>
                </c:pt>
              </c:numCache>
            </c:numRef>
          </c:val>
          <c:extLst>
            <c:ext xmlns:c16="http://schemas.microsoft.com/office/drawing/2014/chart" uri="{C3380CC4-5D6E-409C-BE32-E72D297353CC}">
              <c16:uniqueId val="{00000000-F1D8-4F4C-B45C-86F3E5A009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F1D8-4F4C-B45C-86F3E5A009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3828</c:v>
                </c:pt>
                <c:pt idx="1">
                  <c:v>3933</c:v>
                </c:pt>
                <c:pt idx="2">
                  <c:v>4034</c:v>
                </c:pt>
                <c:pt idx="3">
                  <c:v>4025</c:v>
                </c:pt>
                <c:pt idx="4">
                  <c:v>4198</c:v>
                </c:pt>
              </c:numCache>
            </c:numRef>
          </c:val>
          <c:extLst>
            <c:ext xmlns:c16="http://schemas.microsoft.com/office/drawing/2014/chart" uri="{C3380CC4-5D6E-409C-BE32-E72D297353CC}">
              <c16:uniqueId val="{00000000-1B4D-44E9-BC5F-E7CF954EDA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1B4D-44E9-BC5F-E7CF954EDA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15426</c:v>
                </c:pt>
                <c:pt idx="1">
                  <c:v>14321</c:v>
                </c:pt>
                <c:pt idx="2">
                  <c:v>14485</c:v>
                </c:pt>
                <c:pt idx="3">
                  <c:v>15042</c:v>
                </c:pt>
                <c:pt idx="4">
                  <c:v>15183</c:v>
                </c:pt>
              </c:numCache>
            </c:numRef>
          </c:val>
          <c:extLst>
            <c:ext xmlns:c16="http://schemas.microsoft.com/office/drawing/2014/chart" uri="{C3380CC4-5D6E-409C-BE32-E72D297353CC}">
              <c16:uniqueId val="{00000000-F734-4AE6-AE2B-E7F6F891D1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F734-4AE6-AE2B-E7F6F891D1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37.299999999999997</c:v>
                </c:pt>
                <c:pt idx="1">
                  <c:v>45.5</c:v>
                </c:pt>
                <c:pt idx="2">
                  <c:v>48</c:v>
                </c:pt>
                <c:pt idx="3">
                  <c:v>36.799999999999997</c:v>
                </c:pt>
                <c:pt idx="4">
                  <c:v>34.4</c:v>
                </c:pt>
              </c:numCache>
            </c:numRef>
          </c:val>
          <c:extLst>
            <c:ext xmlns:c16="http://schemas.microsoft.com/office/drawing/2014/chart" uri="{C3380CC4-5D6E-409C-BE32-E72D297353CC}">
              <c16:uniqueId val="{00000000-8AE9-4FBA-9B49-3BDD0BE4A1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8AE9-4FBA-9B49-3BDD0BE4A1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82.4</c:v>
                </c:pt>
                <c:pt idx="1">
                  <c:v>76.8</c:v>
                </c:pt>
                <c:pt idx="2">
                  <c:v>72.599999999999994</c:v>
                </c:pt>
                <c:pt idx="3">
                  <c:v>75.099999999999994</c:v>
                </c:pt>
                <c:pt idx="4">
                  <c:v>70.599999999999994</c:v>
                </c:pt>
              </c:numCache>
            </c:numRef>
          </c:val>
          <c:extLst>
            <c:ext xmlns:c16="http://schemas.microsoft.com/office/drawing/2014/chart" uri="{C3380CC4-5D6E-409C-BE32-E72D297353CC}">
              <c16:uniqueId val="{00000000-8E1C-428E-882D-53775DBA02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8E1C-428E-882D-53775DBA02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95.1</c:v>
                </c:pt>
                <c:pt idx="2">
                  <c:v>99.4</c:v>
                </c:pt>
                <c:pt idx="3">
                  <c:v>107</c:v>
                </c:pt>
                <c:pt idx="4">
                  <c:v>103.2</c:v>
                </c:pt>
              </c:numCache>
            </c:numRef>
          </c:val>
          <c:extLst>
            <c:ext xmlns:c16="http://schemas.microsoft.com/office/drawing/2014/chart" uri="{C3380CC4-5D6E-409C-BE32-E72D297353CC}">
              <c16:uniqueId val="{00000000-F25F-4E80-A91A-75943D9E2F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F25F-4E80-A91A-75943D9E2F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25.5</c:v>
                </c:pt>
                <c:pt idx="1">
                  <c:v>27.9</c:v>
                </c:pt>
                <c:pt idx="2">
                  <c:v>29</c:v>
                </c:pt>
                <c:pt idx="3">
                  <c:v>31.1</c:v>
                </c:pt>
                <c:pt idx="4">
                  <c:v>33.4</c:v>
                </c:pt>
              </c:numCache>
            </c:numRef>
          </c:val>
          <c:extLst>
            <c:ext xmlns:c16="http://schemas.microsoft.com/office/drawing/2014/chart" uri="{C3380CC4-5D6E-409C-BE32-E72D297353CC}">
              <c16:uniqueId val="{00000000-D305-4EFF-984E-B55456284E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D305-4EFF-984E-B55456284E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73.7</c:v>
                </c:pt>
                <c:pt idx="2">
                  <c:v>71.7</c:v>
                </c:pt>
                <c:pt idx="3">
                  <c:v>74.2</c:v>
                </c:pt>
                <c:pt idx="4">
                  <c:v>79.900000000000006</c:v>
                </c:pt>
              </c:numCache>
            </c:numRef>
          </c:val>
          <c:extLst>
            <c:ext xmlns:c16="http://schemas.microsoft.com/office/drawing/2014/chart" uri="{C3380CC4-5D6E-409C-BE32-E72D297353CC}">
              <c16:uniqueId val="{00000000-132A-47E0-B00E-E1FF440C0DB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132A-47E0-B00E-E1FF440C0DB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17683250</c:v>
                </c:pt>
                <c:pt idx="1">
                  <c:v>17721886</c:v>
                </c:pt>
                <c:pt idx="2">
                  <c:v>17787432</c:v>
                </c:pt>
                <c:pt idx="3">
                  <c:v>17778932</c:v>
                </c:pt>
                <c:pt idx="4">
                  <c:v>17798659</c:v>
                </c:pt>
              </c:numCache>
            </c:numRef>
          </c:val>
          <c:extLst>
            <c:ext xmlns:c16="http://schemas.microsoft.com/office/drawing/2014/chart" uri="{C3380CC4-5D6E-409C-BE32-E72D297353CC}">
              <c16:uniqueId val="{00000000-1F44-484A-9E1A-9C4CE1881F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1F44-484A-9E1A-9C4CE1881FC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5.3</c:v>
                </c:pt>
                <c:pt idx="1">
                  <c:v>4.8</c:v>
                </c:pt>
                <c:pt idx="2">
                  <c:v>4.5</c:v>
                </c:pt>
                <c:pt idx="3">
                  <c:v>4.5</c:v>
                </c:pt>
                <c:pt idx="4">
                  <c:v>4.4000000000000004</c:v>
                </c:pt>
              </c:numCache>
            </c:numRef>
          </c:val>
          <c:extLst>
            <c:ext xmlns:c16="http://schemas.microsoft.com/office/drawing/2014/chart" uri="{C3380CC4-5D6E-409C-BE32-E72D297353CC}">
              <c16:uniqueId val="{00000000-72FA-476C-A21B-FBB6229233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72FA-476C-A21B-FBB6229233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c:v>
                </c:pt>
                <c:pt idx="1">
                  <c:v>79.5</c:v>
                </c:pt>
                <c:pt idx="2">
                  <c:v>82</c:v>
                </c:pt>
                <c:pt idx="3">
                  <c:v>76.3</c:v>
                </c:pt>
                <c:pt idx="4">
                  <c:v>83.8</c:v>
                </c:pt>
              </c:numCache>
            </c:numRef>
          </c:val>
          <c:extLst>
            <c:ext xmlns:c16="http://schemas.microsoft.com/office/drawing/2014/chart" uri="{C3380CC4-5D6E-409C-BE32-E72D297353CC}">
              <c16:uniqueId val="{00000000-7C0F-43E5-99DB-A461FA01AD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7C0F-43E5-99DB-A461FA01AD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鹿児島県南さつま市　市立坊津病院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18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33873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2597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18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100.7</v>
      </c>
      <c r="Q33" s="86"/>
      <c r="R33" s="86"/>
      <c r="S33" s="86"/>
      <c r="T33" s="86"/>
      <c r="U33" s="86"/>
      <c r="V33" s="86"/>
      <c r="W33" s="86"/>
      <c r="X33" s="86"/>
      <c r="Y33" s="86"/>
      <c r="Z33" s="86"/>
      <c r="AA33" s="86"/>
      <c r="AB33" s="86"/>
      <c r="AC33" s="86"/>
      <c r="AD33" s="87"/>
      <c r="AE33" s="85">
        <f>データ!AI7</f>
        <v>95.1</v>
      </c>
      <c r="AF33" s="86"/>
      <c r="AG33" s="86"/>
      <c r="AH33" s="86"/>
      <c r="AI33" s="86"/>
      <c r="AJ33" s="86"/>
      <c r="AK33" s="86"/>
      <c r="AL33" s="86"/>
      <c r="AM33" s="86"/>
      <c r="AN33" s="86"/>
      <c r="AO33" s="86"/>
      <c r="AP33" s="86"/>
      <c r="AQ33" s="86"/>
      <c r="AR33" s="86"/>
      <c r="AS33" s="87"/>
      <c r="AT33" s="85">
        <f>データ!AJ7</f>
        <v>99.4</v>
      </c>
      <c r="AU33" s="86"/>
      <c r="AV33" s="86"/>
      <c r="AW33" s="86"/>
      <c r="AX33" s="86"/>
      <c r="AY33" s="86"/>
      <c r="AZ33" s="86"/>
      <c r="BA33" s="86"/>
      <c r="BB33" s="86"/>
      <c r="BC33" s="86"/>
      <c r="BD33" s="86"/>
      <c r="BE33" s="86"/>
      <c r="BF33" s="86"/>
      <c r="BG33" s="86"/>
      <c r="BH33" s="87"/>
      <c r="BI33" s="85">
        <f>データ!AK7</f>
        <v>107</v>
      </c>
      <c r="BJ33" s="86"/>
      <c r="BK33" s="86"/>
      <c r="BL33" s="86"/>
      <c r="BM33" s="86"/>
      <c r="BN33" s="86"/>
      <c r="BO33" s="86"/>
      <c r="BP33" s="86"/>
      <c r="BQ33" s="86"/>
      <c r="BR33" s="86"/>
      <c r="BS33" s="86"/>
      <c r="BT33" s="86"/>
      <c r="BU33" s="86"/>
      <c r="BV33" s="86"/>
      <c r="BW33" s="87"/>
      <c r="BX33" s="85">
        <f>データ!AL7</f>
        <v>103.2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82.4</v>
      </c>
      <c r="DE33" s="86"/>
      <c r="DF33" s="86"/>
      <c r="DG33" s="86"/>
      <c r="DH33" s="86"/>
      <c r="DI33" s="86"/>
      <c r="DJ33" s="86"/>
      <c r="DK33" s="86"/>
      <c r="DL33" s="86"/>
      <c r="DM33" s="86"/>
      <c r="DN33" s="86"/>
      <c r="DO33" s="86"/>
      <c r="DP33" s="86"/>
      <c r="DQ33" s="86"/>
      <c r="DR33" s="87"/>
      <c r="DS33" s="85">
        <f>データ!AT7</f>
        <v>76.8</v>
      </c>
      <c r="DT33" s="86"/>
      <c r="DU33" s="86"/>
      <c r="DV33" s="86"/>
      <c r="DW33" s="86"/>
      <c r="DX33" s="86"/>
      <c r="DY33" s="86"/>
      <c r="DZ33" s="86"/>
      <c r="EA33" s="86"/>
      <c r="EB33" s="86"/>
      <c r="EC33" s="86"/>
      <c r="ED33" s="86"/>
      <c r="EE33" s="86"/>
      <c r="EF33" s="86"/>
      <c r="EG33" s="87"/>
      <c r="EH33" s="85">
        <f>データ!AU7</f>
        <v>72.599999999999994</v>
      </c>
      <c r="EI33" s="86"/>
      <c r="EJ33" s="86"/>
      <c r="EK33" s="86"/>
      <c r="EL33" s="86"/>
      <c r="EM33" s="86"/>
      <c r="EN33" s="86"/>
      <c r="EO33" s="86"/>
      <c r="EP33" s="86"/>
      <c r="EQ33" s="86"/>
      <c r="ER33" s="86"/>
      <c r="ES33" s="86"/>
      <c r="ET33" s="86"/>
      <c r="EU33" s="86"/>
      <c r="EV33" s="87"/>
      <c r="EW33" s="85">
        <f>データ!AV7</f>
        <v>75.099999999999994</v>
      </c>
      <c r="EX33" s="86"/>
      <c r="EY33" s="86"/>
      <c r="EZ33" s="86"/>
      <c r="FA33" s="86"/>
      <c r="FB33" s="86"/>
      <c r="FC33" s="86"/>
      <c r="FD33" s="86"/>
      <c r="FE33" s="86"/>
      <c r="FF33" s="86"/>
      <c r="FG33" s="86"/>
      <c r="FH33" s="86"/>
      <c r="FI33" s="86"/>
      <c r="FJ33" s="86"/>
      <c r="FK33" s="87"/>
      <c r="FL33" s="85">
        <f>データ!AW7</f>
        <v>70.599999999999994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37.299999999999997</v>
      </c>
      <c r="GS33" s="86"/>
      <c r="GT33" s="86"/>
      <c r="GU33" s="86"/>
      <c r="GV33" s="86"/>
      <c r="GW33" s="86"/>
      <c r="GX33" s="86"/>
      <c r="GY33" s="86"/>
      <c r="GZ33" s="86"/>
      <c r="HA33" s="86"/>
      <c r="HB33" s="86"/>
      <c r="HC33" s="86"/>
      <c r="HD33" s="86"/>
      <c r="HE33" s="86"/>
      <c r="HF33" s="87"/>
      <c r="HG33" s="85">
        <f>データ!BE7</f>
        <v>45.5</v>
      </c>
      <c r="HH33" s="86"/>
      <c r="HI33" s="86"/>
      <c r="HJ33" s="86"/>
      <c r="HK33" s="86"/>
      <c r="HL33" s="86"/>
      <c r="HM33" s="86"/>
      <c r="HN33" s="86"/>
      <c r="HO33" s="86"/>
      <c r="HP33" s="86"/>
      <c r="HQ33" s="86"/>
      <c r="HR33" s="86"/>
      <c r="HS33" s="86"/>
      <c r="HT33" s="86"/>
      <c r="HU33" s="87"/>
      <c r="HV33" s="85">
        <f>データ!BF7</f>
        <v>48</v>
      </c>
      <c r="HW33" s="86"/>
      <c r="HX33" s="86"/>
      <c r="HY33" s="86"/>
      <c r="HZ33" s="86"/>
      <c r="IA33" s="86"/>
      <c r="IB33" s="86"/>
      <c r="IC33" s="86"/>
      <c r="ID33" s="86"/>
      <c r="IE33" s="86"/>
      <c r="IF33" s="86"/>
      <c r="IG33" s="86"/>
      <c r="IH33" s="86"/>
      <c r="II33" s="86"/>
      <c r="IJ33" s="87"/>
      <c r="IK33" s="85">
        <f>データ!BG7</f>
        <v>36.799999999999997</v>
      </c>
      <c r="IL33" s="86"/>
      <c r="IM33" s="86"/>
      <c r="IN33" s="86"/>
      <c r="IO33" s="86"/>
      <c r="IP33" s="86"/>
      <c r="IQ33" s="86"/>
      <c r="IR33" s="86"/>
      <c r="IS33" s="86"/>
      <c r="IT33" s="86"/>
      <c r="IU33" s="86"/>
      <c r="IV33" s="86"/>
      <c r="IW33" s="86"/>
      <c r="IX33" s="86"/>
      <c r="IY33" s="87"/>
      <c r="IZ33" s="85">
        <f>データ!BH7</f>
        <v>34.4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79.599999999999994</v>
      </c>
      <c r="KG33" s="86"/>
      <c r="KH33" s="86"/>
      <c r="KI33" s="86"/>
      <c r="KJ33" s="86"/>
      <c r="KK33" s="86"/>
      <c r="KL33" s="86"/>
      <c r="KM33" s="86"/>
      <c r="KN33" s="86"/>
      <c r="KO33" s="86"/>
      <c r="KP33" s="86"/>
      <c r="KQ33" s="86"/>
      <c r="KR33" s="86"/>
      <c r="KS33" s="86"/>
      <c r="KT33" s="87"/>
      <c r="KU33" s="85">
        <f>データ!BP7</f>
        <v>80.400000000000006</v>
      </c>
      <c r="KV33" s="86"/>
      <c r="KW33" s="86"/>
      <c r="KX33" s="86"/>
      <c r="KY33" s="86"/>
      <c r="KZ33" s="86"/>
      <c r="LA33" s="86"/>
      <c r="LB33" s="86"/>
      <c r="LC33" s="86"/>
      <c r="LD33" s="86"/>
      <c r="LE33" s="86"/>
      <c r="LF33" s="86"/>
      <c r="LG33" s="86"/>
      <c r="LH33" s="86"/>
      <c r="LI33" s="87"/>
      <c r="LJ33" s="85">
        <f>データ!BQ7</f>
        <v>76.099999999999994</v>
      </c>
      <c r="LK33" s="86"/>
      <c r="LL33" s="86"/>
      <c r="LM33" s="86"/>
      <c r="LN33" s="86"/>
      <c r="LO33" s="86"/>
      <c r="LP33" s="86"/>
      <c r="LQ33" s="86"/>
      <c r="LR33" s="86"/>
      <c r="LS33" s="86"/>
      <c r="LT33" s="86"/>
      <c r="LU33" s="86"/>
      <c r="LV33" s="86"/>
      <c r="LW33" s="86"/>
      <c r="LX33" s="87"/>
      <c r="LY33" s="85">
        <f>データ!BR7</f>
        <v>77.599999999999994</v>
      </c>
      <c r="LZ33" s="86"/>
      <c r="MA33" s="86"/>
      <c r="MB33" s="86"/>
      <c r="MC33" s="86"/>
      <c r="MD33" s="86"/>
      <c r="ME33" s="86"/>
      <c r="MF33" s="86"/>
      <c r="MG33" s="86"/>
      <c r="MH33" s="86"/>
      <c r="MI33" s="86"/>
      <c r="MJ33" s="86"/>
      <c r="MK33" s="86"/>
      <c r="ML33" s="86"/>
      <c r="MM33" s="87"/>
      <c r="MN33" s="85">
        <f>データ!BS7</f>
        <v>71.099999999999994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15426</v>
      </c>
      <c r="Q55" s="104"/>
      <c r="R55" s="104"/>
      <c r="S55" s="104"/>
      <c r="T55" s="104"/>
      <c r="U55" s="104"/>
      <c r="V55" s="104"/>
      <c r="W55" s="104"/>
      <c r="X55" s="104"/>
      <c r="Y55" s="104"/>
      <c r="Z55" s="104"/>
      <c r="AA55" s="104"/>
      <c r="AB55" s="104"/>
      <c r="AC55" s="104"/>
      <c r="AD55" s="105"/>
      <c r="AE55" s="103">
        <f>データ!CA7</f>
        <v>14321</v>
      </c>
      <c r="AF55" s="104"/>
      <c r="AG55" s="104"/>
      <c r="AH55" s="104"/>
      <c r="AI55" s="104"/>
      <c r="AJ55" s="104"/>
      <c r="AK55" s="104"/>
      <c r="AL55" s="104"/>
      <c r="AM55" s="104"/>
      <c r="AN55" s="104"/>
      <c r="AO55" s="104"/>
      <c r="AP55" s="104"/>
      <c r="AQ55" s="104"/>
      <c r="AR55" s="104"/>
      <c r="AS55" s="105"/>
      <c r="AT55" s="103">
        <f>データ!CB7</f>
        <v>14485</v>
      </c>
      <c r="AU55" s="104"/>
      <c r="AV55" s="104"/>
      <c r="AW55" s="104"/>
      <c r="AX55" s="104"/>
      <c r="AY55" s="104"/>
      <c r="AZ55" s="104"/>
      <c r="BA55" s="104"/>
      <c r="BB55" s="104"/>
      <c r="BC55" s="104"/>
      <c r="BD55" s="104"/>
      <c r="BE55" s="104"/>
      <c r="BF55" s="104"/>
      <c r="BG55" s="104"/>
      <c r="BH55" s="105"/>
      <c r="BI55" s="103">
        <f>データ!CC7</f>
        <v>15042</v>
      </c>
      <c r="BJ55" s="104"/>
      <c r="BK55" s="104"/>
      <c r="BL55" s="104"/>
      <c r="BM55" s="104"/>
      <c r="BN55" s="104"/>
      <c r="BO55" s="104"/>
      <c r="BP55" s="104"/>
      <c r="BQ55" s="104"/>
      <c r="BR55" s="104"/>
      <c r="BS55" s="104"/>
      <c r="BT55" s="104"/>
      <c r="BU55" s="104"/>
      <c r="BV55" s="104"/>
      <c r="BW55" s="105"/>
      <c r="BX55" s="103">
        <f>データ!CD7</f>
        <v>15183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3828</v>
      </c>
      <c r="DE55" s="104"/>
      <c r="DF55" s="104"/>
      <c r="DG55" s="104"/>
      <c r="DH55" s="104"/>
      <c r="DI55" s="104"/>
      <c r="DJ55" s="104"/>
      <c r="DK55" s="104"/>
      <c r="DL55" s="104"/>
      <c r="DM55" s="104"/>
      <c r="DN55" s="104"/>
      <c r="DO55" s="104"/>
      <c r="DP55" s="104"/>
      <c r="DQ55" s="104"/>
      <c r="DR55" s="105"/>
      <c r="DS55" s="103">
        <f>データ!CL7</f>
        <v>3933</v>
      </c>
      <c r="DT55" s="104"/>
      <c r="DU55" s="104"/>
      <c r="DV55" s="104"/>
      <c r="DW55" s="104"/>
      <c r="DX55" s="104"/>
      <c r="DY55" s="104"/>
      <c r="DZ55" s="104"/>
      <c r="EA55" s="104"/>
      <c r="EB55" s="104"/>
      <c r="EC55" s="104"/>
      <c r="ED55" s="104"/>
      <c r="EE55" s="104"/>
      <c r="EF55" s="104"/>
      <c r="EG55" s="105"/>
      <c r="EH55" s="103">
        <f>データ!CM7</f>
        <v>4034</v>
      </c>
      <c r="EI55" s="104"/>
      <c r="EJ55" s="104"/>
      <c r="EK55" s="104"/>
      <c r="EL55" s="104"/>
      <c r="EM55" s="104"/>
      <c r="EN55" s="104"/>
      <c r="EO55" s="104"/>
      <c r="EP55" s="104"/>
      <c r="EQ55" s="104"/>
      <c r="ER55" s="104"/>
      <c r="ES55" s="104"/>
      <c r="ET55" s="104"/>
      <c r="EU55" s="104"/>
      <c r="EV55" s="105"/>
      <c r="EW55" s="103">
        <f>データ!CN7</f>
        <v>4025</v>
      </c>
      <c r="EX55" s="104"/>
      <c r="EY55" s="104"/>
      <c r="EZ55" s="104"/>
      <c r="FA55" s="104"/>
      <c r="FB55" s="104"/>
      <c r="FC55" s="104"/>
      <c r="FD55" s="104"/>
      <c r="FE55" s="104"/>
      <c r="FF55" s="104"/>
      <c r="FG55" s="104"/>
      <c r="FH55" s="104"/>
      <c r="FI55" s="104"/>
      <c r="FJ55" s="104"/>
      <c r="FK55" s="105"/>
      <c r="FL55" s="103">
        <f>データ!CO7</f>
        <v>4198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72</v>
      </c>
      <c r="GS55" s="86"/>
      <c r="GT55" s="86"/>
      <c r="GU55" s="86"/>
      <c r="GV55" s="86"/>
      <c r="GW55" s="86"/>
      <c r="GX55" s="86"/>
      <c r="GY55" s="86"/>
      <c r="GZ55" s="86"/>
      <c r="HA55" s="86"/>
      <c r="HB55" s="86"/>
      <c r="HC55" s="86"/>
      <c r="HD55" s="86"/>
      <c r="HE55" s="86"/>
      <c r="HF55" s="87"/>
      <c r="HG55" s="85">
        <f>データ!CW7</f>
        <v>79.5</v>
      </c>
      <c r="HH55" s="86"/>
      <c r="HI55" s="86"/>
      <c r="HJ55" s="86"/>
      <c r="HK55" s="86"/>
      <c r="HL55" s="86"/>
      <c r="HM55" s="86"/>
      <c r="HN55" s="86"/>
      <c r="HO55" s="86"/>
      <c r="HP55" s="86"/>
      <c r="HQ55" s="86"/>
      <c r="HR55" s="86"/>
      <c r="HS55" s="86"/>
      <c r="HT55" s="86"/>
      <c r="HU55" s="87"/>
      <c r="HV55" s="85">
        <f>データ!CX7</f>
        <v>82</v>
      </c>
      <c r="HW55" s="86"/>
      <c r="HX55" s="86"/>
      <c r="HY55" s="86"/>
      <c r="HZ55" s="86"/>
      <c r="IA55" s="86"/>
      <c r="IB55" s="86"/>
      <c r="IC55" s="86"/>
      <c r="ID55" s="86"/>
      <c r="IE55" s="86"/>
      <c r="IF55" s="86"/>
      <c r="IG55" s="86"/>
      <c r="IH55" s="86"/>
      <c r="II55" s="86"/>
      <c r="IJ55" s="87"/>
      <c r="IK55" s="85">
        <f>データ!CY7</f>
        <v>76.3</v>
      </c>
      <c r="IL55" s="86"/>
      <c r="IM55" s="86"/>
      <c r="IN55" s="86"/>
      <c r="IO55" s="86"/>
      <c r="IP55" s="86"/>
      <c r="IQ55" s="86"/>
      <c r="IR55" s="86"/>
      <c r="IS55" s="86"/>
      <c r="IT55" s="86"/>
      <c r="IU55" s="86"/>
      <c r="IV55" s="86"/>
      <c r="IW55" s="86"/>
      <c r="IX55" s="86"/>
      <c r="IY55" s="87"/>
      <c r="IZ55" s="85">
        <f>データ!CZ7</f>
        <v>83.8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5.3</v>
      </c>
      <c r="KG55" s="86"/>
      <c r="KH55" s="86"/>
      <c r="KI55" s="86"/>
      <c r="KJ55" s="86"/>
      <c r="KK55" s="86"/>
      <c r="KL55" s="86"/>
      <c r="KM55" s="86"/>
      <c r="KN55" s="86"/>
      <c r="KO55" s="86"/>
      <c r="KP55" s="86"/>
      <c r="KQ55" s="86"/>
      <c r="KR55" s="86"/>
      <c r="KS55" s="86"/>
      <c r="KT55" s="87"/>
      <c r="KU55" s="85">
        <f>データ!DH7</f>
        <v>4.8</v>
      </c>
      <c r="KV55" s="86"/>
      <c r="KW55" s="86"/>
      <c r="KX55" s="86"/>
      <c r="KY55" s="86"/>
      <c r="KZ55" s="86"/>
      <c r="LA55" s="86"/>
      <c r="LB55" s="86"/>
      <c r="LC55" s="86"/>
      <c r="LD55" s="86"/>
      <c r="LE55" s="86"/>
      <c r="LF55" s="86"/>
      <c r="LG55" s="86"/>
      <c r="LH55" s="86"/>
      <c r="LI55" s="87"/>
      <c r="LJ55" s="85">
        <f>データ!DI7</f>
        <v>4.5</v>
      </c>
      <c r="LK55" s="86"/>
      <c r="LL55" s="86"/>
      <c r="LM55" s="86"/>
      <c r="LN55" s="86"/>
      <c r="LO55" s="86"/>
      <c r="LP55" s="86"/>
      <c r="LQ55" s="86"/>
      <c r="LR55" s="86"/>
      <c r="LS55" s="86"/>
      <c r="LT55" s="86"/>
      <c r="LU55" s="86"/>
      <c r="LV55" s="86"/>
      <c r="LW55" s="86"/>
      <c r="LX55" s="87"/>
      <c r="LY55" s="85">
        <f>データ!DJ7</f>
        <v>4.5</v>
      </c>
      <c r="LZ55" s="86"/>
      <c r="MA55" s="86"/>
      <c r="MB55" s="86"/>
      <c r="MC55" s="86"/>
      <c r="MD55" s="86"/>
      <c r="ME55" s="86"/>
      <c r="MF55" s="86"/>
      <c r="MG55" s="86"/>
      <c r="MH55" s="86"/>
      <c r="MI55" s="86"/>
      <c r="MJ55" s="86"/>
      <c r="MK55" s="86"/>
      <c r="ML55" s="86"/>
      <c r="MM55" s="87"/>
      <c r="MN55" s="85">
        <f>データ!DK7</f>
        <v>4.4000000000000004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25.5</v>
      </c>
      <c r="V79" s="80"/>
      <c r="W79" s="80"/>
      <c r="X79" s="80"/>
      <c r="Y79" s="80"/>
      <c r="Z79" s="80"/>
      <c r="AA79" s="80"/>
      <c r="AB79" s="80"/>
      <c r="AC79" s="80"/>
      <c r="AD79" s="80"/>
      <c r="AE79" s="80"/>
      <c r="AF79" s="80"/>
      <c r="AG79" s="80"/>
      <c r="AH79" s="80"/>
      <c r="AI79" s="80"/>
      <c r="AJ79" s="80"/>
      <c r="AK79" s="80"/>
      <c r="AL79" s="80"/>
      <c r="AM79" s="80"/>
      <c r="AN79" s="80">
        <f>データ!DS7</f>
        <v>27.9</v>
      </c>
      <c r="AO79" s="80"/>
      <c r="AP79" s="80"/>
      <c r="AQ79" s="80"/>
      <c r="AR79" s="80"/>
      <c r="AS79" s="80"/>
      <c r="AT79" s="80"/>
      <c r="AU79" s="80"/>
      <c r="AV79" s="80"/>
      <c r="AW79" s="80"/>
      <c r="AX79" s="80"/>
      <c r="AY79" s="80"/>
      <c r="AZ79" s="80"/>
      <c r="BA79" s="80"/>
      <c r="BB79" s="80"/>
      <c r="BC79" s="80"/>
      <c r="BD79" s="80"/>
      <c r="BE79" s="80"/>
      <c r="BF79" s="80"/>
      <c r="BG79" s="80">
        <f>データ!DT7</f>
        <v>29</v>
      </c>
      <c r="BH79" s="80"/>
      <c r="BI79" s="80"/>
      <c r="BJ79" s="80"/>
      <c r="BK79" s="80"/>
      <c r="BL79" s="80"/>
      <c r="BM79" s="80"/>
      <c r="BN79" s="80"/>
      <c r="BO79" s="80"/>
      <c r="BP79" s="80"/>
      <c r="BQ79" s="80"/>
      <c r="BR79" s="80"/>
      <c r="BS79" s="80"/>
      <c r="BT79" s="80"/>
      <c r="BU79" s="80"/>
      <c r="BV79" s="80"/>
      <c r="BW79" s="80"/>
      <c r="BX79" s="80"/>
      <c r="BY79" s="80"/>
      <c r="BZ79" s="80">
        <f>データ!DU7</f>
        <v>31.1</v>
      </c>
      <c r="CA79" s="80"/>
      <c r="CB79" s="80"/>
      <c r="CC79" s="80"/>
      <c r="CD79" s="80"/>
      <c r="CE79" s="80"/>
      <c r="CF79" s="80"/>
      <c r="CG79" s="80"/>
      <c r="CH79" s="80"/>
      <c r="CI79" s="80"/>
      <c r="CJ79" s="80"/>
      <c r="CK79" s="80"/>
      <c r="CL79" s="80"/>
      <c r="CM79" s="80"/>
      <c r="CN79" s="80"/>
      <c r="CO79" s="80"/>
      <c r="CP79" s="80"/>
      <c r="CQ79" s="80"/>
      <c r="CR79" s="80"/>
      <c r="CS79" s="80">
        <f>データ!DV7</f>
        <v>33.4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68.7</v>
      </c>
      <c r="EP79" s="80"/>
      <c r="EQ79" s="80"/>
      <c r="ER79" s="80"/>
      <c r="ES79" s="80"/>
      <c r="ET79" s="80"/>
      <c r="EU79" s="80"/>
      <c r="EV79" s="80"/>
      <c r="EW79" s="80"/>
      <c r="EX79" s="80"/>
      <c r="EY79" s="80"/>
      <c r="EZ79" s="80"/>
      <c r="FA79" s="80"/>
      <c r="FB79" s="80"/>
      <c r="FC79" s="80"/>
      <c r="FD79" s="80"/>
      <c r="FE79" s="80"/>
      <c r="FF79" s="80"/>
      <c r="FG79" s="80"/>
      <c r="FH79" s="80">
        <f>データ!ED7</f>
        <v>73.7</v>
      </c>
      <c r="FI79" s="80"/>
      <c r="FJ79" s="80"/>
      <c r="FK79" s="80"/>
      <c r="FL79" s="80"/>
      <c r="FM79" s="80"/>
      <c r="FN79" s="80"/>
      <c r="FO79" s="80"/>
      <c r="FP79" s="80"/>
      <c r="FQ79" s="80"/>
      <c r="FR79" s="80"/>
      <c r="FS79" s="80"/>
      <c r="FT79" s="80"/>
      <c r="FU79" s="80"/>
      <c r="FV79" s="80"/>
      <c r="FW79" s="80"/>
      <c r="FX79" s="80"/>
      <c r="FY79" s="80"/>
      <c r="FZ79" s="80"/>
      <c r="GA79" s="80">
        <f>データ!EE7</f>
        <v>71.7</v>
      </c>
      <c r="GB79" s="80"/>
      <c r="GC79" s="80"/>
      <c r="GD79" s="80"/>
      <c r="GE79" s="80"/>
      <c r="GF79" s="80"/>
      <c r="GG79" s="80"/>
      <c r="GH79" s="80"/>
      <c r="GI79" s="80"/>
      <c r="GJ79" s="80"/>
      <c r="GK79" s="80"/>
      <c r="GL79" s="80"/>
      <c r="GM79" s="80"/>
      <c r="GN79" s="80"/>
      <c r="GO79" s="80"/>
      <c r="GP79" s="80"/>
      <c r="GQ79" s="80"/>
      <c r="GR79" s="80"/>
      <c r="GS79" s="80"/>
      <c r="GT79" s="80">
        <f>データ!EF7</f>
        <v>74.2</v>
      </c>
      <c r="GU79" s="80"/>
      <c r="GV79" s="80"/>
      <c r="GW79" s="80"/>
      <c r="GX79" s="80"/>
      <c r="GY79" s="80"/>
      <c r="GZ79" s="80"/>
      <c r="HA79" s="80"/>
      <c r="HB79" s="80"/>
      <c r="HC79" s="80"/>
      <c r="HD79" s="80"/>
      <c r="HE79" s="80"/>
      <c r="HF79" s="80"/>
      <c r="HG79" s="80"/>
      <c r="HH79" s="80"/>
      <c r="HI79" s="80"/>
      <c r="HJ79" s="80"/>
      <c r="HK79" s="80"/>
      <c r="HL79" s="80"/>
      <c r="HM79" s="80">
        <f>データ!EG7</f>
        <v>79.900000000000006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17683250</v>
      </c>
      <c r="JK79" s="79"/>
      <c r="JL79" s="79"/>
      <c r="JM79" s="79"/>
      <c r="JN79" s="79"/>
      <c r="JO79" s="79"/>
      <c r="JP79" s="79"/>
      <c r="JQ79" s="79"/>
      <c r="JR79" s="79"/>
      <c r="JS79" s="79"/>
      <c r="JT79" s="79"/>
      <c r="JU79" s="79"/>
      <c r="JV79" s="79"/>
      <c r="JW79" s="79"/>
      <c r="JX79" s="79"/>
      <c r="JY79" s="79"/>
      <c r="JZ79" s="79"/>
      <c r="KA79" s="79"/>
      <c r="KB79" s="79"/>
      <c r="KC79" s="79">
        <f>データ!EO7</f>
        <v>17721886</v>
      </c>
      <c r="KD79" s="79"/>
      <c r="KE79" s="79"/>
      <c r="KF79" s="79"/>
      <c r="KG79" s="79"/>
      <c r="KH79" s="79"/>
      <c r="KI79" s="79"/>
      <c r="KJ79" s="79"/>
      <c r="KK79" s="79"/>
      <c r="KL79" s="79"/>
      <c r="KM79" s="79"/>
      <c r="KN79" s="79"/>
      <c r="KO79" s="79"/>
      <c r="KP79" s="79"/>
      <c r="KQ79" s="79"/>
      <c r="KR79" s="79"/>
      <c r="KS79" s="79"/>
      <c r="KT79" s="79"/>
      <c r="KU79" s="79"/>
      <c r="KV79" s="79">
        <f>データ!EP7</f>
        <v>17787432</v>
      </c>
      <c r="KW79" s="79"/>
      <c r="KX79" s="79"/>
      <c r="KY79" s="79"/>
      <c r="KZ79" s="79"/>
      <c r="LA79" s="79"/>
      <c r="LB79" s="79"/>
      <c r="LC79" s="79"/>
      <c r="LD79" s="79"/>
      <c r="LE79" s="79"/>
      <c r="LF79" s="79"/>
      <c r="LG79" s="79"/>
      <c r="LH79" s="79"/>
      <c r="LI79" s="79"/>
      <c r="LJ79" s="79"/>
      <c r="LK79" s="79"/>
      <c r="LL79" s="79"/>
      <c r="LM79" s="79"/>
      <c r="LN79" s="79"/>
      <c r="LO79" s="79">
        <f>データ!EQ7</f>
        <v>17778932</v>
      </c>
      <c r="LP79" s="79"/>
      <c r="LQ79" s="79"/>
      <c r="LR79" s="79"/>
      <c r="LS79" s="79"/>
      <c r="LT79" s="79"/>
      <c r="LU79" s="79"/>
      <c r="LV79" s="79"/>
      <c r="LW79" s="79"/>
      <c r="LX79" s="79"/>
      <c r="LY79" s="79"/>
      <c r="LZ79" s="79"/>
      <c r="MA79" s="79"/>
      <c r="MB79" s="79"/>
      <c r="MC79" s="79"/>
      <c r="MD79" s="79"/>
      <c r="ME79" s="79"/>
      <c r="MF79" s="79"/>
      <c r="MG79" s="79"/>
      <c r="MH79" s="79">
        <f>データ!ER7</f>
        <v>17798659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Aq7bJppalNNXJl8KhIriLktx63MOhfp0Pqfw2rvgP0chInpVOUjssKH7tYdvrAau3mHsBr9OnS+4ItjNA8gJg==" saltValue="941K2Ndhqdaho0+sn+M9e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150</v>
      </c>
      <c r="AX5" s="62" t="s">
        <v>144</v>
      </c>
      <c r="AY5" s="62" t="s">
        <v>145</v>
      </c>
      <c r="AZ5" s="62" t="s">
        <v>146</v>
      </c>
      <c r="BA5" s="62" t="s">
        <v>147</v>
      </c>
      <c r="BB5" s="62" t="s">
        <v>148</v>
      </c>
      <c r="BC5" s="62" t="s">
        <v>149</v>
      </c>
      <c r="BD5" s="62" t="s">
        <v>139</v>
      </c>
      <c r="BE5" s="62" t="s">
        <v>140</v>
      </c>
      <c r="BF5" s="62" t="s">
        <v>141</v>
      </c>
      <c r="BG5" s="62" t="s">
        <v>151</v>
      </c>
      <c r="BH5" s="62" t="s">
        <v>143</v>
      </c>
      <c r="BI5" s="62" t="s">
        <v>144</v>
      </c>
      <c r="BJ5" s="62" t="s">
        <v>145</v>
      </c>
      <c r="BK5" s="62" t="s">
        <v>146</v>
      </c>
      <c r="BL5" s="62" t="s">
        <v>147</v>
      </c>
      <c r="BM5" s="62" t="s">
        <v>148</v>
      </c>
      <c r="BN5" s="62" t="s">
        <v>149</v>
      </c>
      <c r="BO5" s="62" t="s">
        <v>139</v>
      </c>
      <c r="BP5" s="62" t="s">
        <v>152</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153</v>
      </c>
      <c r="CL5" s="62" t="s">
        <v>152</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152</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151</v>
      </c>
      <c r="DV5" s="62" t="s">
        <v>150</v>
      </c>
      <c r="DW5" s="62" t="s">
        <v>144</v>
      </c>
      <c r="DX5" s="62" t="s">
        <v>145</v>
      </c>
      <c r="DY5" s="62" t="s">
        <v>146</v>
      </c>
      <c r="DZ5" s="62" t="s">
        <v>147</v>
      </c>
      <c r="EA5" s="62" t="s">
        <v>148</v>
      </c>
      <c r="EB5" s="62" t="s">
        <v>149</v>
      </c>
      <c r="EC5" s="62" t="s">
        <v>139</v>
      </c>
      <c r="ED5" s="62" t="s">
        <v>140</v>
      </c>
      <c r="EE5" s="62" t="s">
        <v>154</v>
      </c>
      <c r="EF5" s="62" t="s">
        <v>142</v>
      </c>
      <c r="EG5" s="62" t="s">
        <v>143</v>
      </c>
      <c r="EH5" s="62" t="s">
        <v>144</v>
      </c>
      <c r="EI5" s="62" t="s">
        <v>145</v>
      </c>
      <c r="EJ5" s="62" t="s">
        <v>146</v>
      </c>
      <c r="EK5" s="62" t="s">
        <v>147</v>
      </c>
      <c r="EL5" s="62" t="s">
        <v>148</v>
      </c>
      <c r="EM5" s="62" t="s">
        <v>155</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156</v>
      </c>
      <c r="B6" s="63">
        <f>B8</f>
        <v>2019</v>
      </c>
      <c r="C6" s="63">
        <f t="shared" ref="C6:M6" si="2">C8</f>
        <v>462209</v>
      </c>
      <c r="D6" s="63">
        <f t="shared" si="2"/>
        <v>46</v>
      </c>
      <c r="E6" s="63">
        <f t="shared" si="2"/>
        <v>6</v>
      </c>
      <c r="F6" s="63">
        <f t="shared" si="2"/>
        <v>0</v>
      </c>
      <c r="G6" s="63">
        <f t="shared" si="2"/>
        <v>1</v>
      </c>
      <c r="H6" s="164" t="str">
        <f>IF(H8&lt;&gt;I8,H8,"")&amp;IF(I8&lt;&gt;J8,I8,"")&amp;"　"&amp;J8</f>
        <v>鹿児島県南さつま市　市立坊津病院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2</v>
      </c>
      <c r="R6" s="63" t="str">
        <f t="shared" si="3"/>
        <v>-</v>
      </c>
      <c r="S6" s="63" t="str">
        <f t="shared" si="3"/>
        <v>ド 訓</v>
      </c>
      <c r="T6" s="63" t="str">
        <f t="shared" si="3"/>
        <v>救 輪</v>
      </c>
      <c r="U6" s="64">
        <f>U8</f>
        <v>33873</v>
      </c>
      <c r="V6" s="64">
        <f>V8</f>
        <v>2597</v>
      </c>
      <c r="W6" s="63" t="str">
        <f>W8</f>
        <v>第２種該当</v>
      </c>
      <c r="X6" s="63" t="str">
        <f t="shared" si="3"/>
        <v>１３：１</v>
      </c>
      <c r="Y6" s="64">
        <f t="shared" si="3"/>
        <v>26</v>
      </c>
      <c r="Z6" s="64">
        <f t="shared" si="3"/>
        <v>18</v>
      </c>
      <c r="AA6" s="64" t="str">
        <f t="shared" si="3"/>
        <v>-</v>
      </c>
      <c r="AB6" s="64" t="str">
        <f t="shared" si="3"/>
        <v>-</v>
      </c>
      <c r="AC6" s="64" t="str">
        <f t="shared" si="3"/>
        <v>-</v>
      </c>
      <c r="AD6" s="64">
        <f t="shared" si="3"/>
        <v>44</v>
      </c>
      <c r="AE6" s="64">
        <f t="shared" si="3"/>
        <v>26</v>
      </c>
      <c r="AF6" s="64">
        <f t="shared" si="3"/>
        <v>18</v>
      </c>
      <c r="AG6" s="64">
        <f t="shared" si="3"/>
        <v>44</v>
      </c>
      <c r="AH6" s="65">
        <f>IF(AH8="-",NA(),AH8)</f>
        <v>100.7</v>
      </c>
      <c r="AI6" s="65">
        <f t="shared" ref="AI6:AQ6" si="4">IF(AI8="-",NA(),AI8)</f>
        <v>95.1</v>
      </c>
      <c r="AJ6" s="65">
        <f t="shared" si="4"/>
        <v>99.4</v>
      </c>
      <c r="AK6" s="65">
        <f t="shared" si="4"/>
        <v>107</v>
      </c>
      <c r="AL6" s="65">
        <f t="shared" si="4"/>
        <v>103.2</v>
      </c>
      <c r="AM6" s="65">
        <f t="shared" si="4"/>
        <v>97.7</v>
      </c>
      <c r="AN6" s="65">
        <f t="shared" si="4"/>
        <v>96.2</v>
      </c>
      <c r="AO6" s="65">
        <f t="shared" si="4"/>
        <v>94.8</v>
      </c>
      <c r="AP6" s="65">
        <f t="shared" si="4"/>
        <v>96.1</v>
      </c>
      <c r="AQ6" s="65">
        <f t="shared" si="4"/>
        <v>96.7</v>
      </c>
      <c r="AR6" s="65" t="str">
        <f>IF(AR8="-","【-】","【"&amp;SUBSTITUTE(TEXT(AR8,"#,##0.0"),"-","△")&amp;"】")</f>
        <v>【98.2】</v>
      </c>
      <c r="AS6" s="65">
        <f>IF(AS8="-",NA(),AS8)</f>
        <v>82.4</v>
      </c>
      <c r="AT6" s="65">
        <f t="shared" ref="AT6:BB6" si="5">IF(AT8="-",NA(),AT8)</f>
        <v>76.8</v>
      </c>
      <c r="AU6" s="65">
        <f t="shared" si="5"/>
        <v>72.599999999999994</v>
      </c>
      <c r="AV6" s="65">
        <f t="shared" si="5"/>
        <v>75.099999999999994</v>
      </c>
      <c r="AW6" s="65">
        <f t="shared" si="5"/>
        <v>70.599999999999994</v>
      </c>
      <c r="AX6" s="65">
        <f t="shared" si="5"/>
        <v>72.2</v>
      </c>
      <c r="AY6" s="65">
        <f t="shared" si="5"/>
        <v>69.5</v>
      </c>
      <c r="AZ6" s="65">
        <f t="shared" si="5"/>
        <v>67.7</v>
      </c>
      <c r="BA6" s="65">
        <f t="shared" si="5"/>
        <v>66.8</v>
      </c>
      <c r="BB6" s="65">
        <f t="shared" si="5"/>
        <v>67.8</v>
      </c>
      <c r="BC6" s="65" t="str">
        <f>IF(BC8="-","【-】","【"&amp;SUBSTITUTE(TEXT(BC8,"#,##0.0"),"-","△")&amp;"】")</f>
        <v>【89.5】</v>
      </c>
      <c r="BD6" s="65">
        <f>IF(BD8="-",NA(),BD8)</f>
        <v>37.299999999999997</v>
      </c>
      <c r="BE6" s="65">
        <f t="shared" ref="BE6:BM6" si="6">IF(BE8="-",NA(),BE8)</f>
        <v>45.5</v>
      </c>
      <c r="BF6" s="65">
        <f t="shared" si="6"/>
        <v>48</v>
      </c>
      <c r="BG6" s="65">
        <f t="shared" si="6"/>
        <v>36.799999999999997</v>
      </c>
      <c r="BH6" s="65">
        <f t="shared" si="6"/>
        <v>34.4</v>
      </c>
      <c r="BI6" s="65">
        <f t="shared" si="6"/>
        <v>139.9</v>
      </c>
      <c r="BJ6" s="65">
        <f t="shared" si="6"/>
        <v>156.6</v>
      </c>
      <c r="BK6" s="65">
        <f t="shared" si="6"/>
        <v>106</v>
      </c>
      <c r="BL6" s="65">
        <f t="shared" si="6"/>
        <v>118.7</v>
      </c>
      <c r="BM6" s="65">
        <f t="shared" si="6"/>
        <v>121.7</v>
      </c>
      <c r="BN6" s="65" t="str">
        <f>IF(BN8="-","【-】","【"&amp;SUBSTITUTE(TEXT(BN8,"#,##0.0"),"-","△")&amp;"】")</f>
        <v>【59.6】</v>
      </c>
      <c r="BO6" s="65">
        <f>IF(BO8="-",NA(),BO8)</f>
        <v>79.599999999999994</v>
      </c>
      <c r="BP6" s="65">
        <f t="shared" ref="BP6:BX6" si="7">IF(BP8="-",NA(),BP8)</f>
        <v>80.400000000000006</v>
      </c>
      <c r="BQ6" s="65">
        <f t="shared" si="7"/>
        <v>76.099999999999994</v>
      </c>
      <c r="BR6" s="65">
        <f t="shared" si="7"/>
        <v>77.599999999999994</v>
      </c>
      <c r="BS6" s="65">
        <f t="shared" si="7"/>
        <v>71.099999999999994</v>
      </c>
      <c r="BT6" s="65">
        <f t="shared" si="7"/>
        <v>64.900000000000006</v>
      </c>
      <c r="BU6" s="65">
        <f t="shared" si="7"/>
        <v>63.4</v>
      </c>
      <c r="BV6" s="65">
        <f t="shared" si="7"/>
        <v>62.3</v>
      </c>
      <c r="BW6" s="65">
        <f t="shared" si="7"/>
        <v>59.4</v>
      </c>
      <c r="BX6" s="65">
        <f t="shared" si="7"/>
        <v>61.4</v>
      </c>
      <c r="BY6" s="65" t="str">
        <f>IF(BY8="-","【-】","【"&amp;SUBSTITUTE(TEXT(BY8,"#,##0.0"),"-","△")&amp;"】")</f>
        <v>【74.7】</v>
      </c>
      <c r="BZ6" s="66">
        <f>IF(BZ8="-",NA(),BZ8)</f>
        <v>15426</v>
      </c>
      <c r="CA6" s="66">
        <f t="shared" ref="CA6:CI6" si="8">IF(CA8="-",NA(),CA8)</f>
        <v>14321</v>
      </c>
      <c r="CB6" s="66">
        <f t="shared" si="8"/>
        <v>14485</v>
      </c>
      <c r="CC6" s="66">
        <f t="shared" si="8"/>
        <v>15042</v>
      </c>
      <c r="CD6" s="66">
        <f t="shared" si="8"/>
        <v>15183</v>
      </c>
      <c r="CE6" s="66">
        <f t="shared" si="8"/>
        <v>25920</v>
      </c>
      <c r="CF6" s="66">
        <f t="shared" si="8"/>
        <v>24479</v>
      </c>
      <c r="CG6" s="66">
        <f t="shared" si="8"/>
        <v>25136</v>
      </c>
      <c r="CH6" s="66">
        <f t="shared" si="8"/>
        <v>26485</v>
      </c>
      <c r="CI6" s="66">
        <f t="shared" si="8"/>
        <v>27761</v>
      </c>
      <c r="CJ6" s="65" t="str">
        <f>IF(CJ8="-","【-】","【"&amp;SUBSTITUTE(TEXT(CJ8,"#,##0"),"-","△")&amp;"】")</f>
        <v>【53,621】</v>
      </c>
      <c r="CK6" s="66">
        <f>IF(CK8="-",NA(),CK8)</f>
        <v>3828</v>
      </c>
      <c r="CL6" s="66">
        <f t="shared" ref="CL6:CT6" si="9">IF(CL8="-",NA(),CL8)</f>
        <v>3933</v>
      </c>
      <c r="CM6" s="66">
        <f t="shared" si="9"/>
        <v>4034</v>
      </c>
      <c r="CN6" s="66">
        <f t="shared" si="9"/>
        <v>4025</v>
      </c>
      <c r="CO6" s="66">
        <f t="shared" si="9"/>
        <v>4198</v>
      </c>
      <c r="CP6" s="66">
        <f t="shared" si="9"/>
        <v>8159</v>
      </c>
      <c r="CQ6" s="66">
        <f t="shared" si="9"/>
        <v>8000</v>
      </c>
      <c r="CR6" s="66">
        <f t="shared" si="9"/>
        <v>8023</v>
      </c>
      <c r="CS6" s="66">
        <f t="shared" si="9"/>
        <v>8109</v>
      </c>
      <c r="CT6" s="66">
        <f t="shared" si="9"/>
        <v>8307</v>
      </c>
      <c r="CU6" s="65" t="str">
        <f>IF(CU8="-","【-】","【"&amp;SUBSTITUTE(TEXT(CU8,"#,##0"),"-","△")&amp;"】")</f>
        <v>【15,586】</v>
      </c>
      <c r="CV6" s="65">
        <f>IF(CV8="-",NA(),CV8)</f>
        <v>72</v>
      </c>
      <c r="CW6" s="65">
        <f t="shared" ref="CW6:DE6" si="10">IF(CW8="-",NA(),CW8)</f>
        <v>79.5</v>
      </c>
      <c r="CX6" s="65">
        <f t="shared" si="10"/>
        <v>82</v>
      </c>
      <c r="CY6" s="65">
        <f t="shared" si="10"/>
        <v>76.3</v>
      </c>
      <c r="CZ6" s="65">
        <f t="shared" si="10"/>
        <v>83.8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5.3</v>
      </c>
      <c r="DH6" s="65">
        <f t="shared" ref="DH6:DP6" si="11">IF(DH8="-",NA(),DH8)</f>
        <v>4.8</v>
      </c>
      <c r="DI6" s="65">
        <f t="shared" si="11"/>
        <v>4.5</v>
      </c>
      <c r="DJ6" s="65">
        <f t="shared" si="11"/>
        <v>4.5</v>
      </c>
      <c r="DK6" s="65">
        <f t="shared" si="11"/>
        <v>4.4000000000000004</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25.5</v>
      </c>
      <c r="DS6" s="65">
        <f t="shared" ref="DS6:EA6" si="12">IF(DS8="-",NA(),DS8)</f>
        <v>27.9</v>
      </c>
      <c r="DT6" s="65">
        <f t="shared" si="12"/>
        <v>29</v>
      </c>
      <c r="DU6" s="65">
        <f t="shared" si="12"/>
        <v>31.1</v>
      </c>
      <c r="DV6" s="65">
        <f t="shared" si="12"/>
        <v>33.4</v>
      </c>
      <c r="DW6" s="65">
        <f t="shared" si="12"/>
        <v>50.2</v>
      </c>
      <c r="DX6" s="65">
        <f t="shared" si="12"/>
        <v>52.7</v>
      </c>
      <c r="DY6" s="65">
        <f t="shared" si="12"/>
        <v>52.8</v>
      </c>
      <c r="DZ6" s="65">
        <f t="shared" si="12"/>
        <v>54.2</v>
      </c>
      <c r="EA6" s="65">
        <f t="shared" si="12"/>
        <v>55.4</v>
      </c>
      <c r="EB6" s="65" t="str">
        <f>IF(EB8="-","【-】","【"&amp;SUBSTITUTE(TEXT(EB8,"#,##0.0"),"-","△")&amp;"】")</f>
        <v>【53.5】</v>
      </c>
      <c r="EC6" s="65">
        <f>IF(EC8="-",NA(),EC8)</f>
        <v>68.7</v>
      </c>
      <c r="ED6" s="65">
        <f t="shared" ref="ED6:EL6" si="13">IF(ED8="-",NA(),ED8)</f>
        <v>73.7</v>
      </c>
      <c r="EE6" s="65">
        <f t="shared" si="13"/>
        <v>71.7</v>
      </c>
      <c r="EF6" s="65">
        <f t="shared" si="13"/>
        <v>74.2</v>
      </c>
      <c r="EG6" s="65">
        <f t="shared" si="13"/>
        <v>79.900000000000006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17683250</v>
      </c>
      <c r="EO6" s="66">
        <f t="shared" ref="EO6:EW6" si="14">IF(EO8="-",NA(),EO8)</f>
        <v>17721886</v>
      </c>
      <c r="EP6" s="66">
        <f t="shared" si="14"/>
        <v>17787432</v>
      </c>
      <c r="EQ6" s="66">
        <f t="shared" si="14"/>
        <v>17778932</v>
      </c>
      <c r="ER6" s="66">
        <f t="shared" si="14"/>
        <v>17798659</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157</v>
      </c>
      <c r="B7" s="63">
        <f t="shared" ref="B7:AG7" si="15">B8</f>
        <v>2019</v>
      </c>
      <c r="C7" s="63">
        <f t="shared" si="15"/>
        <v>462209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2</v>
      </c>
      <c r="R7" s="63" t="str">
        <f t="shared" si="15"/>
        <v>-</v>
      </c>
      <c r="S7" s="63" t="str">
        <f t="shared" si="15"/>
        <v>ド 訓</v>
      </c>
      <c r="T7" s="63" t="str">
        <f t="shared" si="15"/>
        <v>救 輪</v>
      </c>
      <c r="U7" s="64">
        <f>U8</f>
        <v>33873</v>
      </c>
      <c r="V7" s="64">
        <f>V8</f>
        <v>2597</v>
      </c>
      <c r="W7" s="63" t="str">
        <f>W8</f>
        <v>第２種該当</v>
      </c>
      <c r="X7" s="63" t="str">
        <f t="shared" si="15"/>
        <v>１３：１</v>
      </c>
      <c r="Y7" s="64">
        <f t="shared" si="15"/>
        <v>26</v>
      </c>
      <c r="Z7" s="64">
        <f t="shared" si="15"/>
        <v>18</v>
      </c>
      <c r="AA7" s="64" t="str">
        <f t="shared" si="15"/>
        <v>-</v>
      </c>
      <c r="AB7" s="64" t="str">
        <f t="shared" si="15"/>
        <v>-</v>
      </c>
      <c r="AC7" s="64" t="str">
        <f t="shared" si="15"/>
        <v>-</v>
      </c>
      <c r="AD7" s="64">
        <f t="shared" si="15"/>
        <v>44</v>
      </c>
      <c r="AE7" s="64">
        <f t="shared" si="15"/>
        <v>26</v>
      </c>
      <c r="AF7" s="64">
        <f t="shared" si="15"/>
        <v>18</v>
      </c>
      <c r="AG7" s="64">
        <f t="shared" si="15"/>
        <v>44</v>
      </c>
      <c r="AH7" s="65">
        <f>AH8</f>
        <v>100.7</v>
      </c>
      <c r="AI7" s="65">
        <f t="shared" ref="AI7:AQ7" si="16">AI8</f>
        <v>95.1</v>
      </c>
      <c r="AJ7" s="65">
        <f t="shared" si="16"/>
        <v>99.4</v>
      </c>
      <c r="AK7" s="65">
        <f t="shared" si="16"/>
        <v>107</v>
      </c>
      <c r="AL7" s="65">
        <f t="shared" si="16"/>
        <v>103.2</v>
      </c>
      <c r="AM7" s="65">
        <f t="shared" si="16"/>
        <v>97.7</v>
      </c>
      <c r="AN7" s="65">
        <f t="shared" si="16"/>
        <v>96.2</v>
      </c>
      <c r="AO7" s="65">
        <f t="shared" si="16"/>
        <v>94.8</v>
      </c>
      <c r="AP7" s="65">
        <f t="shared" si="16"/>
        <v>96.1</v>
      </c>
      <c r="AQ7" s="65">
        <f t="shared" si="16"/>
        <v>96.7</v>
      </c>
      <c r="AR7" s="65"/>
      <c r="AS7" s="65">
        <f>AS8</f>
        <v>82.4</v>
      </c>
      <c r="AT7" s="65">
        <f t="shared" ref="AT7:BB7" si="17">AT8</f>
        <v>76.8</v>
      </c>
      <c r="AU7" s="65">
        <f t="shared" si="17"/>
        <v>72.599999999999994</v>
      </c>
      <c r="AV7" s="65">
        <f t="shared" si="17"/>
        <v>75.099999999999994</v>
      </c>
      <c r="AW7" s="65">
        <f t="shared" si="17"/>
        <v>70.599999999999994</v>
      </c>
      <c r="AX7" s="65">
        <f t="shared" si="17"/>
        <v>72.2</v>
      </c>
      <c r="AY7" s="65">
        <f t="shared" si="17"/>
        <v>69.5</v>
      </c>
      <c r="AZ7" s="65">
        <f t="shared" si="17"/>
        <v>67.7</v>
      </c>
      <c r="BA7" s="65">
        <f t="shared" si="17"/>
        <v>66.8</v>
      </c>
      <c r="BB7" s="65">
        <f t="shared" si="17"/>
        <v>67.8</v>
      </c>
      <c r="BC7" s="65"/>
      <c r="BD7" s="65">
        <f>BD8</f>
        <v>37.299999999999997</v>
      </c>
      <c r="BE7" s="65">
        <f t="shared" ref="BE7:BM7" si="18">BE8</f>
        <v>45.5</v>
      </c>
      <c r="BF7" s="65">
        <f t="shared" si="18"/>
        <v>48</v>
      </c>
      <c r="BG7" s="65">
        <f t="shared" si="18"/>
        <v>36.799999999999997</v>
      </c>
      <c r="BH7" s="65">
        <f t="shared" si="18"/>
        <v>34.4</v>
      </c>
      <c r="BI7" s="65">
        <f t="shared" si="18"/>
        <v>139.9</v>
      </c>
      <c r="BJ7" s="65">
        <f t="shared" si="18"/>
        <v>156.6</v>
      </c>
      <c r="BK7" s="65">
        <f t="shared" si="18"/>
        <v>106</v>
      </c>
      <c r="BL7" s="65">
        <f t="shared" si="18"/>
        <v>118.7</v>
      </c>
      <c r="BM7" s="65">
        <f t="shared" si="18"/>
        <v>121.7</v>
      </c>
      <c r="BN7" s="65"/>
      <c r="BO7" s="65">
        <f>BO8</f>
        <v>79.599999999999994</v>
      </c>
      <c r="BP7" s="65">
        <f t="shared" ref="BP7:BX7" si="19">BP8</f>
        <v>80.400000000000006</v>
      </c>
      <c r="BQ7" s="65">
        <f t="shared" si="19"/>
        <v>76.099999999999994</v>
      </c>
      <c r="BR7" s="65">
        <f t="shared" si="19"/>
        <v>77.599999999999994</v>
      </c>
      <c r="BS7" s="65">
        <f t="shared" si="19"/>
        <v>71.099999999999994</v>
      </c>
      <c r="BT7" s="65">
        <f t="shared" si="19"/>
        <v>64.900000000000006</v>
      </c>
      <c r="BU7" s="65">
        <f t="shared" si="19"/>
        <v>63.4</v>
      </c>
      <c r="BV7" s="65">
        <f t="shared" si="19"/>
        <v>62.3</v>
      </c>
      <c r="BW7" s="65">
        <f t="shared" si="19"/>
        <v>59.4</v>
      </c>
      <c r="BX7" s="65">
        <f t="shared" si="19"/>
        <v>61.4</v>
      </c>
      <c r="BY7" s="65"/>
      <c r="BZ7" s="66">
        <f>BZ8</f>
        <v>15426</v>
      </c>
      <c r="CA7" s="66">
        <f t="shared" ref="CA7:CI7" si="20">CA8</f>
        <v>14321</v>
      </c>
      <c r="CB7" s="66">
        <f t="shared" si="20"/>
        <v>14485</v>
      </c>
      <c r="CC7" s="66">
        <f t="shared" si="20"/>
        <v>15042</v>
      </c>
      <c r="CD7" s="66">
        <f t="shared" si="20"/>
        <v>15183</v>
      </c>
      <c r="CE7" s="66">
        <f t="shared" si="20"/>
        <v>25920</v>
      </c>
      <c r="CF7" s="66">
        <f t="shared" si="20"/>
        <v>24479</v>
      </c>
      <c r="CG7" s="66">
        <f t="shared" si="20"/>
        <v>25136</v>
      </c>
      <c r="CH7" s="66">
        <f t="shared" si="20"/>
        <v>26485</v>
      </c>
      <c r="CI7" s="66">
        <f t="shared" si="20"/>
        <v>27761</v>
      </c>
      <c r="CJ7" s="65"/>
      <c r="CK7" s="66">
        <f>CK8</f>
        <v>3828</v>
      </c>
      <c r="CL7" s="66">
        <f t="shared" ref="CL7:CT7" si="21">CL8</f>
        <v>3933</v>
      </c>
      <c r="CM7" s="66">
        <f t="shared" si="21"/>
        <v>4034</v>
      </c>
      <c r="CN7" s="66">
        <f t="shared" si="21"/>
        <v>4025</v>
      </c>
      <c r="CO7" s="66">
        <f t="shared" si="21"/>
        <v>4198</v>
      </c>
      <c r="CP7" s="66">
        <f t="shared" si="21"/>
        <v>8159</v>
      </c>
      <c r="CQ7" s="66">
        <f t="shared" si="21"/>
        <v>8000</v>
      </c>
      <c r="CR7" s="66">
        <f t="shared" si="21"/>
        <v>8023</v>
      </c>
      <c r="CS7" s="66">
        <f t="shared" si="21"/>
        <v>8109</v>
      </c>
      <c r="CT7" s="66">
        <f t="shared" si="21"/>
        <v>8307</v>
      </c>
      <c r="CU7" s="65"/>
      <c r="CV7" s="65">
        <f>CV8</f>
        <v>72</v>
      </c>
      <c r="CW7" s="65">
        <f t="shared" ref="CW7:DE7" si="22">CW8</f>
        <v>79.5</v>
      </c>
      <c r="CX7" s="65">
        <f t="shared" si="22"/>
        <v>82</v>
      </c>
      <c r="CY7" s="65">
        <f t="shared" si="22"/>
        <v>76.3</v>
      </c>
      <c r="CZ7" s="65">
        <f t="shared" si="22"/>
        <v>83.8</v>
      </c>
      <c r="DA7" s="65">
        <f t="shared" si="22"/>
        <v>75.2</v>
      </c>
      <c r="DB7" s="65">
        <f t="shared" si="22"/>
        <v>79.5</v>
      </c>
      <c r="DC7" s="65">
        <f t="shared" si="22"/>
        <v>81.099999999999994</v>
      </c>
      <c r="DD7" s="65">
        <f t="shared" si="22"/>
        <v>81.599999999999994</v>
      </c>
      <c r="DE7" s="65">
        <f t="shared" si="22"/>
        <v>80.099999999999994</v>
      </c>
      <c r="DF7" s="65"/>
      <c r="DG7" s="65">
        <f>DG8</f>
        <v>5.3</v>
      </c>
      <c r="DH7" s="65">
        <f t="shared" ref="DH7:DP7" si="23">DH8</f>
        <v>4.8</v>
      </c>
      <c r="DI7" s="65">
        <f t="shared" si="23"/>
        <v>4.5</v>
      </c>
      <c r="DJ7" s="65">
        <f t="shared" si="23"/>
        <v>4.5</v>
      </c>
      <c r="DK7" s="65">
        <f t="shared" si="23"/>
        <v>4.4000000000000004</v>
      </c>
      <c r="DL7" s="65">
        <f t="shared" si="23"/>
        <v>19.3</v>
      </c>
      <c r="DM7" s="65">
        <f t="shared" si="23"/>
        <v>17.600000000000001</v>
      </c>
      <c r="DN7" s="65">
        <f t="shared" si="23"/>
        <v>17.399999999999999</v>
      </c>
      <c r="DO7" s="65">
        <f t="shared" si="23"/>
        <v>16</v>
      </c>
      <c r="DP7" s="65">
        <f t="shared" si="23"/>
        <v>16</v>
      </c>
      <c r="DQ7" s="65"/>
      <c r="DR7" s="65">
        <f>DR8</f>
        <v>25.5</v>
      </c>
      <c r="DS7" s="65">
        <f t="shared" ref="DS7:EA7" si="24">DS8</f>
        <v>27.9</v>
      </c>
      <c r="DT7" s="65">
        <f t="shared" si="24"/>
        <v>29</v>
      </c>
      <c r="DU7" s="65">
        <f t="shared" si="24"/>
        <v>31.1</v>
      </c>
      <c r="DV7" s="65">
        <f t="shared" si="24"/>
        <v>33.4</v>
      </c>
      <c r="DW7" s="65">
        <f t="shared" si="24"/>
        <v>50.2</v>
      </c>
      <c r="DX7" s="65">
        <f t="shared" si="24"/>
        <v>52.7</v>
      </c>
      <c r="DY7" s="65">
        <f t="shared" si="24"/>
        <v>52.8</v>
      </c>
      <c r="DZ7" s="65">
        <f t="shared" si="24"/>
        <v>54.2</v>
      </c>
      <c r="EA7" s="65">
        <f t="shared" si="24"/>
        <v>55.4</v>
      </c>
      <c r="EB7" s="65"/>
      <c r="EC7" s="65">
        <f>EC8</f>
        <v>68.7</v>
      </c>
      <c r="ED7" s="65">
        <f t="shared" ref="ED7:EL7" si="25">ED8</f>
        <v>73.7</v>
      </c>
      <c r="EE7" s="65">
        <f t="shared" si="25"/>
        <v>71.7</v>
      </c>
      <c r="EF7" s="65">
        <f t="shared" si="25"/>
        <v>74.2</v>
      </c>
      <c r="EG7" s="65">
        <f t="shared" si="25"/>
        <v>79.900000000000006</v>
      </c>
      <c r="EH7" s="65">
        <f t="shared" si="25"/>
        <v>67.2</v>
      </c>
      <c r="EI7" s="65">
        <f t="shared" si="25"/>
        <v>70.5</v>
      </c>
      <c r="EJ7" s="65">
        <f t="shared" si="25"/>
        <v>68.900000000000006</v>
      </c>
      <c r="EK7" s="65">
        <f t="shared" si="25"/>
        <v>70.2</v>
      </c>
      <c r="EL7" s="65">
        <f t="shared" si="25"/>
        <v>72</v>
      </c>
      <c r="EM7" s="65"/>
      <c r="EN7" s="66">
        <f>EN8</f>
        <v>17683250</v>
      </c>
      <c r="EO7" s="66">
        <f t="shared" ref="EO7:EW7" si="26">EO8</f>
        <v>17721886</v>
      </c>
      <c r="EP7" s="66">
        <f t="shared" si="26"/>
        <v>17787432</v>
      </c>
      <c r="EQ7" s="66">
        <f t="shared" si="26"/>
        <v>17778932</v>
      </c>
      <c r="ER7" s="66">
        <f t="shared" si="26"/>
        <v>17798659</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462209</v>
      </c>
      <c r="D8" s="68">
        <v>46</v>
      </c>
      <c r="E8" s="68">
        <v>6</v>
      </c>
      <c r="F8" s="68">
        <v>0</v>
      </c>
      <c r="G8" s="68">
        <v>1</v>
      </c>
      <c r="H8" s="68" t="s">
        <v>158</v>
      </c>
      <c r="I8" s="68" t="s">
        <v>159</v>
      </c>
      <c r="J8" s="68" t="s">
        <v>160</v>
      </c>
      <c r="K8" s="68" t="s">
        <v>161</v>
      </c>
      <c r="L8" s="68" t="s">
        <v>162</v>
      </c>
      <c r="M8" s="68" t="s">
        <v>163</v>
      </c>
      <c r="N8" s="68" t="s">
        <v>164</v>
      </c>
      <c r="O8" s="68" t="s">
        <v>165</v>
      </c>
      <c r="P8" s="68" t="s">
        <v>166</v>
      </c>
      <c r="Q8" s="69">
        <v>2</v>
      </c>
      <c r="R8" s="68" t="s">
        <v>38</v>
      </c>
      <c r="S8" s="68" t="s">
        <v>167</v>
      </c>
      <c r="T8" s="68" t="s">
        <v>168</v>
      </c>
      <c r="U8" s="69">
        <v>33873</v>
      </c>
      <c r="V8" s="69">
        <v>2597</v>
      </c>
      <c r="W8" s="68" t="s">
        <v>169</v>
      </c>
      <c r="X8" s="70" t="s">
        <v>170</v>
      </c>
      <c r="Y8" s="69">
        <v>26</v>
      </c>
      <c r="Z8" s="69">
        <v>18</v>
      </c>
      <c r="AA8" s="69" t="s">
        <v>38</v>
      </c>
      <c r="AB8" s="69" t="s">
        <v>38</v>
      </c>
      <c r="AC8" s="69" t="s">
        <v>38</v>
      </c>
      <c r="AD8" s="69">
        <v>44</v>
      </c>
      <c r="AE8" s="69">
        <v>26</v>
      </c>
      <c r="AF8" s="69">
        <v>18</v>
      </c>
      <c r="AG8" s="69">
        <v>44</v>
      </c>
      <c r="AH8" s="71">
        <v>100.7</v>
      </c>
      <c r="AI8" s="71">
        <v>95.1</v>
      </c>
      <c r="AJ8" s="71">
        <v>99.4</v>
      </c>
      <c r="AK8" s="71">
        <v>107</v>
      </c>
      <c r="AL8" s="71">
        <v>103.2</v>
      </c>
      <c r="AM8" s="71">
        <v>97.7</v>
      </c>
      <c r="AN8" s="71">
        <v>96.2</v>
      </c>
      <c r="AO8" s="71">
        <v>94.8</v>
      </c>
      <c r="AP8" s="71">
        <v>96.1</v>
      </c>
      <c r="AQ8" s="71">
        <v>96.7</v>
      </c>
      <c r="AR8" s="71">
        <v>98.2</v>
      </c>
      <c r="AS8" s="71">
        <v>82.4</v>
      </c>
      <c r="AT8" s="71">
        <v>76.8</v>
      </c>
      <c r="AU8" s="71">
        <v>72.599999999999994</v>
      </c>
      <c r="AV8" s="71">
        <v>75.099999999999994</v>
      </c>
      <c r="AW8" s="71">
        <v>70.599999999999994</v>
      </c>
      <c r="AX8" s="71">
        <v>72.2</v>
      </c>
      <c r="AY8" s="71">
        <v>69.5</v>
      </c>
      <c r="AZ8" s="71">
        <v>67.7</v>
      </c>
      <c r="BA8" s="71">
        <v>66.8</v>
      </c>
      <c r="BB8" s="71">
        <v>67.8</v>
      </c>
      <c r="BC8" s="71">
        <v>89.5</v>
      </c>
      <c r="BD8" s="72">
        <v>37.299999999999997</v>
      </c>
      <c r="BE8" s="72">
        <v>45.5</v>
      </c>
      <c r="BF8" s="72">
        <v>48</v>
      </c>
      <c r="BG8" s="72">
        <v>36.799999999999997</v>
      </c>
      <c r="BH8" s="72">
        <v>34.4</v>
      </c>
      <c r="BI8" s="72">
        <v>139.9</v>
      </c>
      <c r="BJ8" s="72">
        <v>156.6</v>
      </c>
      <c r="BK8" s="72">
        <v>106</v>
      </c>
      <c r="BL8" s="72">
        <v>118.7</v>
      </c>
      <c r="BM8" s="72">
        <v>121.7</v>
      </c>
      <c r="BN8" s="72">
        <v>59.6</v>
      </c>
      <c r="BO8" s="71">
        <v>79.599999999999994</v>
      </c>
      <c r="BP8" s="71">
        <v>80.400000000000006</v>
      </c>
      <c r="BQ8" s="71">
        <v>76.099999999999994</v>
      </c>
      <c r="BR8" s="71">
        <v>77.599999999999994</v>
      </c>
      <c r="BS8" s="71">
        <v>71.099999999999994</v>
      </c>
      <c r="BT8" s="71">
        <v>64.900000000000006</v>
      </c>
      <c r="BU8" s="71">
        <v>63.4</v>
      </c>
      <c r="BV8" s="71">
        <v>62.3</v>
      </c>
      <c r="BW8" s="71">
        <v>59.4</v>
      </c>
      <c r="BX8" s="71">
        <v>61.4</v>
      </c>
      <c r="BY8" s="71">
        <v>74.7</v>
      </c>
      <c r="BZ8" s="72">
        <v>15426</v>
      </c>
      <c r="CA8" s="72">
        <v>14321</v>
      </c>
      <c r="CB8" s="72">
        <v>14485</v>
      </c>
      <c r="CC8" s="72">
        <v>15042</v>
      </c>
      <c r="CD8" s="72">
        <v>15183</v>
      </c>
      <c r="CE8" s="72">
        <v>25920</v>
      </c>
      <c r="CF8" s="72">
        <v>24479</v>
      </c>
      <c r="CG8" s="72">
        <v>25136</v>
      </c>
      <c r="CH8" s="72">
        <v>26485</v>
      </c>
      <c r="CI8" s="72">
        <v>27761</v>
      </c>
      <c r="CJ8" s="71">
        <v>53621</v>
      </c>
      <c r="CK8" s="72">
        <v>3828</v>
      </c>
      <c r="CL8" s="72">
        <v>3933</v>
      </c>
      <c r="CM8" s="72">
        <v>4034</v>
      </c>
      <c r="CN8" s="72">
        <v>4025</v>
      </c>
      <c r="CO8" s="72">
        <v>4198</v>
      </c>
      <c r="CP8" s="72">
        <v>8159</v>
      </c>
      <c r="CQ8" s="72">
        <v>8000</v>
      </c>
      <c r="CR8" s="72">
        <v>8023</v>
      </c>
      <c r="CS8" s="72">
        <v>8109</v>
      </c>
      <c r="CT8" s="72">
        <v>8307</v>
      </c>
      <c r="CU8" s="71">
        <v>15586</v>
      </c>
      <c r="CV8" s="72">
        <v>72</v>
      </c>
      <c r="CW8" s="72">
        <v>79.5</v>
      </c>
      <c r="CX8" s="72">
        <v>82</v>
      </c>
      <c r="CY8" s="72">
        <v>76.3</v>
      </c>
      <c r="CZ8" s="72">
        <v>83.8</v>
      </c>
      <c r="DA8" s="72">
        <v>75.2</v>
      </c>
      <c r="DB8" s="72">
        <v>79.5</v>
      </c>
      <c r="DC8" s="72">
        <v>81.099999999999994</v>
      </c>
      <c r="DD8" s="72">
        <v>81.599999999999994</v>
      </c>
      <c r="DE8" s="72">
        <v>80.099999999999994</v>
      </c>
      <c r="DF8" s="72">
        <v>54.6</v>
      </c>
      <c r="DG8" s="72">
        <v>5.3</v>
      </c>
      <c r="DH8" s="72">
        <v>4.8</v>
      </c>
      <c r="DI8" s="72">
        <v>4.5</v>
      </c>
      <c r="DJ8" s="72">
        <v>4.5</v>
      </c>
      <c r="DK8" s="72">
        <v>4.4000000000000004</v>
      </c>
      <c r="DL8" s="72">
        <v>19.3</v>
      </c>
      <c r="DM8" s="72">
        <v>17.600000000000001</v>
      </c>
      <c r="DN8" s="72">
        <v>17.399999999999999</v>
      </c>
      <c r="DO8" s="72">
        <v>16</v>
      </c>
      <c r="DP8" s="72">
        <v>16</v>
      </c>
      <c r="DQ8" s="72">
        <v>25</v>
      </c>
      <c r="DR8" s="71">
        <v>25.5</v>
      </c>
      <c r="DS8" s="71">
        <v>27.9</v>
      </c>
      <c r="DT8" s="71">
        <v>29</v>
      </c>
      <c r="DU8" s="71">
        <v>31.1</v>
      </c>
      <c r="DV8" s="71">
        <v>33.4</v>
      </c>
      <c r="DW8" s="71">
        <v>50.2</v>
      </c>
      <c r="DX8" s="71">
        <v>52.7</v>
      </c>
      <c r="DY8" s="71">
        <v>52.8</v>
      </c>
      <c r="DZ8" s="71">
        <v>54.2</v>
      </c>
      <c r="EA8" s="71">
        <v>55.4</v>
      </c>
      <c r="EB8" s="71">
        <v>53.5</v>
      </c>
      <c r="EC8" s="71">
        <v>68.7</v>
      </c>
      <c r="ED8" s="71">
        <v>73.7</v>
      </c>
      <c r="EE8" s="71">
        <v>71.7</v>
      </c>
      <c r="EF8" s="71">
        <v>74.2</v>
      </c>
      <c r="EG8" s="71">
        <v>79.900000000000006</v>
      </c>
      <c r="EH8" s="71">
        <v>67.2</v>
      </c>
      <c r="EI8" s="71">
        <v>70.5</v>
      </c>
      <c r="EJ8" s="71">
        <v>68.900000000000006</v>
      </c>
      <c r="EK8" s="71">
        <v>70.2</v>
      </c>
      <c r="EL8" s="71">
        <v>72</v>
      </c>
      <c r="EM8" s="71">
        <v>70</v>
      </c>
      <c r="EN8" s="72">
        <v>17683250</v>
      </c>
      <c r="EO8" s="72">
        <v>17721886</v>
      </c>
      <c r="EP8" s="72">
        <v>17787432</v>
      </c>
      <c r="EQ8" s="72">
        <v>17778932</v>
      </c>
      <c r="ER8" s="72">
        <v>17798659</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2021-02-24T05:23:27Z</cp:lastPrinted>
  <dcterms:created xsi:type="dcterms:W3CDTF">2020-12-15T03:59:10Z</dcterms:created>
  <dcterms:modified xsi:type="dcterms:W3CDTF">2021-02-24T23:03:17Z</dcterms:modified>
  <cp:category/>
</cp:coreProperties>
</file>