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09_薩摩川内市【済】\"/>
    </mc:Choice>
  </mc:AlternateContent>
  <workbookProtection workbookAlgorithmName="SHA-512" workbookHashValue="iivOwljrgZaEWF7sjsH9ynKiX/e2zHSt1+LlX0VmGO73kwCUOucqwyK9VLBq4Hz08xkfXNlc7z+Siw0F8fLL8g==" workbookSaltValue="kMrEPjWvbtCjrzEZqWwjbA==" workbookSpinCount="100000" lockStructure="1"/>
  <bookViews>
    <workbookView xWindow="-60" yWindow="-60" windowWidth="20610" windowHeight="1104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P10" i="4"/>
  <c r="I10" i="4"/>
  <c r="B10"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<sst xmlns="http://schemas.openxmlformats.org/spreadsheetml/2006/main" count="236" uniqueCount="120">
  <si>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</si>
  <si>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</si>
  <si>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</si>
  <si>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</si>
  <si>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</si>
  <si>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</si>
  <si>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</si>
  <si>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</si>
  <si>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</si>
  <si>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</si>
  <si>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</si>
  <si>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</si>
  <si>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</si>
  <si>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</si>
  <si>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</si>
  <si>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</si>
  <si>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</si>
  <si>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</si>
  <si>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</si>
  <si>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</si>
  <si>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</si>
  <si>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</si>
  <si>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</si>
  <si>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</si>
  <si>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</si>
  <si>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</si>
  <si>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</si>
  <si>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</si>
  <si>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</si>
  <si>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</si>
  <si>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</si>
  <si>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</si>
  <si>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</si>
  <si>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</si>
  <si>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</si>
  <si>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</si>
  <si>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</si>
  <si>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</si>
  <si>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</si>
  <si>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</si>
  <si>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</si>
  <si>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</si>
  <si>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</si>
  <si>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</si>
  <si>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</si>
  <si>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</si>
  <si>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</si>
  <si>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</si>
  <si>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</si>
  <si>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</si>
  <si>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</si>
  <si>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</si>
  <si>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</si>
  <si>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</si>
  <si>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</si>
  <si>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</si>
  <si>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</si>
  <si>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</si>
  <si>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</si>
  <si>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</si>
  <si>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</si>
  <si>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</si>
  <si>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</si>
  <si>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</si>
  <si>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</si>
  <si>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</si>
  <si>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</si>
  <si>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</si>
  <si>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</si>
  <si>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</si>
  <si>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</si>
  <si>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</si>
  <si>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</si>
  <si>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</si>
  <si>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</si>
  <si>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</si>
  <si>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</si>
  <si>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</si>
  <si>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</si>
  <si>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</si>
  <si>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</si>
  <si>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</si>
  <si>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</si>
  <si>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</si>
  <si>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</si>
  <si>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</si>
  <si>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</si>
  <si>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</si>
  <si>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</si>
  <si>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</si>
  <si>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</si>
  <si>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</si>
  <si>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</si>
  <si>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</si>
  <si>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</si>
  <si>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</si>
  <si>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</si>
  <si>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</si>
  <si>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</si>
  <si>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</si>
  <si>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</si>
  <si>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</si>
  <si>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</si>
  <si>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</si>
  <si>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</si>
  <si>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</si>
  <si>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</si>
  <si>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</si>
  <si>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</si>
  <si>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</si>
  <si>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</si>
  <si>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</si>
  <si>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</si>
  <si>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</si>
  <si>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</si>
  <si>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</si>
  <si>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</si>
  <si>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「管渠改善率」の分析
・平成８年度から施設や管渠を整備したことにより改善率は、全国平均や類似団体平均の数値より低い傾向である。
　現在、老朽化対策として施設の長寿命化の計画策定に基づき工事を実施している。今後、管渠等についても老朽化対策を行っていく。</t>
    <phoneticPr fontId="4"/>
  </si>
  <si>
    <t>　今年度は、料金収入の増加や企業会計移行に伴い、繰入金の増加や汚水処理費が減少したことによって、収益的収支比率及び経費回収率が大幅に増加、汚水処理原価は減少し、全体的に類似団体や全国平均に近い値を示しているが、平成１３年度から供用開始を行い、１８年が経過し長寿命化計画に基づいて、施設の更新をしていく。</t>
    <rPh sb="1" eb="4">
      <t>コンネンド</t>
    </rPh>
    <rPh sb="6" eb="8">
      <t>リョウキン</t>
    </rPh>
    <rPh sb="8" eb="10">
      <t>シュウニュウ</t>
    </rPh>
    <rPh sb="11" eb="13">
      <t>ゾウカ</t>
    </rPh>
    <rPh sb="14" eb="16">
      <t>キギョウ</t>
    </rPh>
    <rPh sb="16" eb="18">
      <t>カイケイ</t>
    </rPh>
    <rPh sb="18" eb="20">
      <t>イコウ</t>
    </rPh>
    <rPh sb="21" eb="22">
      <t>トモナ</t>
    </rPh>
    <rPh sb="24" eb="26">
      <t>クリイレ</t>
    </rPh>
    <rPh sb="26" eb="27">
      <t>キン</t>
    </rPh>
    <rPh sb="28" eb="30">
      <t>ゾウカ</t>
    </rPh>
    <rPh sb="31" eb="33">
      <t>オスイ</t>
    </rPh>
    <rPh sb="33" eb="35">
      <t>ショリ</t>
    </rPh>
    <rPh sb="35" eb="36">
      <t>ヒ</t>
    </rPh>
    <rPh sb="37" eb="39">
      <t>ゲンショウ</t>
    </rPh>
    <rPh sb="48" eb="51">
      <t>シュウエキテキ</t>
    </rPh>
    <rPh sb="51" eb="53">
      <t>シュウシ</t>
    </rPh>
    <rPh sb="53" eb="55">
      <t>ヒリツ</t>
    </rPh>
    <rPh sb="55" eb="56">
      <t>オヨ</t>
    </rPh>
    <rPh sb="57" eb="59">
      <t>ケイヒ</t>
    </rPh>
    <rPh sb="59" eb="61">
      <t>カイシュウ</t>
    </rPh>
    <rPh sb="61" eb="62">
      <t>リツ</t>
    </rPh>
    <rPh sb="63" eb="65">
      <t>オオハバ</t>
    </rPh>
    <rPh sb="66" eb="68">
      <t>ゾウカ</t>
    </rPh>
    <rPh sb="69" eb="71">
      <t>オスイ</t>
    </rPh>
    <rPh sb="71" eb="73">
      <t>ショリ</t>
    </rPh>
    <rPh sb="73" eb="75">
      <t>ゲンカ</t>
    </rPh>
    <rPh sb="76" eb="78">
      <t>ゲンショウ</t>
    </rPh>
    <phoneticPr fontId="4"/>
  </si>
  <si>
    <t>「収益的収支比率」の分析
・指標が１００％を上回っており、料金収入に加え、一般会計からの繰入金により収益は安定している。企業会計移行に伴う繰入金等が増加したことにより１０８ポイント増加した。
「企業債残高対事業規模比率」の分析
・一般会計から繰入金を入れたことにより、全国平均や類似団体と比較して比率は大きく下回っている。
「経費回収率」の分析
・使用料で賄えている。類似団体と比較しても上回り、全国平均よりも上回っている。本年度は打切決算により汚水処理費が減少し４２ポイント増加した。
「汚水処理原価」の分析
・類似団体と比較して下回っている。汚水処理原価については、有収水量の増加と汚水処理費の減少により前年度と対比して約２４０円原価が下がった。
「施設利用率」の分析
・類似団体・全国平均より約３ポイント下回り、利用率が低い状況にある。
「水洗化率」の分析
・離島であり住宅が集中している地区であることから、類似団体平均を約８ポイント上回っている。近年減少傾向ではあるが、前年度と対比して約１ポイント増加した。今後も更なる接続推進に努めて水洗化率を上げていく必要がある。</t>
    <rPh sb="64" eb="66">
      <t>イコウ</t>
    </rPh>
    <rPh sb="67" eb="68">
      <t>トモナ</t>
    </rPh>
    <rPh sb="69" eb="71">
      <t>クリイレ</t>
    </rPh>
    <rPh sb="71" eb="72">
      <t>キン</t>
    </rPh>
    <rPh sb="72" eb="73">
      <t>トウ</t>
    </rPh>
    <rPh sb="74" eb="76">
      <t>ゾウカ</t>
    </rPh>
    <rPh sb="269" eb="270">
      <t>シタ</t>
    </rPh>
    <rPh sb="307" eb="310">
      <t>ゼンネンド</t>
    </rPh>
    <rPh sb="311" eb="313">
      <t>タイヒ</t>
    </rPh>
    <rPh sb="320" eb="322">
      <t>ゲンカ</t>
    </rPh>
    <rPh sb="420" eb="421">
      <t>ヤクゾウカ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</si>
</sst>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C3-4DAF-A281-66277CDE225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87C3-4DAF-A281-66277CDE225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37.67</c:v>
                </c:pt>
                <c:pt idx="1">
                  <c:v>37.67</c:v>
                </c:pt>
                <c:pt idx="2">
                  <c:v>27.67</c:v>
                </c:pt>
                <c:pt idx="3">
                  <c:v>27.67</c:v>
                </c:pt>
                <c:pt idx="4">
                  <c:v>39.83</c:v>
                </c:pt>
              </c:numCache>
            </c:numRef>
          </c:val>
          <c:extLst>
            <c:ext xmlns:c16="http://schemas.microsoft.com/office/drawing/2014/chart" uri="{C3380CC4-5D6E-409C-BE32-E72D297353CC}">
              <c16:uniqueId val="{00000000-0449-48B4-9F55-6CF91F0D220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0449-48B4-9F55-6CF91F0D220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89.04</c:v>
                </c:pt>
                <c:pt idx="1">
                  <c:v>84.88</c:v>
                </c:pt>
                <c:pt idx="2">
                  <c:v>90.74</c:v>
                </c:pt>
                <c:pt idx="3">
                  <c:v>90.28</c:v>
                </c:pt>
                <c:pt idx="4">
                  <c:v>91.3</c:v>
                </c:pt>
              </c:numCache>
            </c:numRef>
          </c:val>
          <c:extLst>
            <c:ext xmlns:c16="http://schemas.microsoft.com/office/drawing/2014/chart" uri="{C3380CC4-5D6E-409C-BE32-E72D297353CC}">
              <c16:uniqueId val="{00000000-285B-47F0-A4CD-68ABB73E0BA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285B-47F0-A4CD-68ABB73E0BA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110.24</c:v>
                </c:pt>
                <c:pt idx="1">
                  <c:v>112.56</c:v>
                </c:pt>
                <c:pt idx="2">
                  <c:v>98.38</c:v>
                </c:pt>
                <c:pt idx="3">
                  <c:v>106.86</c:v>
                </c:pt>
                <c:pt idx="4">
                  <c:v>215.11</c:v>
                </c:pt>
              </c:numCache>
            </c:numRef>
          </c:val>
          <c:extLst>
            <c:ext xmlns:c16="http://schemas.microsoft.com/office/drawing/2014/chart" uri="{C3380CC4-5D6E-409C-BE32-E72D297353CC}">
              <c16:uniqueId val="{00000000-A94E-49D1-96A1-297B6C0EF8E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4E-49D1-96A1-297B6C0EF8E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C5-40BE-9EE5-85E0D5551D7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C5-40BE-9EE5-85E0D5551D7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AF-421D-BFC5-FF8B3ED41D0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AF-421D-BFC5-FF8B3ED41D0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4A-4E2B-A4D3-70683284453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4A-4E2B-A4D3-70683284453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49-4C84-A65B-DE8A56C5320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49-4C84-A65B-DE8A56C5320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14.76</c:v>
                </c:pt>
                <c:pt idx="1">
                  <c:v>0</c:v>
                </c:pt>
                <c:pt idx="2">
                  <c:v>0</c:v>
                </c:pt>
                <c:pt idx="3">
                  <c:v>0</c:v>
                </c:pt>
                <c:pt idx="4">
                  <c:v>0</c:v>
                </c:pt>
              </c:numCache>
            </c:numRef>
          </c:val>
          <c:extLst>
            <c:ext xmlns:c16="http://schemas.microsoft.com/office/drawing/2014/chart" uri="{C3380CC4-5D6E-409C-BE32-E72D297353CC}">
              <c16:uniqueId val="{00000000-D6F4-4685-9584-3B35E2FE217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D6F4-4685-9584-3B35E2FE217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65.56</c:v>
                </c:pt>
                <c:pt idx="1">
                  <c:v>67.94</c:v>
                </c:pt>
                <c:pt idx="2">
                  <c:v>61.74</c:v>
                </c:pt>
                <c:pt idx="3">
                  <c:v>59.6</c:v>
                </c:pt>
                <c:pt idx="4">
                  <c:v>101.73</c:v>
                </c:pt>
              </c:numCache>
            </c:numRef>
          </c:val>
          <c:extLst>
            <c:ext xmlns:c16="http://schemas.microsoft.com/office/drawing/2014/chart" uri="{C3380CC4-5D6E-409C-BE32-E72D297353CC}">
              <c16:uniqueId val="{00000000-D9A1-443D-8B72-3F14A63B015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D9A1-443D-8B72-3F14A63B015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255.87</c:v>
                </c:pt>
                <c:pt idx="1">
                  <c:v>246.87</c:v>
                </c:pt>
                <c:pt idx="2">
                  <c:v>393.14</c:v>
                </c:pt>
                <c:pt idx="3">
                  <c:v>400.97</c:v>
                </c:pt>
                <c:pt idx="4">
                  <c:v>160.69999999999999</c:v>
                </c:pt>
              </c:numCache>
            </c:numRef>
          </c:val>
          <c:extLst>
            <c:ext xmlns:c16="http://schemas.microsoft.com/office/drawing/2014/chart" uri="{C3380CC4-5D6E-409C-BE32-E72D297353CC}">
              <c16:uniqueId val="{00000000-7598-49BA-A4BF-9959C206965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7598-49BA-A4BF-9959C206965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薩摩川内市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94513</v>
      </c>
      <c r="AM8" s="69"/>
      <c r="AN8" s="69"/>
      <c r="AO8" s="69"/>
      <c r="AP8" s="69"/>
      <c r="AQ8" s="69"/>
      <c r="AR8" s="69"/>
      <c r="AS8" s="69"/>
      <c r="AT8" s="68">
        <f>データ!T6</f>
        <v>682.92</v>
      </c>
      <c r="AU8" s="68"/>
      <c r="AV8" s="68"/>
      <c r="AW8" s="68"/>
      <c r="AX8" s="68"/>
      <c r="AY8" s="68"/>
      <c r="AZ8" s="68"/>
      <c r="BA8" s="68"/>
      <c r="BB8" s="68">
        <f>データ!U6</f>
        <v>138.4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0.49</v>
      </c>
      <c r="Q10" s="68"/>
      <c r="R10" s="68"/>
      <c r="S10" s="68"/>
      <c r="T10" s="68"/>
      <c r="U10" s="68"/>
      <c r="V10" s="68"/>
      <c r="W10" s="68">
        <f>データ!Q6</f>
        <v>97.13</v>
      </c>
      <c r="X10" s="68"/>
      <c r="Y10" s="68"/>
      <c r="Z10" s="68"/>
      <c r="AA10" s="68"/>
      <c r="AB10" s="68"/>
      <c r="AC10" s="68"/>
      <c r="AD10" s="69">
        <f>データ!R6</f>
        <v>3130</v>
      </c>
      <c r="AE10" s="69"/>
      <c r="AF10" s="69"/>
      <c r="AG10" s="69"/>
      <c r="AH10" s="69"/>
      <c r="AI10" s="69"/>
      <c r="AJ10" s="69"/>
      <c r="AK10" s="2"/>
      <c r="AL10" s="69">
        <f>データ!V6</f>
        <v>460</v>
      </c>
      <c r="AM10" s="69"/>
      <c r="AN10" s="69"/>
      <c r="AO10" s="69"/>
      <c r="AP10" s="69"/>
      <c r="AQ10" s="69"/>
      <c r="AR10" s="69"/>
      <c r="AS10" s="69"/>
      <c r="AT10" s="68">
        <f>データ!W6</f>
        <v>0.26</v>
      </c>
      <c r="AU10" s="68"/>
      <c r="AV10" s="68"/>
      <c r="AW10" s="68"/>
      <c r="AX10" s="68"/>
      <c r="AY10" s="68"/>
      <c r="AZ10" s="68"/>
      <c r="BA10" s="68"/>
      <c r="BB10" s="68">
        <f>データ!X6</f>
        <v>1769.23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44</v>
      </c>
      <c r="O86" s="26" t="str">
        <f>データ!EO6</f>
        <v>【0.28】</v>
      </c>
    </row>
  </sheetData>
  <sheetProtection algorithmName="SHA-512" hashValue="Cq6TuMslSJH7MpW2GvHcwiztBKlH/7sOhzyeBl4YrU/iNP/atf72q6FBUVXCjOalbR4EMn3Lr+3K66A5NBp9Ww==" saltValue="rbGT+bqXK1TW2N1DbtjPF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462152</v>
      </c>
      <c r="D6" s="33">
        <f t="shared" si="3"/>
        <v>47</v>
      </c>
      <c r="E6" s="33">
        <f t="shared" si="3"/>
        <v>17</v>
      </c>
      <c r="F6" s="33">
        <f t="shared" si="3"/>
        <v>4</v>
      </c>
      <c r="G6" s="33">
        <f t="shared" si="3"/>
        <v>0</v>
      </c>
      <c r="H6" s="33" t="str">
        <f t="shared" si="3"/>
        <v>鹿児島県　薩摩川内市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0.49</v>
      </c>
      <c r="Q6" s="34">
        <f t="shared" si="3"/>
        <v>97.13</v>
      </c>
      <c r="R6" s="34">
        <f t="shared" si="3"/>
        <v>3130</v>
      </c>
      <c r="S6" s="34">
        <f t="shared" si="3"/>
        <v>94513</v>
      </c>
      <c r="T6" s="34">
        <f t="shared" si="3"/>
        <v>682.92</v>
      </c>
      <c r="U6" s="34">
        <f t="shared" si="3"/>
        <v>138.4</v>
      </c>
      <c r="V6" s="34">
        <f t="shared" si="3"/>
        <v>460</v>
      </c>
      <c r="W6" s="34">
        <f t="shared" si="3"/>
        <v>0.26</v>
      </c>
      <c r="X6" s="34">
        <f t="shared" si="3"/>
        <v>1769.23</v>
      </c>
      <c r="Y6" s="35">
        <f>IF(Y7="",NA(),Y7)</f>
        <v>110.24</v>
      </c>
      <c r="Z6" s="35">
        <f t="shared" ref="Z6:AH6" si="4">IF(Z7="",NA(),Z7)</f>
        <v>112.56</v>
      </c>
      <c r="AA6" s="35">
        <f t="shared" si="4"/>
        <v>98.38</v>
      </c>
      <c r="AB6" s="35">
        <f t="shared" si="4"/>
        <v>106.86</v>
      </c>
      <c r="AC6" s="35">
        <f t="shared" si="4"/>
        <v>215.11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14.76</v>
      </c>
      <c r="BG6" s="34">
        <f t="shared" ref="BG6:BO6" si="7">IF(BG7="",NA(),BG7)</f>
        <v>0</v>
      </c>
      <c r="BH6" s="34">
        <f t="shared" si="7"/>
        <v>0</v>
      </c>
      <c r="BI6" s="34">
        <f t="shared" si="7"/>
        <v>0</v>
      </c>
      <c r="BJ6" s="34">
        <f t="shared" si="7"/>
        <v>0</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65.56</v>
      </c>
      <c r="BR6" s="35">
        <f t="shared" ref="BR6:BZ6" si="8">IF(BR7="",NA(),BR7)</f>
        <v>67.94</v>
      </c>
      <c r="BS6" s="35">
        <f t="shared" si="8"/>
        <v>61.74</v>
      </c>
      <c r="BT6" s="35">
        <f t="shared" si="8"/>
        <v>59.6</v>
      </c>
      <c r="BU6" s="35">
        <f t="shared" si="8"/>
        <v>101.73</v>
      </c>
      <c r="BV6" s="35">
        <f t="shared" si="8"/>
        <v>66.22</v>
      </c>
      <c r="BW6" s="35">
        <f t="shared" si="8"/>
        <v>69.87</v>
      </c>
      <c r="BX6" s="35">
        <f t="shared" si="8"/>
        <v>74.3</v>
      </c>
      <c r="BY6" s="35">
        <f t="shared" si="8"/>
        <v>72.260000000000005</v>
      </c>
      <c r="BZ6" s="35">
        <f t="shared" si="8"/>
        <v>71.84</v>
      </c>
      <c r="CA6" s="34" t="str">
        <f>IF(CA7="","",IF(CA7="-","【-】","【"&amp;SUBSTITUTE(TEXT(CA7,"#,##0.00"),"-","△")&amp;"】"))</f>
        <v>【74.17】</v>
      </c>
      <c r="CB6" s="35">
        <f>IF(CB7="",NA(),CB7)</f>
        <v>255.87</v>
      </c>
      <c r="CC6" s="35">
        <f t="shared" ref="CC6:CK6" si="9">IF(CC7="",NA(),CC7)</f>
        <v>246.87</v>
      </c>
      <c r="CD6" s="35">
        <f t="shared" si="9"/>
        <v>393.14</v>
      </c>
      <c r="CE6" s="35">
        <f t="shared" si="9"/>
        <v>400.97</v>
      </c>
      <c r="CF6" s="35">
        <f t="shared" si="9"/>
        <v>160.69999999999999</v>
      </c>
      <c r="CG6" s="35">
        <f t="shared" si="9"/>
        <v>246.72</v>
      </c>
      <c r="CH6" s="35">
        <f t="shared" si="9"/>
        <v>234.96</v>
      </c>
      <c r="CI6" s="35">
        <f t="shared" si="9"/>
        <v>221.81</v>
      </c>
      <c r="CJ6" s="35">
        <f t="shared" si="9"/>
        <v>230.02</v>
      </c>
      <c r="CK6" s="35">
        <f t="shared" si="9"/>
        <v>228.47</v>
      </c>
      <c r="CL6" s="34" t="str">
        <f>IF(CL7="","",IF(CL7="-","【-】","【"&amp;SUBSTITUTE(TEXT(CL7,"#,##0.00"),"-","△")&amp;"】"))</f>
        <v>【218.56】</v>
      </c>
      <c r="CM6" s="35">
        <f>IF(CM7="",NA(),CM7)</f>
        <v>37.67</v>
      </c>
      <c r="CN6" s="35">
        <f t="shared" ref="CN6:CV6" si="10">IF(CN7="",NA(),CN7)</f>
        <v>37.67</v>
      </c>
      <c r="CO6" s="35">
        <f t="shared" si="10"/>
        <v>27.67</v>
      </c>
      <c r="CP6" s="35">
        <f t="shared" si="10"/>
        <v>27.67</v>
      </c>
      <c r="CQ6" s="35">
        <f t="shared" si="10"/>
        <v>39.83</v>
      </c>
      <c r="CR6" s="35">
        <f t="shared" si="10"/>
        <v>41.35</v>
      </c>
      <c r="CS6" s="35">
        <f t="shared" si="10"/>
        <v>42.9</v>
      </c>
      <c r="CT6" s="35">
        <f t="shared" si="10"/>
        <v>43.36</v>
      </c>
      <c r="CU6" s="35">
        <f t="shared" si="10"/>
        <v>42.56</v>
      </c>
      <c r="CV6" s="35">
        <f t="shared" si="10"/>
        <v>42.47</v>
      </c>
      <c r="CW6" s="34" t="str">
        <f>IF(CW7="","",IF(CW7="-","【-】","【"&amp;SUBSTITUTE(TEXT(CW7,"#,##0.00"),"-","△")&amp;"】"))</f>
        <v>【42.86】</v>
      </c>
      <c r="CX6" s="35">
        <f>IF(CX7="",NA(),CX7)</f>
        <v>89.04</v>
      </c>
      <c r="CY6" s="35">
        <f t="shared" ref="CY6:DG6" si="11">IF(CY7="",NA(),CY7)</f>
        <v>84.88</v>
      </c>
      <c r="CZ6" s="35">
        <f t="shared" si="11"/>
        <v>90.74</v>
      </c>
      <c r="DA6" s="35">
        <f t="shared" si="11"/>
        <v>90.28</v>
      </c>
      <c r="DB6" s="35">
        <f t="shared" si="11"/>
        <v>91.3</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462152</v>
      </c>
      <c r="D7" s="37">
        <v>47</v>
      </c>
      <c r="E7" s="37">
        <v>17</v>
      </c>
      <c r="F7" s="37">
        <v>4</v>
      </c>
      <c r="G7" s="37">
        <v>0</v>
      </c>
      <c r="H7" s="37" t="s">
        <v>98</v>
      </c>
      <c r="I7" s="37" t="s">
        <v>99</v>
      </c>
      <c r="J7" s="37" t="s">
        <v>100</v>
      </c>
      <c r="K7" s="37" t="s">
        <v>101</v>
      </c>
      <c r="L7" s="37" t="s">
        <v>102</v>
      </c>
      <c r="M7" s="37" t="s">
        <v>103</v>
      </c>
      <c r="N7" s="38" t="s">
        <v>104</v>
      </c>
      <c r="O7" s="38" t="s">
        <v>105</v>
      </c>
      <c r="P7" s="38">
        <v>0.49</v>
      </c>
      <c r="Q7" s="38">
        <v>97.13</v>
      </c>
      <c r="R7" s="38">
        <v>3130</v>
      </c>
      <c r="S7" s="38">
        <v>94513</v>
      </c>
      <c r="T7" s="38">
        <v>682.92</v>
      </c>
      <c r="U7" s="38">
        <v>138.4</v>
      </c>
      <c r="V7" s="38">
        <v>460</v>
      </c>
      <c r="W7" s="38">
        <v>0.26</v>
      </c>
      <c r="X7" s="38">
        <v>1769.23</v>
      </c>
      <c r="Y7" s="38">
        <v>110.24</v>
      </c>
      <c r="Z7" s="38">
        <v>112.56</v>
      </c>
      <c r="AA7" s="38">
        <v>98.38</v>
      </c>
      <c r="AB7" s="38">
        <v>106.86</v>
      </c>
      <c r="AC7" s="38">
        <v>215.11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14.76</v>
      </c>
      <c r="BG7" s="38">
        <v>0</v>
      </c>
      <c r="BH7" s="38">
        <v>0</v>
      </c>
      <c r="BI7" s="38">
        <v>0</v>
      </c>
      <c r="BJ7" s="38">
        <v>0</v>
      </c>
      <c r="BK7" s="38">
        <v>1434.89</v>
      </c>
      <c r="BL7" s="38">
        <v>1298.9100000000001</v>
      </c>
      <c r="BM7" s="38">
        <v>1243.71</v>
      </c>
      <c r="BN7" s="38">
        <v>1194.1500000000001</v>
      </c>
      <c r="BO7" s="38">
        <v>1206.79</v>
      </c>
      <c r="BP7" s="38">
        <v>1218.7</v>
      </c>
      <c r="BQ7" s="38">
        <v>65.56</v>
      </c>
      <c r="BR7" s="38">
        <v>67.94</v>
      </c>
      <c r="BS7" s="38">
        <v>61.74</v>
      </c>
      <c r="BT7" s="38">
        <v>59.6</v>
      </c>
      <c r="BU7" s="38">
        <v>101.73</v>
      </c>
      <c r="BV7" s="38">
        <v>66.22</v>
      </c>
      <c r="BW7" s="38">
        <v>69.87</v>
      </c>
      <c r="BX7" s="38">
        <v>74.3</v>
      </c>
      <c r="BY7" s="38">
        <v>72.260000000000005</v>
      </c>
      <c r="BZ7" s="38">
        <v>71.84</v>
      </c>
      <c r="CA7" s="38">
        <v>74.17</v>
      </c>
      <c r="CB7" s="38">
        <v>255.87</v>
      </c>
      <c r="CC7" s="38">
        <v>246.87</v>
      </c>
      <c r="CD7" s="38">
        <v>393.14</v>
      </c>
      <c r="CE7" s="38">
        <v>400.97</v>
      </c>
      <c r="CF7" s="38">
        <v>160.69999999999999</v>
      </c>
      <c r="CG7" s="38">
        <v>246.72</v>
      </c>
      <c r="CH7" s="38">
        <v>234.96</v>
      </c>
      <c r="CI7" s="38">
        <v>221.81</v>
      </c>
      <c r="CJ7" s="38">
        <v>230.02</v>
      </c>
      <c r="CK7" s="38">
        <v>228.47</v>
      </c>
      <c r="CL7" s="38">
        <v>218.56</v>
      </c>
      <c r="CM7" s="38">
        <v>37.67</v>
      </c>
      <c r="CN7" s="38">
        <v>37.67</v>
      </c>
      <c r="CO7" s="38">
        <v>27.67</v>
      </c>
      <c r="CP7" s="38">
        <v>27.67</v>
      </c>
      <c r="CQ7" s="38">
        <v>39.83</v>
      </c>
      <c r="CR7" s="38">
        <v>41.35</v>
      </c>
      <c r="CS7" s="38">
        <v>42.9</v>
      </c>
      <c r="CT7" s="38">
        <v>43.36</v>
      </c>
      <c r="CU7" s="38">
        <v>42.56</v>
      </c>
      <c r="CV7" s="38">
        <v>42.47</v>
      </c>
      <c r="CW7" s="38">
        <v>42.86</v>
      </c>
      <c r="CX7" s="38">
        <v>89.04</v>
      </c>
      <c r="CY7" s="38">
        <v>84.88</v>
      </c>
      <c r="CZ7" s="38">
        <v>90.74</v>
      </c>
      <c r="DA7" s="38">
        <v>90.28</v>
      </c>
      <c r="DB7" s="38">
        <v>91.3</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2021-02-05T06:26:45Z</cp:lastPrinted>
  <dcterms:created xsi:type="dcterms:W3CDTF">2020-12-04T02:58:21Z</dcterms:created>
  <dcterms:modified xsi:type="dcterms:W3CDTF">2021-02-18T00:09:53Z</dcterms:modified>
  <cp:category/>
</cp:coreProperties>
</file>