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2_鹿屋市【済】\"/>
    </mc:Choice>
  </mc:AlternateContent>
  <workbookProtection workbookAlgorithmName="SHA-512" workbookHashValue="q3833iLNrYr5TukQIfoIS0jSfmxX0krZ/nvJol+MG9CFa2dBgnRIgmIVnVkwGt7hR1dPegfmAEhCtJHI6kVGAg==" workbookSaltValue="D2WQGCJvMMA//JdBhCCNOg==" workbookSpinCount="100000" lockStructure="1"/>
  <bookViews>
    <workbookView xWindow="0" yWindow="0" windowWidth="20490" windowHeight="90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<sst xmlns="http://schemas.openxmlformats.org/spreadsheetml/2006/main" count="236" uniqueCount="118">
  <si>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</si>
  <si>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</si>
  <si>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</si>
  <si>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</si>
  <si>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</si>
  <si>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</si>
  <si>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</si>
  <si>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</si>
  <si>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</si>
  <si>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</si>
  <si>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</si>
  <si>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</si>
  <si>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</si>
  <si>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</si>
  <si>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</si>
  <si>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</si>
  <si>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</si>
  <si>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</si>
  <si>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</si>
  <si>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</si>
  <si>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</si>
  <si>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</si>
  <si>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</si>
  <si>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</si>
  <si>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</si>
  <si>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</si>
  <si>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</si>
  <si>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</si>
  <si>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</si>
  <si>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</si>
  <si>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</si>
  <si>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</si>
  <si>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</si>
  <si>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</si>
  <si>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</si>
  <si>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</si>
  <si>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</si>
  <si>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</si>
  <si>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</si>
  <si>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</si>
  <si>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</si>
  <si>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</si>
  <si>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</si>
  <si>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</si>
  <si>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</si>
  <si>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</si>
  <si>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</si>
  <si>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</si>
  <si>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</si>
  <si>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</si>
  <si>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</si>
  <si>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</si>
  <si>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</si>
  <si>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</si>
  <si>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</si>
  <si>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</si>
  <si>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</si>
  <si>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</si>
  <si>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</si>
  <si>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</si>
  <si>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</si>
  <si>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</si>
  <si>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</si>
  <si>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</si>
  <si>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</si>
  <si>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</si>
  <si>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</si>
  <si>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</si>
  <si>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</si>
  <si>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</si>
  <si>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</si>
  <si>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</si>
  <si>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</si>
  <si>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</si>
  <si>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</si>
  <si>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</si>
  <si>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</si>
  <si>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</si>
  <si>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</si>
  <si>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</si>
  <si>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</si>
  <si>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</si>
  <si>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</si>
  <si>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</si>
  <si>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</si>
  <si>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</si>
  <si>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</si>
  <si>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</si>
  <si>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</si>
  <si>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</si>
  <si>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</si>
  <si>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</si>
  <si>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</si>
  <si>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</si>
  <si>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</si>
  <si>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</si>
  <si>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</si>
  <si>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</si>
  <si>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</si>
  <si>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</si>
  <si>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</si>
  <si>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</si>
  <si>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</si>
  <si>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</si>
  <si>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</si>
  <si>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</si>
  <si>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</si>
  <si>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</si>
  <si>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</si>
  <si>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</si>
  <si>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</si>
  <si>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</si>
  <si>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</si>
  <si>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</si>
  <si>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</si>
  <si>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今まで、処理場の包括的民間委託や事業計画の見直しを行うなど経営健全化に取り組んできたが、今後さらに、料金水準適正化の検討、公債費抑制のための起債事業の厳選、接続率向上の普及啓発活動の強化などを実施し、他会計繰入金の依存度を下げる経営改善に向けた取り組みが必要である。
　また、健全・効率的な経営を目指すために、中長期的視点に立った経営戦略の策定等を通じて、より効果的な経営分析を組織全体で検討する必要がある。</t>
    <phoneticPr fontId="4"/>
  </si>
  <si>
    <t>③管渠改善率…管路状態は良いが布設から30年以上経過した箇所もあることから、令和２年度までの長寿命化計画に基づき、計画的な管渠の改築更新等に取り組むこととしている。</t>
    <rPh sb="7" eb="9">
      <t>カンロ</t>
    </rPh>
    <rPh sb="9" eb="11">
      <t>ジョウタイ</t>
    </rPh>
    <rPh sb="12" eb="13">
      <t>ヨ</t>
    </rPh>
    <rPh sb="15" eb="17">
      <t>フセツ</t>
    </rPh>
    <rPh sb="21" eb="22">
      <t>ネン</t>
    </rPh>
    <rPh sb="22" eb="24">
      <t>イジョウ</t>
    </rPh>
    <rPh sb="24" eb="26">
      <t>ケイカ</t>
    </rPh>
    <rPh sb="28" eb="30">
      <t>カショ</t>
    </rPh>
    <rPh sb="57" eb="60">
      <t>ケイカクテキ</t>
    </rPh>
    <rPh sb="64" eb="66">
      <t>カイチク</t>
    </rPh>
    <phoneticPr fontId="4"/>
  </si>
  <si>
    <t>①収益的収支比率…地方債償還金の減少により収支比率が向上しているが、現状は地方債償還金を使用料で賄えておらず一般会計からの繰入金への依存度が高い状況である。財源の確保として、水洗化率の向上や料金改定など使用料の収入増に努める必要がある。
④企業債残高対事業規模比率…近年、建設改良費の平準化を図るなど、借入金の抑制に努めており、今後も、地方債借入額が償還額を超えないように抑制し整備を進めていく必要がある。
⑤経費回収率…汚水処理費の抑制に努めており、また、使用料収入も増加はしているものの微増であることから経費回収率は昨年とほぼ変わらない。しかし類似団体・全国平均ともに下回っており、健全な経営のためにも、適正な使用料について検討する必要がある。
⑥汚水処理原価…今後の接続率の状況により有収水量を増加できるので、汚水処理原価の減少を図るためにも接続率の向上に努める必要がある。また、汚水処理原価を減少させることで、経費回収率の改善にもつながる。
⑦施設利用率…類似団体・全国平均を上回っており概ね良好と考えているが、今後の処理水量に見合った施設整備を検討する必要がある。
⑧水洗化率…類似団体、全国平均を下回っており、水洗化率向上のための普及啓発活動の強化が必要である。</t>
    <rPh sb="26" eb="28">
      <t>コウジョウ</t>
    </rPh>
    <rPh sb="95" eb="97">
      <t>リョウキン</t>
    </rPh>
    <rPh sb="97" eb="99">
      <t>カイテイ</t>
    </rPh>
    <rPh sb="186" eb="188">
      <t>ヨクセイ</t>
    </rPh>
    <rPh sb="192" eb="193">
      <t>スス</t>
    </rPh>
    <rPh sb="293" eb="295">
      <t>ケンゼン</t>
    </rPh>
    <rPh sb="296" eb="298">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</si>
</sst>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0.11</c:v>
                </c:pt>
                <c:pt idx="1">
                  <c:v>0</c:v>
                </c:pt>
                <c:pt idx="2">
                  <c:v>0</c:v>
                </c:pt>
                <c:pt idx="3">
                  <c:v>0</c:v>
                </c:pt>
                <c:pt idx="4" formatCode="#,##0.00;&quot;△&quot;#,##0.00;&quot;-&quot;">
                  <c:v>0.13</c:v>
                </c:pt>
              </c:numCache>
            </c:numRef>
          </c:val>
          <c:extLst>
            <c:ext xmlns:c16="http://schemas.microsoft.com/office/drawing/2014/chart" uri="{C3380CC4-5D6E-409C-BE32-E72D297353CC}">
              <c16:uniqueId val="{00000000-421B-4B87-B00E-BBB784089F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0.21</c:v>
                </c:pt>
                <c:pt idx="4">
                  <c:v>0.17</c:v>
                </c:pt>
              </c:numCache>
            </c:numRef>
          </c:val>
          <c:smooth val="0"/>
          <c:extLst>
            <c:ext xmlns:c16="http://schemas.microsoft.com/office/drawing/2014/chart" uri="{C3380CC4-5D6E-409C-BE32-E72D297353CC}">
              <c16:uniqueId val="{00000001-421B-4B87-B00E-BBB784089F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73.53</c:v>
                </c:pt>
                <c:pt idx="1">
                  <c:v>73.209999999999994</c:v>
                </c:pt>
                <c:pt idx="2">
                  <c:v>72.790000000000006</c:v>
                </c:pt>
                <c:pt idx="3">
                  <c:v>72.790000000000006</c:v>
                </c:pt>
                <c:pt idx="4">
                  <c:v>72.83</c:v>
                </c:pt>
              </c:numCache>
            </c:numRef>
          </c:val>
          <c:extLst>
            <c:ext xmlns:c16="http://schemas.microsoft.com/office/drawing/2014/chart" uri="{C3380CC4-5D6E-409C-BE32-E72D297353CC}">
              <c16:uniqueId val="{00000000-1FCA-42BE-ADC6-FE6103DE2F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58</c:v>
                </c:pt>
                <c:pt idx="4">
                  <c:v>57.42</c:v>
                </c:pt>
              </c:numCache>
            </c:numRef>
          </c:val>
          <c:smooth val="0"/>
          <c:extLst>
            <c:ext xmlns:c16="http://schemas.microsoft.com/office/drawing/2014/chart" uri="{C3380CC4-5D6E-409C-BE32-E72D297353CC}">
              <c16:uniqueId val="{00000001-1FCA-42BE-ADC6-FE6103DE2F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76.900000000000006</c:v>
                </c:pt>
                <c:pt idx="1">
                  <c:v>77.31</c:v>
                </c:pt>
                <c:pt idx="2">
                  <c:v>78.099999999999994</c:v>
                </c:pt>
                <c:pt idx="3">
                  <c:v>78.540000000000006</c:v>
                </c:pt>
                <c:pt idx="4">
                  <c:v>78.59</c:v>
                </c:pt>
              </c:numCache>
            </c:numRef>
          </c:val>
          <c:extLst>
            <c:ext xmlns:c16="http://schemas.microsoft.com/office/drawing/2014/chart" uri="{C3380CC4-5D6E-409C-BE32-E72D297353CC}">
              <c16:uniqueId val="{00000000-5618-4E7D-A011-FBE241BAF9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89.79</c:v>
                </c:pt>
                <c:pt idx="4">
                  <c:v>90.42</c:v>
                </c:pt>
              </c:numCache>
            </c:numRef>
          </c:val>
          <c:smooth val="0"/>
          <c:extLst>
            <c:ext xmlns:c16="http://schemas.microsoft.com/office/drawing/2014/chart" uri="{C3380CC4-5D6E-409C-BE32-E72D297353CC}">
              <c16:uniqueId val="{00000001-5618-4E7D-A011-FBE241BAF9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99.35</c:v>
                </c:pt>
                <c:pt idx="1">
                  <c:v>96.58</c:v>
                </c:pt>
                <c:pt idx="2">
                  <c:v>99.61</c:v>
                </c:pt>
                <c:pt idx="3">
                  <c:v>96.44</c:v>
                </c:pt>
                <c:pt idx="4">
                  <c:v>99.4</c:v>
                </c:pt>
              </c:numCache>
            </c:numRef>
          </c:val>
          <c:extLst>
            <c:ext xmlns:c16="http://schemas.microsoft.com/office/drawing/2014/chart" uri="{C3380CC4-5D6E-409C-BE32-E72D297353CC}">
              <c16:uniqueId val="{00000000-7613-4E71-AA32-530F9A74F4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13-4E71-AA32-530F9A74F4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5F-4632-B3E8-0679418C7F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5F-4632-B3E8-0679418C7F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1D-4994-918F-90733D0214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D-4994-918F-90733D0214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BB-4454-A01B-6F67016035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BB-4454-A01B-6F67016035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A-4942-B15A-63D266F63B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A-4942-B15A-63D266F63B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557.21</c:v>
                </c:pt>
                <c:pt idx="1">
                  <c:v>588.27</c:v>
                </c:pt>
                <c:pt idx="2">
                  <c:v>564.87</c:v>
                </c:pt>
                <c:pt idx="3">
                  <c:v>497.92</c:v>
                </c:pt>
                <c:pt idx="4">
                  <c:v>679.87</c:v>
                </c:pt>
              </c:numCache>
            </c:numRef>
          </c:val>
          <c:extLst>
            <c:ext xmlns:c16="http://schemas.microsoft.com/office/drawing/2014/chart" uri="{C3380CC4-5D6E-409C-BE32-E72D297353CC}">
              <c16:uniqueId val="{00000000-60BB-4FA4-9DC4-14F667872B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768.62</c:v>
                </c:pt>
                <c:pt idx="4">
                  <c:v>789.44</c:v>
                </c:pt>
              </c:numCache>
            </c:numRef>
          </c:val>
          <c:smooth val="0"/>
          <c:extLst>
            <c:ext xmlns:c16="http://schemas.microsoft.com/office/drawing/2014/chart" uri="{C3380CC4-5D6E-409C-BE32-E72D297353CC}">
              <c16:uniqueId val="{00000001-60BB-4FA4-9DC4-14F667872B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70.55</c:v>
                </c:pt>
                <c:pt idx="1">
                  <c:v>70.25</c:v>
                </c:pt>
                <c:pt idx="2">
                  <c:v>69.819999999999993</c:v>
                </c:pt>
                <c:pt idx="3">
                  <c:v>70.02</c:v>
                </c:pt>
                <c:pt idx="4">
                  <c:v>68.38</c:v>
                </c:pt>
              </c:numCache>
            </c:numRef>
          </c:val>
          <c:extLst>
            <c:ext xmlns:c16="http://schemas.microsoft.com/office/drawing/2014/chart" uri="{C3380CC4-5D6E-409C-BE32-E72D297353CC}">
              <c16:uniqueId val="{00000000-0FEF-4258-B73B-8FA8E24DE3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88.06</c:v>
                </c:pt>
                <c:pt idx="4">
                  <c:v>87.29</c:v>
                </c:pt>
              </c:numCache>
            </c:numRef>
          </c:val>
          <c:smooth val="0"/>
          <c:extLst>
            <c:ext xmlns:c16="http://schemas.microsoft.com/office/drawing/2014/chart" uri="{C3380CC4-5D6E-409C-BE32-E72D297353CC}">
              <c16:uniqueId val="{00000001-0FEF-4258-B73B-8FA8E24DE3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149.66999999999999</c:v>
                </c:pt>
                <c:pt idx="1">
                  <c:v>149.6</c:v>
                </c:pt>
                <c:pt idx="2">
                  <c:v>150</c:v>
                </c:pt>
                <c:pt idx="3">
                  <c:v>150</c:v>
                </c:pt>
                <c:pt idx="4">
                  <c:v>150</c:v>
                </c:pt>
              </c:numCache>
            </c:numRef>
          </c:val>
          <c:extLst>
            <c:ext xmlns:c16="http://schemas.microsoft.com/office/drawing/2014/chart" uri="{C3380CC4-5D6E-409C-BE32-E72D297353CC}">
              <c16:uniqueId val="{00000000-1A6F-469E-9082-AF805AC345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179.32</c:v>
                </c:pt>
                <c:pt idx="4">
                  <c:v>176.67</c:v>
                </c:pt>
              </c:numCache>
            </c:numRef>
          </c:val>
          <c:smooth val="0"/>
          <c:extLst>
            <c:ext xmlns:c16="http://schemas.microsoft.com/office/drawing/2014/chart" uri="{C3380CC4-5D6E-409C-BE32-E72D297353CC}">
              <c16:uniqueId val="{00000001-1A6F-469E-9082-AF805AC345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鹿屋市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102875</v>
      </c>
      <c r="AM8" s="69"/>
      <c r="AN8" s="69"/>
      <c r="AO8" s="69"/>
      <c r="AP8" s="69"/>
      <c r="AQ8" s="69"/>
      <c r="AR8" s="69"/>
      <c r="AS8" s="69"/>
      <c r="AT8" s="68">
        <f>データ!T6</f>
        <v>448.15</v>
      </c>
      <c r="AU8" s="68"/>
      <c r="AV8" s="68"/>
      <c r="AW8" s="68"/>
      <c r="AX8" s="68"/>
      <c r="AY8" s="68"/>
      <c r="AZ8" s="68"/>
      <c r="BA8" s="68"/>
      <c r="BB8" s="68">
        <f>データ!U6</f>
        <v>229.55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17.91</v>
      </c>
      <c r="Q10" s="68"/>
      <c r="R10" s="68"/>
      <c r="S10" s="68"/>
      <c r="T10" s="68"/>
      <c r="U10" s="68"/>
      <c r="V10" s="68"/>
      <c r="W10" s="68">
        <f>データ!Q6</f>
        <v>96.38</v>
      </c>
      <c r="X10" s="68"/>
      <c r="Y10" s="68"/>
      <c r="Z10" s="68"/>
      <c r="AA10" s="68"/>
      <c r="AB10" s="68"/>
      <c r="AC10" s="68"/>
      <c r="AD10" s="69">
        <f>データ!R6</f>
        <v>1815</v>
      </c>
      <c r="AE10" s="69"/>
      <c r="AF10" s="69"/>
      <c r="AG10" s="69"/>
      <c r="AH10" s="69"/>
      <c r="AI10" s="69"/>
      <c r="AJ10" s="69"/>
      <c r="AK10" s="2"/>
      <c r="AL10" s="69">
        <f>データ!V6</f>
        <v>18220</v>
      </c>
      <c r="AM10" s="69"/>
      <c r="AN10" s="69"/>
      <c r="AO10" s="69"/>
      <c r="AP10" s="69"/>
      <c r="AQ10" s="69"/>
      <c r="AR10" s="69"/>
      <c r="AS10" s="69"/>
      <c r="AT10" s="68">
        <f>データ!W6</f>
        <v>6.12</v>
      </c>
      <c r="AU10" s="68"/>
      <c r="AV10" s="68"/>
      <c r="AW10" s="68"/>
      <c r="AX10" s="68"/>
      <c r="AY10" s="68"/>
      <c r="AZ10" s="68"/>
      <c r="BA10" s="68"/>
      <c r="BB10" s="68">
        <f>データ!X6</f>
        <v>2977.12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1q1OZ/jJEAz6PZlNgsOcOjEK4+CxIGevhXLJMBMN0P3U8pUigAX015q6D8BTHvAGINxKnuOdJEsVKCE3bys+4w==" saltValue="RNH2yUBigPoV3eGBkbg6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462039</v>
      </c>
      <c r="D6" s="33">
        <f t="shared" si="3"/>
        <v>47</v>
      </c>
      <c r="E6" s="33">
        <f t="shared" si="3"/>
        <v>17</v>
      </c>
      <c r="F6" s="33">
        <f t="shared" si="3"/>
        <v>1</v>
      </c>
      <c r="G6" s="33">
        <f t="shared" si="3"/>
        <v>0</v>
      </c>
      <c r="H6" s="33" t="str">
        <f t="shared" si="3"/>
        <v>鹿児島県　鹿屋市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17.91</v>
      </c>
      <c r="Q6" s="34">
        <f t="shared" si="3"/>
        <v>96.38</v>
      </c>
      <c r="R6" s="34">
        <f t="shared" si="3"/>
        <v>1815</v>
      </c>
      <c r="S6" s="34">
        <f t="shared" si="3"/>
        <v>102875</v>
      </c>
      <c r="T6" s="34">
        <f t="shared" si="3"/>
        <v>448.15</v>
      </c>
      <c r="U6" s="34">
        <f t="shared" si="3"/>
        <v>229.55</v>
      </c>
      <c r="V6" s="34">
        <f t="shared" si="3"/>
        <v>18220</v>
      </c>
      <c r="W6" s="34">
        <f t="shared" si="3"/>
        <v>6.12</v>
      </c>
      <c r="X6" s="34">
        <f t="shared" si="3"/>
        <v>2977.12</v>
      </c>
      <c r="Y6" s="35">
        <f>IF(Y7="",NA(),Y7)</f>
        <v>99.35</v>
      </c>
      <c r="Z6" s="35">
        <f t="shared" ref="Z6:AH6" si="4">IF(Z7="",NA(),Z7)</f>
        <v>96.58</v>
      </c>
      <c r="AA6" s="35">
        <f t="shared" si="4"/>
        <v>99.61</v>
      </c>
      <c r="AB6" s="35">
        <f t="shared" si="4"/>
        <v>96.44</v>
      </c>
      <c r="AC6" s="35">
        <f t="shared" si="4"/>
        <v>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557.21</v>
      </c>
      <c r="BG6" s="35">
        <f t="shared" ref="BG6:BO6" si="7">IF(BG7="",NA(),BG7)</f>
        <v>588.27</v>
      </c>
      <c r="BH6" s="35">
        <f t="shared" si="7"/>
        <v>564.87</v>
      </c>
      <c r="BI6" s="35">
        <f t="shared" si="7"/>
        <v>497.92</v>
      </c>
      <c r="BJ6" s="35">
        <f t="shared" si="7"/>
        <v>679.87</v>
      </c>
      <c r="BK6" s="35">
        <f t="shared" si="7"/>
        <v>1118.56</v>
      </c>
      <c r="BL6" s="35">
        <f t="shared" si="7"/>
        <v>1111.31</v>
      </c>
      <c r="BM6" s="35">
        <f t="shared" si="7"/>
        <v>966.33</v>
      </c>
      <c r="BN6" s="35">
        <f t="shared" si="7"/>
        <v>768.62</v>
      </c>
      <c r="BO6" s="35">
        <f t="shared" si="7"/>
        <v>789.44</v>
      </c>
      <c r="BP6" s="34" t="str">
        <f>IF(BP7="","",IF(BP7="-","【-】","【"&amp;SUBSTITUTE(TEXT(BP7,"#,##0.00"),"-","△")&amp;"】"))</f>
        <v>【682.51】</v>
      </c>
      <c r="BQ6" s="35">
        <f>IF(BQ7="",NA(),BQ7)</f>
        <v>70.55</v>
      </c>
      <c r="BR6" s="35">
        <f t="shared" ref="BR6:BZ6" si="8">IF(BR7="",NA(),BR7)</f>
        <v>70.25</v>
      </c>
      <c r="BS6" s="35">
        <f t="shared" si="8"/>
        <v>69.819999999999993</v>
      </c>
      <c r="BT6" s="35">
        <f t="shared" si="8"/>
        <v>70.02</v>
      </c>
      <c r="BU6" s="35">
        <f t="shared" si="8"/>
        <v>68.38</v>
      </c>
      <c r="BV6" s="35">
        <f t="shared" si="8"/>
        <v>72.33</v>
      </c>
      <c r="BW6" s="35">
        <f t="shared" si="8"/>
        <v>75.540000000000006</v>
      </c>
      <c r="BX6" s="35">
        <f t="shared" si="8"/>
        <v>81.739999999999995</v>
      </c>
      <c r="BY6" s="35">
        <f t="shared" si="8"/>
        <v>88.06</v>
      </c>
      <c r="BZ6" s="35">
        <f t="shared" si="8"/>
        <v>87.29</v>
      </c>
      <c r="CA6" s="34" t="str">
        <f>IF(CA7="","",IF(CA7="-","【-】","【"&amp;SUBSTITUTE(TEXT(CA7,"#,##0.00"),"-","△")&amp;"】"))</f>
        <v>【100.34】</v>
      </c>
      <c r="CB6" s="35">
        <f>IF(CB7="",NA(),CB7)</f>
        <v>149.66999999999999</v>
      </c>
      <c r="CC6" s="35">
        <f t="shared" ref="CC6:CK6" si="9">IF(CC7="",NA(),CC7)</f>
        <v>149.6</v>
      </c>
      <c r="CD6" s="35">
        <f t="shared" si="9"/>
        <v>150</v>
      </c>
      <c r="CE6" s="35">
        <f t="shared" si="9"/>
        <v>150</v>
      </c>
      <c r="CF6" s="35">
        <f t="shared" si="9"/>
        <v>150</v>
      </c>
      <c r="CG6" s="35">
        <f t="shared" si="9"/>
        <v>215.28</v>
      </c>
      <c r="CH6" s="35">
        <f t="shared" si="9"/>
        <v>207.96</v>
      </c>
      <c r="CI6" s="35">
        <f t="shared" si="9"/>
        <v>194.31</v>
      </c>
      <c r="CJ6" s="35">
        <f t="shared" si="9"/>
        <v>179.32</v>
      </c>
      <c r="CK6" s="35">
        <f t="shared" si="9"/>
        <v>176.67</v>
      </c>
      <c r="CL6" s="34" t="str">
        <f>IF(CL7="","",IF(CL7="-","【-】","【"&amp;SUBSTITUTE(TEXT(CL7,"#,##0.00"),"-","△")&amp;"】"))</f>
        <v>【136.15】</v>
      </c>
      <c r="CM6" s="35">
        <f>IF(CM7="",NA(),CM7)</f>
        <v>73.53</v>
      </c>
      <c r="CN6" s="35">
        <f t="shared" ref="CN6:CV6" si="10">IF(CN7="",NA(),CN7)</f>
        <v>73.209999999999994</v>
      </c>
      <c r="CO6" s="35">
        <f t="shared" si="10"/>
        <v>72.790000000000006</v>
      </c>
      <c r="CP6" s="35">
        <f t="shared" si="10"/>
        <v>72.790000000000006</v>
      </c>
      <c r="CQ6" s="35">
        <f t="shared" si="10"/>
        <v>72.83</v>
      </c>
      <c r="CR6" s="35">
        <f t="shared" si="10"/>
        <v>54.67</v>
      </c>
      <c r="CS6" s="35">
        <f t="shared" si="10"/>
        <v>53.51</v>
      </c>
      <c r="CT6" s="35">
        <f t="shared" si="10"/>
        <v>53.5</v>
      </c>
      <c r="CU6" s="35">
        <f t="shared" si="10"/>
        <v>58</v>
      </c>
      <c r="CV6" s="35">
        <f t="shared" si="10"/>
        <v>57.42</v>
      </c>
      <c r="CW6" s="34" t="str">
        <f>IF(CW7="","",IF(CW7="-","【-】","【"&amp;SUBSTITUTE(TEXT(CW7,"#,##0.00"),"-","△")&amp;"】"))</f>
        <v>【59.64】</v>
      </c>
      <c r="CX6" s="35">
        <f>IF(CX7="",NA(),CX7)</f>
        <v>76.900000000000006</v>
      </c>
      <c r="CY6" s="35">
        <f t="shared" ref="CY6:DG6" si="11">IF(CY7="",NA(),CY7)</f>
        <v>77.31</v>
      </c>
      <c r="CZ6" s="35">
        <f t="shared" si="11"/>
        <v>78.099999999999994</v>
      </c>
      <c r="DA6" s="35">
        <f t="shared" si="11"/>
        <v>78.540000000000006</v>
      </c>
      <c r="DB6" s="35">
        <f t="shared" si="11"/>
        <v>78.59</v>
      </c>
      <c r="DC6" s="35">
        <f t="shared" si="11"/>
        <v>83.8</v>
      </c>
      <c r="DD6" s="35">
        <f t="shared" si="11"/>
        <v>83.91</v>
      </c>
      <c r="DE6" s="35">
        <f t="shared" si="11"/>
        <v>83.51</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4">
        <f t="shared" ref="EF6:EN6" si="14">IF(EF7="",NA(),EF7)</f>
        <v>0</v>
      </c>
      <c r="EG6" s="34">
        <f t="shared" si="14"/>
        <v>0</v>
      </c>
      <c r="EH6" s="34">
        <f t="shared" si="14"/>
        <v>0</v>
      </c>
      <c r="EI6" s="35">
        <f t="shared" si="14"/>
        <v>0.13</v>
      </c>
      <c r="EJ6" s="35">
        <f t="shared" si="14"/>
        <v>0.11</v>
      </c>
      <c r="EK6" s="35">
        <f t="shared" si="14"/>
        <v>0.15</v>
      </c>
      <c r="EL6" s="35">
        <f t="shared" si="14"/>
        <v>0.16</v>
      </c>
      <c r="EM6" s="35">
        <f t="shared" si="14"/>
        <v>0.21</v>
      </c>
      <c r="EN6" s="35">
        <f t="shared" si="14"/>
        <v>0.17</v>
      </c>
      <c r="EO6" s="34" t="str">
        <f>IF(EO7="","",IF(EO7="-","【-】","【"&amp;SUBSTITUTE(TEXT(EO7,"#,##0.00"),"-","△")&amp;"】"))</f>
        <v>【0.22】</v>
      </c>
    </row>
    <row r="7" spans="1:145" s="36" customFormat="1" x14ac:dyDescent="0.15">
      <c r="A7" s="28"/>
      <c r="B7" s="37">
        <v>2019</v>
      </c>
      <c r="C7" s="37">
        <v>462039</v>
      </c>
      <c r="D7" s="37">
        <v>47</v>
      </c>
      <c r="E7" s="37">
        <v>17</v>
      </c>
      <c r="F7" s="37">
        <v>1</v>
      </c>
      <c r="G7" s="37">
        <v>0</v>
      </c>
      <c r="H7" s="37" t="s">
        <v>97</v>
      </c>
      <c r="I7" s="37" t="s">
        <v>98</v>
      </c>
      <c r="J7" s="37" t="s">
        <v>99</v>
      </c>
      <c r="K7" s="37" t="s">
        <v>100</v>
      </c>
      <c r="L7" s="37" t="s">
        <v>101</v>
      </c>
      <c r="M7" s="37" t="s">
        <v>102</v>
      </c>
      <c r="N7" s="38" t="s">
        <v>103</v>
      </c>
      <c r="O7" s="38" t="s">
        <v>104</v>
      </c>
      <c r="P7" s="38">
        <v>17.91</v>
      </c>
      <c r="Q7" s="38">
        <v>96.38</v>
      </c>
      <c r="R7" s="38">
        <v>1815</v>
      </c>
      <c r="S7" s="38">
        <v>102875</v>
      </c>
      <c r="T7" s="38">
        <v>448.15</v>
      </c>
      <c r="U7" s="38">
        <v>229.55</v>
      </c>
      <c r="V7" s="38">
        <v>18220</v>
      </c>
      <c r="W7" s="38">
        <v>6.12</v>
      </c>
      <c r="X7" s="38">
        <v>2977.12</v>
      </c>
      <c r="Y7" s="38">
        <v>99.35</v>
      </c>
      <c r="Z7" s="38">
        <v>96.58</v>
      </c>
      <c r="AA7" s="38">
        <v>99.61</v>
      </c>
      <c r="AB7" s="38">
        <v>96.44</v>
      </c>
      <c r="AC7" s="38">
        <v>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557.21</v>
      </c>
      <c r="BG7" s="38">
        <v>588.27</v>
      </c>
      <c r="BH7" s="38">
        <v>564.87</v>
      </c>
      <c r="BI7" s="38">
        <v>497.92</v>
      </c>
      <c r="BJ7" s="38">
        <v>679.87</v>
      </c>
      <c r="BK7" s="38">
        <v>1118.56</v>
      </c>
      <c r="BL7" s="38">
        <v>1111.31</v>
      </c>
      <c r="BM7" s="38">
        <v>966.33</v>
      </c>
      <c r="BN7" s="38">
        <v>768.62</v>
      </c>
      <c r="BO7" s="38">
        <v>789.44</v>
      </c>
      <c r="BP7" s="38">
        <v>682.51</v>
      </c>
      <c r="BQ7" s="38">
        <v>70.55</v>
      </c>
      <c r="BR7" s="38">
        <v>70.25</v>
      </c>
      <c r="BS7" s="38">
        <v>69.819999999999993</v>
      </c>
      <c r="BT7" s="38">
        <v>70.02</v>
      </c>
      <c r="BU7" s="38">
        <v>68.38</v>
      </c>
      <c r="BV7" s="38">
        <v>72.33</v>
      </c>
      <c r="BW7" s="38">
        <v>75.540000000000006</v>
      </c>
      <c r="BX7" s="38">
        <v>81.739999999999995</v>
      </c>
      <c r="BY7" s="38">
        <v>88.06</v>
      </c>
      <c r="BZ7" s="38">
        <v>87.29</v>
      </c>
      <c r="CA7" s="38">
        <v>100.34</v>
      </c>
      <c r="CB7" s="38">
        <v>149.66999999999999</v>
      </c>
      <c r="CC7" s="38">
        <v>149.6</v>
      </c>
      <c r="CD7" s="38">
        <v>150</v>
      </c>
      <c r="CE7" s="38">
        <v>150</v>
      </c>
      <c r="CF7" s="38">
        <v>150</v>
      </c>
      <c r="CG7" s="38">
        <v>215.28</v>
      </c>
      <c r="CH7" s="38">
        <v>207.96</v>
      </c>
      <c r="CI7" s="38">
        <v>194.31</v>
      </c>
      <c r="CJ7" s="38">
        <v>179.32</v>
      </c>
      <c r="CK7" s="38">
        <v>176.67</v>
      </c>
      <c r="CL7" s="38">
        <v>136.15</v>
      </c>
      <c r="CM7" s="38">
        <v>73.53</v>
      </c>
      <c r="CN7" s="38">
        <v>73.209999999999994</v>
      </c>
      <c r="CO7" s="38">
        <v>72.790000000000006</v>
      </c>
      <c r="CP7" s="38">
        <v>72.790000000000006</v>
      </c>
      <c r="CQ7" s="38">
        <v>72.83</v>
      </c>
      <c r="CR7" s="38">
        <v>54.67</v>
      </c>
      <c r="CS7" s="38">
        <v>53.51</v>
      </c>
      <c r="CT7" s="38">
        <v>53.5</v>
      </c>
      <c r="CU7" s="38">
        <v>58</v>
      </c>
      <c r="CV7" s="38">
        <v>57.42</v>
      </c>
      <c r="CW7" s="38">
        <v>59.64</v>
      </c>
      <c r="CX7" s="38">
        <v>76.900000000000006</v>
      </c>
      <c r="CY7" s="38">
        <v>77.31</v>
      </c>
      <c r="CZ7" s="38">
        <v>78.099999999999994</v>
      </c>
      <c r="DA7" s="38">
        <v>78.540000000000006</v>
      </c>
      <c r="DB7" s="38">
        <v>78.59</v>
      </c>
      <c r="DC7" s="38">
        <v>83.8</v>
      </c>
      <c r="DD7" s="38">
        <v>83.91</v>
      </c>
      <c r="DE7" s="38">
        <v>83.51</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0.11</v>
      </c>
      <c r="EF7" s="38">
        <v>0</v>
      </c>
      <c r="EG7" s="38">
        <v>0</v>
      </c>
      <c r="EH7" s="38">
        <v>0</v>
      </c>
      <c r="EI7" s="38">
        <v>0.13</v>
      </c>
      <c r="EJ7" s="38">
        <v>0.11</v>
      </c>
      <c r="EK7" s="38">
        <v>0.15</v>
      </c>
      <c r="EL7" s="38">
        <v>0.16</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2021-02-09T07:54:37Z</cp:lastPrinted>
  <dcterms:created xsi:type="dcterms:W3CDTF">2020-12-04T02:50:09Z</dcterms:created>
  <dcterms:modified xsi:type="dcterms:W3CDTF">2021-02-18T00:04:45Z</dcterms:modified>
  <cp:category/>
</cp:coreProperties>
</file>