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1_鹿児島市【済】\"/>
    </mc:Choice>
  </mc:AlternateContent>
  <workbookProtection workbookAlgorithmName="SHA-512" workbookHashValue="EcC2m1mjMnDHPia1UOcwaEMPjr0MPKpz1W9eGwWBkjuF4B27ZSC+CWEa3CEgoFdnc37RZ2ldHDRXFkLCBAOBKQ==" workbookSaltValue="Qt06qIFd7+6enU3pOtK+CQ==" workbookSpinCount="100000" lockStructure="1"/>
  <bookViews>
    <workbookView xWindow="0" yWindow="0" windowWidth="20490" windowHeight="90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<sst xmlns="http://schemas.openxmlformats.org/spreadsheetml/2006/main" count="228" uniqueCount="115">
  <si>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</si>
  <si>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</si>
  <si>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</si>
  <si>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</si>
  <si>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</si>
  <si>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</si>
  <si>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</si>
  <si>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</si>
  <si>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</si>
  <si>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</si>
  <si>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</si>
  <si>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</si>
  <si>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</si>
  <si>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</si>
  <si>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</si>
  <si>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</si>
  <si>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</si>
  <si>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</si>
  <si>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</si>
  <si>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</si>
  <si>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</si>
  <si>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</si>
  <si>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</si>
  <si>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</si>
  <si>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</si>
  <si>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</si>
  <si>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</si>
  <si>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</si>
  <si>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</si>
  <si>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</si>
  <si>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</si>
  <si>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</si>
  <si>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</si>
  <si>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</si>
  <si>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</si>
  <si>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</si>
  <si>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</si>
  <si>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</si>
  <si>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</si>
  <si>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</si>
  <si>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</si>
  <si>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</si>
  <si>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</si>
  <si>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</si>
  <si>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</si>
  <si>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</si>
  <si>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</si>
  <si>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</si>
  <si>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</si>
  <si>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</si>
  <si>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</si>
  <si>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</si>
  <si>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</si>
  <si>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</si>
  <si>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</si>
  <si>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</si>
  <si>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</si>
  <si>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</si>
  <si>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</si>
  <si>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</si>
  <si>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</si>
  <si>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</si>
  <si>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</si>
  <si>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</si>
  <si>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</si>
  <si>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</si>
  <si>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</si>
  <si>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</si>
  <si>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</si>
  <si>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</si>
  <si>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</si>
  <si>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</si>
  <si>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</si>
  <si>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</si>
  <si>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</si>
  <si>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</si>
  <si>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</si>
  <si>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</si>
  <si>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</si>
  <si>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</si>
  <si>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</si>
  <si>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</si>
  <si>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</si>
  <si>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</si>
  <si>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</si>
  <si>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</si>
  <si>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</si>
  <si>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</si>
  <si>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</si>
  <si>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</si>
  <si>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</si>
  <si>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</si>
  <si>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</si>
  <si>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</si>
  <si>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</si>
  <si>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</si>
  <si>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</si>
  <si>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</si>
  <si>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</si>
  <si>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</si>
  <si>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</si>
  <si>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</si>
  <si>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</si>
  <si>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</si>
  <si>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</si>
  <si>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</si>
  <si>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</si>
  <si>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</si>
  <si>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</si>
  <si>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</si>
  <si>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</si>
  <si>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</si>
  <si>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経営の健全性・効率性については、水需要が減少傾向にある中、引き続き、施設のダウンサイジングや経費縮減などの合理化に努めるとともに、企業債残高の縮減や資金の確保など経営基盤の強化に努めていく必要がある。
　また、老朽化の状況については、今後も、財源確保に努めながら、中長期的な更新計画に基づき、効率的に更新を行っていく必要がある。
　</t>
    <rPh sb="1" eb="3">
      <t>ケイエイ</t>
    </rPh>
    <rPh sb="4" eb="6">
      <t>ケンゼン</t>
    </rPh>
    <rPh sb="6" eb="7">
      <t>セイ</t>
    </rPh>
    <rPh sb="8" eb="11">
      <t>コウリツセイ</t>
    </rPh>
    <rPh sb="28" eb="29">
      <t>ナカ</t>
    </rPh>
    <rPh sb="66" eb="68">
      <t>キギョウ</t>
    </rPh>
    <rPh sb="68" eb="69">
      <t>サイ</t>
    </rPh>
    <rPh sb="69" eb="71">
      <t>ザンダカ</t>
    </rPh>
    <rPh sb="72" eb="74">
      <t>シュクゲン</t>
    </rPh>
    <rPh sb="75" eb="77">
      <t>シキン</t>
    </rPh>
    <rPh sb="78" eb="80">
      <t>カクホ</t>
    </rPh>
    <rPh sb="106" eb="109">
      <t>ロウキュウカ</t>
    </rPh>
    <rPh sb="110" eb="112">
      <t>ジョウキョウ</t>
    </rPh>
    <phoneticPr fontId="4"/>
  </si>
  <si>
    <t xml:space="preserve">　①有形固定資産減価償却率は、類似団体と同様、年々増加傾向にあり、既存施設の経過年数が高まっている。
　②管路経年化率は、ほぼ横ばいで推移しており、類似団体に比べると低い状況にある。
　③管路更新率は、増加傾向にあり、類似団体に比べると高い状況にある。
　以上のことから、全体的に既存施設の経過年数が高まる傾向にあるが、水需要の減少による施設利用率の低下などの状況から、施設のダウンサイジングを踏まえた、中長期的な更新計画に基づく整備を今後とも進めていく必要がある。
</t>
    <rPh sb="2" eb="4">
      <t>ユウケイ</t>
    </rPh>
    <rPh sb="4" eb="6">
      <t>コテイ</t>
    </rPh>
    <rPh sb="6" eb="8">
      <t>シサン</t>
    </rPh>
    <rPh sb="8" eb="10">
      <t>ゲンカ</t>
    </rPh>
    <rPh sb="10" eb="12">
      <t>ショウキャク</t>
    </rPh>
    <rPh sb="12" eb="13">
      <t>リツ</t>
    </rPh>
    <rPh sb="15" eb="17">
      <t>ルイジ</t>
    </rPh>
    <rPh sb="17" eb="19">
      <t>ダンタイ</t>
    </rPh>
    <rPh sb="20" eb="22">
      <t>ドウヨウ</t>
    </rPh>
    <rPh sb="23" eb="25">
      <t>ネンネン</t>
    </rPh>
    <rPh sb="25" eb="26">
      <t>ゾウ</t>
    </rPh>
    <rPh sb="26" eb="27">
      <t>カ</t>
    </rPh>
    <rPh sb="27" eb="29">
      <t>ケイコウ</t>
    </rPh>
    <rPh sb="33" eb="35">
      <t>キゾン</t>
    </rPh>
    <rPh sb="35" eb="37">
      <t>シセツ</t>
    </rPh>
    <rPh sb="38" eb="40">
      <t>ケイカ</t>
    </rPh>
    <rPh sb="40" eb="42">
      <t>ネンスウ</t>
    </rPh>
    <rPh sb="43" eb="44">
      <t>タカ</t>
    </rPh>
    <rPh sb="53" eb="55">
      <t>カンロ</t>
    </rPh>
    <rPh sb="55" eb="58">
      <t>ケイネンカ</t>
    </rPh>
    <rPh sb="58" eb="59">
      <t>リツ</t>
    </rPh>
    <rPh sb="63" eb="64">
      <t>ヨコ</t>
    </rPh>
    <rPh sb="67" eb="69">
      <t>スイイ</t>
    </rPh>
    <rPh sb="94" eb="96">
      <t>カンロ</t>
    </rPh>
    <rPh sb="96" eb="98">
      <t>コウシン</t>
    </rPh>
    <rPh sb="98" eb="99">
      <t>リツ</t>
    </rPh>
    <rPh sb="109" eb="111">
      <t>ルイジ</t>
    </rPh>
    <rPh sb="111" eb="113">
      <t>ダンタイ</t>
    </rPh>
    <rPh sb="114" eb="115">
      <t>クラ</t>
    </rPh>
    <rPh sb="118" eb="119">
      <t>タカ</t>
    </rPh>
    <rPh sb="120" eb="122">
      <t>ジョウキョウ</t>
    </rPh>
    <rPh sb="128" eb="130">
      <t>イジョウ</t>
    </rPh>
    <rPh sb="136" eb="138">
      <t>ゼンタイ</t>
    </rPh>
    <rPh sb="138" eb="139">
      <t>テキ</t>
    </rPh>
    <rPh sb="140" eb="142">
      <t>キゾン</t>
    </rPh>
    <rPh sb="142" eb="144">
      <t>シセツ</t>
    </rPh>
    <rPh sb="145" eb="147">
      <t>ケイカ</t>
    </rPh>
    <rPh sb="147" eb="149">
      <t>ネンスウ</t>
    </rPh>
    <rPh sb="150" eb="151">
      <t>タカ</t>
    </rPh>
    <rPh sb="153" eb="155">
      <t>ケイコウ</t>
    </rPh>
    <rPh sb="160" eb="161">
      <t>ミズ</t>
    </rPh>
    <rPh sb="161" eb="163">
      <t>ジュヨウ</t>
    </rPh>
    <rPh sb="164" eb="166">
      <t>ゲンショウ</t>
    </rPh>
    <rPh sb="169" eb="171">
      <t>シセツ</t>
    </rPh>
    <rPh sb="171" eb="173">
      <t>リヨウ</t>
    </rPh>
    <rPh sb="173" eb="174">
      <t>リツ</t>
    </rPh>
    <rPh sb="175" eb="177">
      <t>テイカ</t>
    </rPh>
    <rPh sb="180" eb="182">
      <t>ジョウキョウ</t>
    </rPh>
    <rPh sb="185" eb="187">
      <t>シセツ</t>
    </rPh>
    <rPh sb="197" eb="198">
      <t>フ</t>
    </rPh>
    <rPh sb="202" eb="206">
      <t>チュウチョウキテキ</t>
    </rPh>
    <rPh sb="207" eb="209">
      <t>コウシン</t>
    </rPh>
    <rPh sb="209" eb="211">
      <t>ケイカク</t>
    </rPh>
    <rPh sb="212" eb="213">
      <t>モト</t>
    </rPh>
    <rPh sb="215" eb="217">
      <t>セイビ</t>
    </rPh>
    <rPh sb="218" eb="220">
      <t>コンゴ</t>
    </rPh>
    <rPh sb="222" eb="223">
      <t>スス</t>
    </rPh>
    <rPh sb="227" eb="229">
      <t>ヒツヨウ</t>
    </rPh>
    <phoneticPr fontId="4"/>
  </si>
  <si>
    <t xml:space="preserve">　①経常収支比率は、各年度１００％以上であり、費用を水道料金等で賄えている。
　また、⑤料金回収率も各年度１００％以上であり、費用を収益の柱である水道料金で賄えている。
　②累積欠損金比率は各年度０で、これまでの累積欠損金が生じていないことを示している。
　③流動比率も各年度１００％以上で、短期的な債務に対し支払うことができる現金等を保有できている状況である。
　④企業債残高対給水収益比率は、企業債償還期間の見直しなど、企業債残高縮減の取組の結果、年々減少傾向にあるが、類似団体に比べ依然高い状況にあるため、今後とも、企業債の借入抑制などの取組が必要である。
　⑥給水原価は、28年度以降ほぼ横ばいで推移し、類似団体に比べ低い状況にあり、費用を抑えられている。水需要の減少傾向が続いているため、今後とも一層の経費縮減により、同原価の抑制に取組む必要がある。
　⑦施設利用率は、水需要の減少傾向を受けて年々低下していることから、施設規模の適正化（ダウンサイジング）の検討・取組が必要であることを示している。
　⑧有収率は、９１％以上で推移しており、類似団体に比べても高く、施設の稼働が有効的に収益につながっている。今後とも、高い有収率を維持することが求められている。
</t>
    <rPh sb="198" eb="200">
      <t>キギョウ</t>
    </rPh>
    <rPh sb="200" eb="201">
      <t>サイ</t>
    </rPh>
    <rPh sb="201" eb="203">
      <t>ショウカン</t>
    </rPh>
    <rPh sb="203" eb="205">
      <t>キカン</t>
    </rPh>
    <rPh sb="206" eb="208">
      <t>ミナオ</t>
    </rPh>
    <rPh sb="215" eb="217">
      <t>ザンダカ</t>
    </rPh>
    <rPh sb="292" eb="294">
      <t>ネンド</t>
    </rPh>
    <rPh sb="294" eb="296">
      <t>イコウ</t>
    </rPh>
    <rPh sb="298" eb="299">
      <t>ヨコ</t>
    </rPh>
    <rPh sb="302" eb="304">
      <t>スイイ</t>
    </rPh>
    <rPh sb="313" eb="314">
      <t>ヒク</t>
    </rPh>
    <rPh sb="321" eb="323">
      <t>ヒヨウ</t>
    </rPh>
    <rPh sb="324" eb="325">
      <t>オサ</t>
    </rPh>
    <rPh sb="465" eb="467">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</si>
</sst>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0.42</c:v>
                </c:pt>
                <c:pt idx="1">
                  <c:v>0.51</c:v>
                </c:pt>
                <c:pt idx="2">
                  <c:v>0.71</c:v>
                </c:pt>
                <c:pt idx="3">
                  <c:v>0.84</c:v>
                </c:pt>
                <c:pt idx="4">
                  <c:v>0.9</c:v>
                </c:pt>
              </c:numCache>
            </c:numRef>
          </c:val>
          <c:extLst>
            <c:ext xmlns:c16="http://schemas.microsoft.com/office/drawing/2014/chart" uri="{C3380CC4-5D6E-409C-BE32-E72D297353CC}">
              <c16:uniqueId val="{00000000-6B00-41F9-B604-5420CD17A6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6B00-41F9-B604-5420CD17A6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57.94</c:v>
                </c:pt>
                <c:pt idx="1">
                  <c:v>57.33</c:v>
                </c:pt>
                <c:pt idx="2">
                  <c:v>57.67</c:v>
                </c:pt>
                <c:pt idx="3">
                  <c:v>57.21</c:v>
                </c:pt>
                <c:pt idx="4">
                  <c:v>56.55</c:v>
                </c:pt>
              </c:numCache>
            </c:numRef>
          </c:val>
          <c:extLst>
            <c:ext xmlns:c16="http://schemas.microsoft.com/office/drawing/2014/chart" uri="{C3380CC4-5D6E-409C-BE32-E72D297353CC}">
              <c16:uniqueId val="{00000000-D720-44D5-BDA5-161C624BF1B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D720-44D5-BDA5-161C624BF1B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91.56</c:v>
                </c:pt>
                <c:pt idx="1">
                  <c:v>92.63</c:v>
                </c:pt>
                <c:pt idx="2">
                  <c:v>91.92</c:v>
                </c:pt>
                <c:pt idx="3">
                  <c:v>92.29</c:v>
                </c:pt>
                <c:pt idx="4">
                  <c:v>92.22</c:v>
                </c:pt>
              </c:numCache>
            </c:numRef>
          </c:val>
          <c:extLst>
            <c:ext xmlns:c16="http://schemas.microsoft.com/office/drawing/2014/chart" uri="{C3380CC4-5D6E-409C-BE32-E72D297353CC}">
              <c16:uniqueId val="{00000000-9599-42C3-A557-C129AB518F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9599-42C3-A557-C129AB518F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112.09</c:v>
                </c:pt>
                <c:pt idx="1">
                  <c:v>116.73</c:v>
                </c:pt>
                <c:pt idx="2">
                  <c:v>114.62</c:v>
                </c:pt>
                <c:pt idx="3">
                  <c:v>116.17</c:v>
                </c:pt>
                <c:pt idx="4">
                  <c:v>115.41</c:v>
                </c:pt>
              </c:numCache>
            </c:numRef>
          </c:val>
          <c:extLst>
            <c:ext xmlns:c16="http://schemas.microsoft.com/office/drawing/2014/chart" uri="{C3380CC4-5D6E-409C-BE32-E72D297353CC}">
              <c16:uniqueId val="{00000000-E942-4DFF-BBDF-48A66E0B8B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E942-4DFF-BBDF-48A66E0B8B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53.33</c:v>
                </c:pt>
                <c:pt idx="1">
                  <c:v>54.05</c:v>
                </c:pt>
                <c:pt idx="2">
                  <c:v>55.1</c:v>
                </c:pt>
                <c:pt idx="3">
                  <c:v>56.04</c:v>
                </c:pt>
                <c:pt idx="4">
                  <c:v>56.98</c:v>
                </c:pt>
              </c:numCache>
            </c:numRef>
          </c:val>
          <c:extLst>
            <c:ext xmlns:c16="http://schemas.microsoft.com/office/drawing/2014/chart" uri="{C3380CC4-5D6E-409C-BE32-E72D297353CC}">
              <c16:uniqueId val="{00000000-5615-455D-B191-396A8D7943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5615-455D-B191-396A8D7943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18.64</c:v>
                </c:pt>
                <c:pt idx="1">
                  <c:v>18.28</c:v>
                </c:pt>
                <c:pt idx="2">
                  <c:v>18.920000000000002</c:v>
                </c:pt>
                <c:pt idx="3">
                  <c:v>19.010000000000002</c:v>
                </c:pt>
                <c:pt idx="4">
                  <c:v>18.84</c:v>
                </c:pt>
              </c:numCache>
            </c:numRef>
          </c:val>
          <c:extLst>
            <c:ext xmlns:c16="http://schemas.microsoft.com/office/drawing/2014/chart" uri="{C3380CC4-5D6E-409C-BE32-E72D297353CC}">
              <c16:uniqueId val="{00000000-A244-4599-B4C0-2ED89AAE81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A244-4599-B4C0-2ED89AAE81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2C-4B06-BD7A-FAB5BD8F71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4F2C-4B06-BD7A-FAB5BD8F71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233.43</c:v>
                </c:pt>
                <c:pt idx="1">
                  <c:v>242.63</c:v>
                </c:pt>
                <c:pt idx="2">
                  <c:v>276.51</c:v>
                </c:pt>
                <c:pt idx="3">
                  <c:v>271.20999999999998</c:v>
                </c:pt>
                <c:pt idx="4">
                  <c:v>267.35000000000002</c:v>
                </c:pt>
              </c:numCache>
            </c:numRef>
          </c:val>
          <c:extLst>
            <c:ext xmlns:c16="http://schemas.microsoft.com/office/drawing/2014/chart" uri="{C3380CC4-5D6E-409C-BE32-E72D297353CC}">
              <c16:uniqueId val="{00000000-18FC-4EBB-97AB-306F78C625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18FC-4EBB-97AB-306F78C625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422.58</c:v>
                </c:pt>
                <c:pt idx="1">
                  <c:v>398.19</c:v>
                </c:pt>
                <c:pt idx="2">
                  <c:v>375.49</c:v>
                </c:pt>
                <c:pt idx="3">
                  <c:v>355.92</c:v>
                </c:pt>
                <c:pt idx="4">
                  <c:v>343.92</c:v>
                </c:pt>
              </c:numCache>
            </c:numRef>
          </c:val>
          <c:extLst>
            <c:ext xmlns:c16="http://schemas.microsoft.com/office/drawing/2014/chart" uri="{C3380CC4-5D6E-409C-BE32-E72D297353CC}">
              <c16:uniqueId val="{00000000-DC80-4C2B-B9C3-013C6ED8F7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DC80-4C2B-B9C3-013C6ED8F7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108.65</c:v>
                </c:pt>
                <c:pt idx="1">
                  <c:v>112.64</c:v>
                </c:pt>
                <c:pt idx="2">
                  <c:v>111.35</c:v>
                </c:pt>
                <c:pt idx="3">
                  <c:v>112.76</c:v>
                </c:pt>
                <c:pt idx="4">
                  <c:v>111.87</c:v>
                </c:pt>
              </c:numCache>
            </c:numRef>
          </c:val>
          <c:extLst>
            <c:ext xmlns:c16="http://schemas.microsoft.com/office/drawing/2014/chart" uri="{C3380CC4-5D6E-409C-BE32-E72D297353CC}">
              <c16:uniqueId val="{00000000-D96C-43BB-9C77-9D4FF80028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D96C-43BB-9C77-9D4FF80028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158.1</c:v>
                </c:pt>
                <c:pt idx="1">
                  <c:v>152.62</c:v>
                </c:pt>
                <c:pt idx="2">
                  <c:v>154.25</c:v>
                </c:pt>
                <c:pt idx="3">
                  <c:v>152.49</c:v>
                </c:pt>
                <c:pt idx="4">
                  <c:v>153.34</c:v>
                </c:pt>
              </c:numCache>
            </c:numRef>
          </c:val>
          <c:extLst>
            <c:ext xmlns:c16="http://schemas.microsoft.com/office/drawing/2014/chart" uri="{C3380CC4-5D6E-409C-BE32-E72D297353CC}">
              <c16:uniqueId val="{00000000-DAAD-4446-8201-BC919A7EAE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DAAD-4446-8201-BC919A7EAE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鹿児島市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602465</v>
      </c>
      <c r="AM8" s="74"/>
      <c r="AN8" s="74"/>
      <c r="AO8" s="74"/>
      <c r="AP8" s="74"/>
      <c r="AQ8" s="74"/>
      <c r="AR8" s="74"/>
      <c r="AS8" s="74"/>
      <c r="AT8" s="70">
        <f>データ!$S$6</f>
        <v>547.58000000000004</v>
      </c>
      <c r="AU8" s="71"/>
      <c r="AV8" s="71"/>
      <c r="AW8" s="71"/>
      <c r="AX8" s="71"/>
      <c r="AY8" s="71"/>
      <c r="AZ8" s="71"/>
      <c r="BA8" s="71"/>
      <c r="BB8" s="73">
        <f>データ!$T$6</f>
        <v>1100.23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61.82</v>
      </c>
      <c r="J10" s="71"/>
      <c r="K10" s="71"/>
      <c r="L10" s="71"/>
      <c r="M10" s="71"/>
      <c r="N10" s="71"/>
      <c r="O10" s="72"/>
      <c r="P10" s="73">
        <f>データ!$P$6</f>
        <v>95.58</v>
      </c>
      <c r="Q10" s="73"/>
      <c r="R10" s="73"/>
      <c r="S10" s="73"/>
      <c r="T10" s="73"/>
      <c r="U10" s="73"/>
      <c r="V10" s="73"/>
      <c r="W10" s="74">
        <f>データ!$Q$6</f>
        <v>2585</v>
      </c>
      <c r="X10" s="74"/>
      <c r="Y10" s="74"/>
      <c r="Z10" s="74"/>
      <c r="AA10" s="74"/>
      <c r="AB10" s="74"/>
      <c r="AC10" s="74"/>
      <c r="AD10" s="2"/>
      <c r="AE10" s="2"/>
      <c r="AF10" s="2"/>
      <c r="AG10" s="2"/>
      <c r="AH10" s="4"/>
      <c r="AI10" s="4"/>
      <c r="AJ10" s="4"/>
      <c r="AK10" s="4"/>
      <c r="AL10" s="74">
        <f>データ!$U$6</f>
        <v>574400</v>
      </c>
      <c r="AM10" s="74"/>
      <c r="AN10" s="74"/>
      <c r="AO10" s="74"/>
      <c r="AP10" s="74"/>
      <c r="AQ10" s="74"/>
      <c r="AR10" s="74"/>
      <c r="AS10" s="74"/>
      <c r="AT10" s="70">
        <f>データ!$V$6</f>
        <v>279.99</v>
      </c>
      <c r="AU10" s="71"/>
      <c r="AV10" s="71"/>
      <c r="AW10" s="71"/>
      <c r="AX10" s="71"/>
      <c r="AY10" s="71"/>
      <c r="AZ10" s="71"/>
      <c r="BA10" s="71"/>
      <c r="BB10" s="73">
        <f>データ!$W$6</f>
        <v>2051.5</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R3Ag0kXvXt44/2qWoe9BgFRRvwAnSy6qiZtX1tA8zaHetUELbCG23wnCQ2sOtmShkRaXhh1EMdmlIqoJayNYA==" saltValue="fPJzC6QZD83J4kKpVxHv8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462012</v>
      </c>
      <c r="D6" s="34">
        <f t="shared" si="3"/>
        <v>46</v>
      </c>
      <c r="E6" s="34">
        <f t="shared" si="3"/>
        <v>1</v>
      </c>
      <c r="F6" s="34">
        <f t="shared" si="3"/>
        <v>0</v>
      </c>
      <c r="G6" s="34">
        <f t="shared" si="3"/>
        <v>1</v>
      </c>
      <c r="H6" s="34" t="str">
        <f t="shared" si="3"/>
        <v>鹿児島県　鹿児島市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61.82</v>
      </c>
      <c r="P6" s="35">
        <f t="shared" si="3"/>
        <v>95.58</v>
      </c>
      <c r="Q6" s="35">
        <f t="shared" si="3"/>
        <v>2585</v>
      </c>
      <c r="R6" s="35">
        <f t="shared" si="3"/>
        <v>602465</v>
      </c>
      <c r="S6" s="35">
        <f t="shared" si="3"/>
        <v>547.58000000000004</v>
      </c>
      <c r="T6" s="35">
        <f t="shared" si="3"/>
        <v>1100.23</v>
      </c>
      <c r="U6" s="35">
        <f t="shared" si="3"/>
        <v>574400</v>
      </c>
      <c r="V6" s="35">
        <f t="shared" si="3"/>
        <v>279.99</v>
      </c>
      <c r="W6" s="35">
        <f t="shared" si="3"/>
        <v>2051.5</v>
      </c>
      <c r="X6" s="36">
        <f>IF(X7="",NA(),X7)</f>
        <v>112.09</v>
      </c>
      <c r="Y6" s="36">
        <f t="shared" ref="Y6:AG6" si="4">IF(Y7="",NA(),Y7)</f>
        <v>116.73</v>
      </c>
      <c r="Z6" s="36">
        <f t="shared" si="4"/>
        <v>114.62</v>
      </c>
      <c r="AA6" s="36">
        <f t="shared" si="4"/>
        <v>116.17</v>
      </c>
      <c r="AB6" s="36">
        <f t="shared" si="4"/>
        <v>115.41</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233.43</v>
      </c>
      <c r="AU6" s="36">
        <f t="shared" ref="AU6:BC6" si="6">IF(AU7="",NA(),AU7)</f>
        <v>242.63</v>
      </c>
      <c r="AV6" s="36">
        <f t="shared" si="6"/>
        <v>276.51</v>
      </c>
      <c r="AW6" s="36">
        <f t="shared" si="6"/>
        <v>271.20999999999998</v>
      </c>
      <c r="AX6" s="36">
        <f t="shared" si="6"/>
        <v>267.35000000000002</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422.58</v>
      </c>
      <c r="BF6" s="36">
        <f t="shared" ref="BF6:BN6" si="7">IF(BF7="",NA(),BF7)</f>
        <v>398.19</v>
      </c>
      <c r="BG6" s="36">
        <f t="shared" si="7"/>
        <v>375.49</v>
      </c>
      <c r="BH6" s="36">
        <f t="shared" si="7"/>
        <v>355.92</v>
      </c>
      <c r="BI6" s="36">
        <f t="shared" si="7"/>
        <v>343.92</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108.65</v>
      </c>
      <c r="BQ6" s="36">
        <f t="shared" ref="BQ6:BY6" si="8">IF(BQ7="",NA(),BQ7)</f>
        <v>112.64</v>
      </c>
      <c r="BR6" s="36">
        <f t="shared" si="8"/>
        <v>111.35</v>
      </c>
      <c r="BS6" s="36">
        <f t="shared" si="8"/>
        <v>112.76</v>
      </c>
      <c r="BT6" s="36">
        <f t="shared" si="8"/>
        <v>111.87</v>
      </c>
      <c r="BU6" s="36">
        <f t="shared" si="8"/>
        <v>108.81</v>
      </c>
      <c r="BV6" s="36">
        <f t="shared" si="8"/>
        <v>110.87</v>
      </c>
      <c r="BW6" s="36">
        <f t="shared" si="8"/>
        <v>110.3</v>
      </c>
      <c r="BX6" s="36">
        <f t="shared" si="8"/>
        <v>109.12</v>
      </c>
      <c r="BY6" s="36">
        <f t="shared" si="8"/>
        <v>107.42</v>
      </c>
      <c r="BZ6" s="35" t="str">
        <f>IF(BZ7="","",IF(BZ7="-","【-】","【"&amp;SUBSTITUTE(TEXT(BZ7,"#,##0.00"),"-","△")&amp;"】"))</f>
        <v>【103.24】</v>
      </c>
      <c r="CA6" s="36">
        <f>IF(CA7="",NA(),CA7)</f>
        <v>158.1</v>
      </c>
      <c r="CB6" s="36">
        <f t="shared" ref="CB6:CJ6" si="9">IF(CB7="",NA(),CB7)</f>
        <v>152.62</v>
      </c>
      <c r="CC6" s="36">
        <f t="shared" si="9"/>
        <v>154.25</v>
      </c>
      <c r="CD6" s="36">
        <f t="shared" si="9"/>
        <v>152.49</v>
      </c>
      <c r="CE6" s="36">
        <f t="shared" si="9"/>
        <v>153.34</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57.94</v>
      </c>
      <c r="CM6" s="36">
        <f t="shared" ref="CM6:CU6" si="10">IF(CM7="",NA(),CM7)</f>
        <v>57.33</v>
      </c>
      <c r="CN6" s="36">
        <f t="shared" si="10"/>
        <v>57.67</v>
      </c>
      <c r="CO6" s="36">
        <f t="shared" si="10"/>
        <v>57.21</v>
      </c>
      <c r="CP6" s="36">
        <f t="shared" si="10"/>
        <v>56.55</v>
      </c>
      <c r="CQ6" s="36">
        <f t="shared" si="10"/>
        <v>63.03</v>
      </c>
      <c r="CR6" s="36">
        <f t="shared" si="10"/>
        <v>63.18</v>
      </c>
      <c r="CS6" s="36">
        <f t="shared" si="10"/>
        <v>63.54</v>
      </c>
      <c r="CT6" s="36">
        <f t="shared" si="10"/>
        <v>63.53</v>
      </c>
      <c r="CU6" s="36">
        <f t="shared" si="10"/>
        <v>63.16</v>
      </c>
      <c r="CV6" s="35" t="str">
        <f>IF(CV7="","",IF(CV7="-","【-】","【"&amp;SUBSTITUTE(TEXT(CV7,"#,##0.00"),"-","△")&amp;"】"))</f>
        <v>【60.00】</v>
      </c>
      <c r="CW6" s="36">
        <f>IF(CW7="",NA(),CW7)</f>
        <v>91.56</v>
      </c>
      <c r="CX6" s="36">
        <f t="shared" ref="CX6:DF6" si="11">IF(CX7="",NA(),CX7)</f>
        <v>92.63</v>
      </c>
      <c r="CY6" s="36">
        <f t="shared" si="11"/>
        <v>91.92</v>
      </c>
      <c r="CZ6" s="36">
        <f t="shared" si="11"/>
        <v>92.29</v>
      </c>
      <c r="DA6" s="36">
        <f t="shared" si="11"/>
        <v>92.22</v>
      </c>
      <c r="DB6" s="36">
        <f t="shared" si="11"/>
        <v>91.21</v>
      </c>
      <c r="DC6" s="36">
        <f t="shared" si="11"/>
        <v>91.6</v>
      </c>
      <c r="DD6" s="36">
        <f t="shared" si="11"/>
        <v>91.48</v>
      </c>
      <c r="DE6" s="36">
        <f t="shared" si="11"/>
        <v>91.58</v>
      </c>
      <c r="DF6" s="36">
        <f t="shared" si="11"/>
        <v>91.48</v>
      </c>
      <c r="DG6" s="35" t="str">
        <f>IF(DG7="","",IF(DG7="-","【-】","【"&amp;SUBSTITUTE(TEXT(DG7,"#,##0.00"),"-","△")&amp;"】"))</f>
        <v>【89.80】</v>
      </c>
      <c r="DH6" s="36">
        <f>IF(DH7="",NA(),DH7)</f>
        <v>53.33</v>
      </c>
      <c r="DI6" s="36">
        <f t="shared" ref="DI6:DQ6" si="12">IF(DI7="",NA(),DI7)</f>
        <v>54.05</v>
      </c>
      <c r="DJ6" s="36">
        <f t="shared" si="12"/>
        <v>55.1</v>
      </c>
      <c r="DK6" s="36">
        <f t="shared" si="12"/>
        <v>56.04</v>
      </c>
      <c r="DL6" s="36">
        <f t="shared" si="12"/>
        <v>56.98</v>
      </c>
      <c r="DM6" s="36">
        <f t="shared" si="12"/>
        <v>48.41</v>
      </c>
      <c r="DN6" s="36">
        <f t="shared" si="12"/>
        <v>49.1</v>
      </c>
      <c r="DO6" s="36">
        <f t="shared" si="12"/>
        <v>49.66</v>
      </c>
      <c r="DP6" s="36">
        <f t="shared" si="12"/>
        <v>50.41</v>
      </c>
      <c r="DQ6" s="36">
        <f t="shared" si="12"/>
        <v>51.13</v>
      </c>
      <c r="DR6" s="35" t="str">
        <f>IF(DR7="","",IF(DR7="-","【-】","【"&amp;SUBSTITUTE(TEXT(DR7,"#,##0.00"),"-","△")&amp;"】"))</f>
        <v>【49.59】</v>
      </c>
      <c r="DS6" s="36">
        <f>IF(DS7="",NA(),DS7)</f>
        <v>18.64</v>
      </c>
      <c r="DT6" s="36">
        <f t="shared" ref="DT6:EB6" si="13">IF(DT7="",NA(),DT7)</f>
        <v>18.28</v>
      </c>
      <c r="DU6" s="36">
        <f t="shared" si="13"/>
        <v>18.920000000000002</v>
      </c>
      <c r="DV6" s="36">
        <f t="shared" si="13"/>
        <v>19.010000000000002</v>
      </c>
      <c r="DW6" s="36">
        <f t="shared" si="13"/>
        <v>18.84</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0.42</v>
      </c>
      <c r="EE6" s="36">
        <f t="shared" ref="EE6:EM6" si="14">IF(EE7="",NA(),EE7)</f>
        <v>0.51</v>
      </c>
      <c r="EF6" s="36">
        <f t="shared" si="14"/>
        <v>0.71</v>
      </c>
      <c r="EG6" s="36">
        <f t="shared" si="14"/>
        <v>0.84</v>
      </c>
      <c r="EH6" s="36">
        <f t="shared" si="14"/>
        <v>0.9</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462012</v>
      </c>
      <c r="D7" s="38">
        <v>46</v>
      </c>
      <c r="E7" s="38">
        <v>1</v>
      </c>
      <c r="F7" s="38">
        <v>0</v>
      </c>
      <c r="G7" s="38">
        <v>1</v>
      </c>
      <c r="H7" s="38" t="s">
        <v>92</v>
      </c>
      <c r="I7" s="38" t="s">
        <v>93</v>
      </c>
      <c r="J7" s="38" t="s">
        <v>94</v>
      </c>
      <c r="K7" s="38" t="s">
        <v>95</v>
      </c>
      <c r="L7" s="38" t="s">
        <v>96</v>
      </c>
      <c r="M7" s="38" t="s">
        <v>97</v>
      </c>
      <c r="N7" s="39" t="s">
        <v>98</v>
      </c>
      <c r="O7" s="39">
        <v>61.82</v>
      </c>
      <c r="P7" s="39">
        <v>95.58</v>
      </c>
      <c r="Q7" s="39">
        <v>2585</v>
      </c>
      <c r="R7" s="39">
        <v>602465</v>
      </c>
      <c r="S7" s="39">
        <v>547.58000000000004</v>
      </c>
      <c r="T7" s="39">
        <v>1100.23</v>
      </c>
      <c r="U7" s="39">
        <v>574400</v>
      </c>
      <c r="V7" s="39">
        <v>279.99</v>
      </c>
      <c r="W7" s="39">
        <v>2051.5</v>
      </c>
      <c r="X7" s="39">
        <v>112.09</v>
      </c>
      <c r="Y7" s="39">
        <v>116.73</v>
      </c>
      <c r="Z7" s="39">
        <v>114.62</v>
      </c>
      <c r="AA7" s="39">
        <v>116.17</v>
      </c>
      <c r="AB7" s="39">
        <v>115.41</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233.43</v>
      </c>
      <c r="AU7" s="39">
        <v>242.63</v>
      </c>
      <c r="AV7" s="39">
        <v>276.51</v>
      </c>
      <c r="AW7" s="39">
        <v>271.20999999999998</v>
      </c>
      <c r="AX7" s="39">
        <v>267.35000000000002</v>
      </c>
      <c r="AY7" s="39">
        <v>241.71</v>
      </c>
      <c r="AZ7" s="39">
        <v>249.08</v>
      </c>
      <c r="BA7" s="39">
        <v>254.05</v>
      </c>
      <c r="BB7" s="39">
        <v>258.22000000000003</v>
      </c>
      <c r="BC7" s="39">
        <v>250.03</v>
      </c>
      <c r="BD7" s="39">
        <v>264.97000000000003</v>
      </c>
      <c r="BE7" s="39">
        <v>422.58</v>
      </c>
      <c r="BF7" s="39">
        <v>398.19</v>
      </c>
      <c r="BG7" s="39">
        <v>375.49</v>
      </c>
      <c r="BH7" s="39">
        <v>355.92</v>
      </c>
      <c r="BI7" s="39">
        <v>343.92</v>
      </c>
      <c r="BJ7" s="39">
        <v>274.14</v>
      </c>
      <c r="BK7" s="39">
        <v>266.66000000000003</v>
      </c>
      <c r="BL7" s="39">
        <v>258.63</v>
      </c>
      <c r="BM7" s="39">
        <v>255.12</v>
      </c>
      <c r="BN7" s="39">
        <v>254.19</v>
      </c>
      <c r="BO7" s="39">
        <v>266.61</v>
      </c>
      <c r="BP7" s="39">
        <v>108.65</v>
      </c>
      <c r="BQ7" s="39">
        <v>112.64</v>
      </c>
      <c r="BR7" s="39">
        <v>111.35</v>
      </c>
      <c r="BS7" s="39">
        <v>112.76</v>
      </c>
      <c r="BT7" s="39">
        <v>111.87</v>
      </c>
      <c r="BU7" s="39">
        <v>108.81</v>
      </c>
      <c r="BV7" s="39">
        <v>110.87</v>
      </c>
      <c r="BW7" s="39">
        <v>110.3</v>
      </c>
      <c r="BX7" s="39">
        <v>109.12</v>
      </c>
      <c r="BY7" s="39">
        <v>107.42</v>
      </c>
      <c r="BZ7" s="39">
        <v>103.24</v>
      </c>
      <c r="CA7" s="39">
        <v>158.1</v>
      </c>
      <c r="CB7" s="39">
        <v>152.62</v>
      </c>
      <c r="CC7" s="39">
        <v>154.25</v>
      </c>
      <c r="CD7" s="39">
        <v>152.49</v>
      </c>
      <c r="CE7" s="39">
        <v>153.34</v>
      </c>
      <c r="CF7" s="39">
        <v>152.94999999999999</v>
      </c>
      <c r="CG7" s="39">
        <v>150.54</v>
      </c>
      <c r="CH7" s="39">
        <v>151.85</v>
      </c>
      <c r="CI7" s="39">
        <v>153.88</v>
      </c>
      <c r="CJ7" s="39">
        <v>157.19</v>
      </c>
      <c r="CK7" s="39">
        <v>168.38</v>
      </c>
      <c r="CL7" s="39">
        <v>57.94</v>
      </c>
      <c r="CM7" s="39">
        <v>57.33</v>
      </c>
      <c r="CN7" s="39">
        <v>57.67</v>
      </c>
      <c r="CO7" s="39">
        <v>57.21</v>
      </c>
      <c r="CP7" s="39">
        <v>56.55</v>
      </c>
      <c r="CQ7" s="39">
        <v>63.03</v>
      </c>
      <c r="CR7" s="39">
        <v>63.18</v>
      </c>
      <c r="CS7" s="39">
        <v>63.54</v>
      </c>
      <c r="CT7" s="39">
        <v>63.53</v>
      </c>
      <c r="CU7" s="39">
        <v>63.16</v>
      </c>
      <c r="CV7" s="39">
        <v>60</v>
      </c>
      <c r="CW7" s="39">
        <v>91.56</v>
      </c>
      <c r="CX7" s="39">
        <v>92.63</v>
      </c>
      <c r="CY7" s="39">
        <v>91.92</v>
      </c>
      <c r="CZ7" s="39">
        <v>92.29</v>
      </c>
      <c r="DA7" s="39">
        <v>92.22</v>
      </c>
      <c r="DB7" s="39">
        <v>91.21</v>
      </c>
      <c r="DC7" s="39">
        <v>91.6</v>
      </c>
      <c r="DD7" s="39">
        <v>91.48</v>
      </c>
      <c r="DE7" s="39">
        <v>91.58</v>
      </c>
      <c r="DF7" s="39">
        <v>91.48</v>
      </c>
      <c r="DG7" s="39">
        <v>89.8</v>
      </c>
      <c r="DH7" s="39">
        <v>53.33</v>
      </c>
      <c r="DI7" s="39">
        <v>54.05</v>
      </c>
      <c r="DJ7" s="39">
        <v>55.1</v>
      </c>
      <c r="DK7" s="39">
        <v>56.04</v>
      </c>
      <c r="DL7" s="39">
        <v>56.98</v>
      </c>
      <c r="DM7" s="39">
        <v>48.41</v>
      </c>
      <c r="DN7" s="39">
        <v>49.1</v>
      </c>
      <c r="DO7" s="39">
        <v>49.66</v>
      </c>
      <c r="DP7" s="39">
        <v>50.41</v>
      </c>
      <c r="DQ7" s="39">
        <v>51.13</v>
      </c>
      <c r="DR7" s="39">
        <v>49.59</v>
      </c>
      <c r="DS7" s="39">
        <v>18.64</v>
      </c>
      <c r="DT7" s="39">
        <v>18.28</v>
      </c>
      <c r="DU7" s="39">
        <v>18.920000000000002</v>
      </c>
      <c r="DV7" s="39">
        <v>19.010000000000002</v>
      </c>
      <c r="DW7" s="39">
        <v>18.84</v>
      </c>
      <c r="DX7" s="39">
        <v>16.16</v>
      </c>
      <c r="DY7" s="39">
        <v>17.420000000000002</v>
      </c>
      <c r="DZ7" s="39">
        <v>18.940000000000001</v>
      </c>
      <c r="EA7" s="39">
        <v>20.36</v>
      </c>
      <c r="EB7" s="39">
        <v>22.41</v>
      </c>
      <c r="EC7" s="39">
        <v>19.440000000000001</v>
      </c>
      <c r="ED7" s="39">
        <v>0.42</v>
      </c>
      <c r="EE7" s="39">
        <v>0.51</v>
      </c>
      <c r="EF7" s="39">
        <v>0.71</v>
      </c>
      <c r="EG7" s="39">
        <v>0.84</v>
      </c>
      <c r="EH7" s="39">
        <v>0.9</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2021-01-15T06:05:47Z</cp:lastPrinted>
  <dcterms:created xsi:type="dcterms:W3CDTF">2020-12-04T02:16:44Z</dcterms:created>
  <dcterms:modified xsi:type="dcterms:W3CDTF">2021-02-18T00:04:14Z</dcterms:modified>
  <cp:category/>
</cp:coreProperties>
</file>