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tabRatio="9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<sst xmlns="http://schemas.openxmlformats.org/spreadsheetml/2006/main" count="1165" uniqueCount="610">
  <si>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</si>
  <si>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</si>
  <si>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</si>
  <si>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</si>
  <si>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</si>
  <si>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</si>
  <si>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</si>
  <si>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</si>
  <si>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</si>
  <si>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</si>
  <si>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</si>
  <si>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</si>
  <si>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</si>
  <si>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</si>
  <si>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</si>
  <si>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</si>
  <si>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</si>
  <si>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</si>
  <si>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</si>
  <si>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</si>
  <si>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</si>
  <si>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</si>
  <si>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</si>
  <si>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</si>
  <si>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</si>
  <si>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</si>
  <si>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</si>
  <si>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</si>
  <si>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</si>
  <si>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</si>
  <si>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</si>
  <si>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</si>
  <si>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</si>
  <si>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</si>
  <si>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</si>
  <si>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</si>
  <si>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</si>
  <si>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</si>
  <si>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</si>
  <si>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</si>
  <si>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</si>
  <si>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</si>
  <si>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</si>
  <si>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</si>
  <si>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</si>
  <si>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</si>
  <si>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</si>
  <si>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</si>
  <si>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</si>
  <si>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</si>
  <si>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</si>
  <si>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</si>
  <si>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</si>
  <si>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</si>
  <si>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</si>
  <si>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</si>
  <si>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</si>
  <si>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</si>
  <si>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</si>
  <si>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</si>
  <si>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</si>
  <si>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</si>
  <si>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</si>
  <si>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</si>
  <si>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</si>
  <si>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</si>
  <si>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</si>
  <si>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</si>
  <si>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</si>
  <si>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</si>
  <si>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</si>
  <si>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</si>
  <si>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</si>
  <si>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</si>
  <si>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</si>
  <si>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</si>
  <si>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</si>
  <si>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</si>
  <si>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</si>
  <si>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</si>
  <si>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</si>
  <si>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</si>
  <si>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</si>
  <si>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</si>
  <si>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</si>
  <si>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</si>
  <si>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</si>
  <si>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</si>
  <si>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</si>
  <si>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</si>
  <si>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</si>
  <si>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</si>
  <si>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</si>
  <si>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</si>
  <si>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</si>
  <si>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</si>
  <si>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</si>
  <si>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</si>
  <si>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</si>
  <si>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</si>
  <si>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</si>
  <si>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</si>
  <si>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</si>
  <si>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</si>
  <si>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</si>
  <si>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</si>
  <si>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</si>
  <si>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</si>
  <si>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</si>
  <si>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</si>
  <si>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</si>
  <si>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</si>
  <si>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</si>
  <si>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</si>
  <si>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</si>
  <si>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</si>
  <si>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</si>
  <si>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</si>
  <si>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</si>
  <si>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</si>
  <si>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</si>
  <si>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</si>
  <si>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</si>
  <si>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</si>
  <si>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</si>
  <si>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</si>
  <si>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</si>
  <si>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</si>
  <si>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</si>
  <si>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</si>
  <si>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</si>
  <si>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</si>
  <si>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</si>
  <si>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</si>
  <si>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</si>
  <si>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</si>
  <si>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</si>
  <si>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</si>
  <si>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</si>
  <si>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</si>
  <si>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</si>
  <si>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</si>
  <si>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</si>
  <si>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</si>
  <si>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</si>
  <si>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</si>
  <si>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</si>
  <si>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</si>
  <si>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</si>
  <si>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</si>
  <si>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</si>
  <si>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</si>
  <si>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</si>
  <si>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</si>
  <si>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</si>
  <si>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</si>
  <si>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</si>
  <si>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</si>
  <si>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</si>
  <si>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</si>
  <si>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</si>
  <si>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</si>
  <si>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</si>
  <si>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</si>
  <si>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</si>
  <si>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</si>
  <si>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</si>
  <si>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</si>
  <si>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</si>
  <si>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</si>
  <si>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</si>
  <si>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</si>
  <si>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</si>
  <si>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</si>
  <si>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</si>
  <si>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</si>
  <si>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</si>
  <si>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</si>
  <si>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</si>
  <si>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</si>
  <si>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</si>
  <si>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</si>
  <si>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</si>
  <si>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</si>
  <si>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</si>
  <si>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</si>
  <si>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</si>
  <si>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</si>
  <si>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</si>
  <si>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</si>
  <si>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</si>
  <si>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</si>
  <si>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</si>
  <si>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</si>
  <si>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</si>
  <si>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</si>
  <si>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</si>
  <si>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</si>
  <si>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</si>
  <si>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</si>
  <si>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</si>
  <si>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</si>
  <si>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</si>
  <si>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</si>
  <si>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</si>
  <si>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</si>
  <si>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</si>
  <si>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</si>
  <si>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</si>
  <si>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</si>
  <si>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</si>
  <si>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</si>
  <si>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</si>
  <si>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</si>
  <si>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</si>
  <si>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</si>
  <si>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鹿児島県龍郷町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</si>
  <si>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</si>
  <si>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</si>
  <si>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</si>
  <si>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</si>
  <si>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</si>
  <si>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</si>
  <si>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</si>
  <si>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</si>
  <si>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</si>
  <si>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</si>
  <si>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</si>
  <si>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</si>
  <si>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</si>
  <si>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</si>
  <si>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</si>
  <si>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</si>
  <si>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</si>
  <si>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</si>
  <si>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</si>
  <si>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</si>
  <si>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</si>
  <si>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</si>
  <si>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</si>
  <si>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</si>
  <si>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</si>
  <si>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</si>
  <si>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</si>
  <si>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</si>
  <si>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</si>
  <si>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</si>
  <si>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</si>
  <si>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</si>
  <si>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</si>
  <si>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</si>
  <si>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</si>
  <si>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</si>
  <si>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</si>
  <si>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</si>
  <si>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</si>
  <si>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</si>
  <si>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</si>
  <si>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</si>
  <si>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</si>
  <si>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</si>
  <si>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</si>
  <si>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</si>
  <si>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</si>
  <si>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</si>
  <si>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</si>
  <si>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</si>
  <si>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</si>
  <si>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</si>
  <si>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</si>
  <si>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</si>
  <si>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</si>
  <si>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</si>
  <si>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</si>
  <si>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</si>
  <si>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</si>
  <si>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</si>
  <si>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</si>
  <si>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</si>
  <si>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</si>
  <si>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</si>
  <si>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</si>
  <si>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</si>
  <si>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</si>
  <si>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</si>
  <si>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</si>
  <si>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</si>
  <si>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</si>
  <si>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</si>
  <si>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</si>
  <si>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</si>
  <si>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</si>
  <si>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</si>
  <si>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</si>
  <si>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</si>
  <si>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</si>
  <si>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</si>
  <si>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</si>
  <si>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</si>
  <si>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</si>
  <si>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</si>
  <si>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</si>
  <si>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</si>
  <si>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</si>
  <si>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</si>
  <si>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</si>
  <si>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</si>
  <si>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</si>
  <si>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</si>
  <si>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</si>
  <si>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</si>
  <si>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</si>
  <si>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</si>
  <si>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</si>
  <si>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</si>
  <si>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</si>
  <si>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</si>
  <si>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</si>
  <si>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</si>
  <si>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</si>
  <si>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</si>
  <si>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</si>
  <si>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</si>
  <si>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</si>
  <si>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</si>
  <si>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</si>
  <si>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</si>
  <si>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</si>
  <si>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</si>
  <si>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</si>
  <si>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</si>
  <si>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</si>
  <si>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</si>
  <si>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</si>
  <si>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</si>
  <si>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</si>
  <si>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</si>
  <si>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</si>
  <si>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</si>
  <si>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</si>
  <si>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</si>
  <si>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</si>
  <si>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</si>
  <si>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</si>
  <si>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</si>
  <si>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</si>
  <si>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</si>
  <si>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</si>
  <si>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</si>
  <si>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</si>
  <si>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</si>
  <si>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</si>
  <si>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</si>
  <si>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</si>
  <si>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</si>
  <si>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</si>
  <si>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</si>
  <si>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</si>
  <si>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</si>
  <si>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</si>
  <si>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</si>
  <si>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</si>
  <si>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</si>
  <si>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</si>
  <si>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</si>
  <si>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</si>
  <si>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鹿児島県龍郷町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</si>
  <si>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</si>
  <si>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</si>
  <si>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</si>
  <si>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</si>
  <si>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</si>
  <si>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</si>
  <si>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</si>
  <si>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</si>
  <si>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</si>
  <si>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</si>
  <si>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</si>
  <si>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</si>
  <si>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</si>
  <si>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</si>
  <si>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</si>
  <si>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</si>
  <si>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</si>
  <si>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</si>
  <si>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</si>
  <si>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</si>
  <si>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</si>
  <si>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</si>
  <si>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</si>
  <si>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</si>
  <si>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</si>
  <si>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</si>
  <si>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</si>
  <si>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</si>
  <si>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</si>
  <si>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</si>
  <si>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</si>
  <si>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</si>
  <si>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</si>
  <si>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</si>
  <si>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</si>
  <si>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</si>
  <si>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</si>
  <si>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水道事業特別会計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</si>
  <si>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</si>
  <si>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</si>
  <si>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</si>
  <si>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</si>
  <si>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</si>
  <si>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</si>
  <si>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</si>
  <si>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</si>
  <si>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</si>
  <si>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</si>
  <si>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</si>
  <si>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</si>
  <si>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</si>
  <si>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</si>
  <si>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</si>
  <si>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</si>
  <si>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</si>
  <si>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</si>
  <si>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</si>
  <si>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</si>
  <si>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</si>
  <si>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</si>
  <si>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</si>
  <si>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</si>
  <si>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</si>
  <si>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</si>
  <si>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</si>
  <si>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</si>
  <si>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</si>
  <si>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</si>
  <si>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</si>
  <si>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</si>
  <si>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</si>
  <si>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</si>
  <si>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</si>
  <si>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</si>
  <si>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</si>
  <si>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</si>
  <si>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</si>
  <si>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</si>
  <si>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</si>
  <si>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</si>
  <si>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</si>
  <si>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</si>
  <si>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</si>
  <si>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</si>
  <si>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</si>
  <si>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</si>
  <si>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</si>
  <si>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</si>
  <si>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</si>
  <si>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</si>
  <si>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</si>
  <si>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</si>
  <si>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</si>
  <si>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</si>
  <si>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</si>
  <si>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</si>
  <si>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</si>
  <si>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</si>
  <si>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</si>
  <si>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</si>
  <si>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</si>
  <si>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</si>
  <si>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</si>
  <si>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</si>
  <si>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</si>
  <si>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</si>
  <si>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</si>
  <si>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</si>
  <si>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</si>
  <si>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</si>
  <si>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</si>
  <si>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</si>
  <si>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</si>
  <si>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</si>
  <si>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</si>
  <si>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</si>
  <si>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</si>
  <si>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</si>
  <si>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</si>
  <si>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</si>
  <si>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</si>
  <si>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</si>
  <si>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</si>
  <si>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</si>
  <si>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</si>
  <si>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</si>
  <si>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</si>
  <si>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</si>
  <si>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</si>
  <si>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</si>
  <si>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</si>
  <si>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</si>
  <si>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</si>
  <si>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</si>
  <si>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</si>
  <si>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</si>
  <si>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</si>
  <si>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</si>
  <si>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</si>
  <si>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</si>
  <si>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</si>
  <si>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</si>
  <si>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</si>
  <si>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</si>
  <si>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</si>
  <si>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</si>
  <si>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</si>
  <si>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</si>
  <si>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</si>
  <si>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</si>
  <si>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</si>
  <si>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</si>
  <si>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</si>
  <si>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</si>
  <si>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</si>
  <si>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</si>
  <si>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</si>
  <si>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</si>
  <si>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</si>
  <si>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</si>
  <si>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</si>
  <si>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</si>
  <si>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</si>
  <si>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</si>
  <si>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</si>
  <si>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</si>
  <si>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</si>
  <si>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</si>
  <si>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</si>
  <si>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</si>
  <si>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</si>
  <si>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</si>
  <si>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</si>
  <si>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</si>
  <si>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</si>
  <si>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</si>
  <si>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</si>
  <si>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</si>
  <si>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</si>
  <si>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</si>
  <si>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</si>
  <si>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</si>
  <si>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</si>
  <si>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</si>
  <si>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</si>
  <si>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5.90</t>
  </si>
  <si>
    <t>水道事業特別会計</t>
  </si>
  <si>
    <t>一般会計</t>
  </si>
  <si>
    <t>生活排水処理事業特別会計</t>
  </si>
  <si>
    <t>介護保険事業特別会計</t>
  </si>
  <si>
    <t>国民健康保険事業勘定特別会計</t>
  </si>
  <si>
    <t>後期高齢者医療特別会計</t>
  </si>
  <si>
    <t>デジタル放送事業特別会計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</si>
  <si>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</si>
  <si>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</si>
  <si>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</si>
  <si>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</si>
  <si>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</si>
  <si>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</si>
  <si>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</si>
  <si>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</si>
  <si>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</si>
  <si>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</si>
  <si>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</si>
  <si>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</si>
  <si>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</si>
  <si>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</si>
  <si>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</si>
  <si>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</si>
  <si>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8">
      <t>オオシマチクエイセイクミアイ</t>
    </rPh>
    <phoneticPr fontId="2"/>
  </si>
  <si>
    <t>大島地区消防組合</t>
    <rPh sb="0" eb="6">
      <t>オオシマチクショウボウ</t>
    </rPh>
    <rPh sb="6" eb="8">
      <t>クミアイ</t>
    </rPh>
    <phoneticPr fontId="2"/>
  </si>
  <si>
    <t>奄美群島広域事務組合</t>
    <rPh sb="0" eb="4">
      <t>アマミグントウ</t>
    </rPh>
    <rPh sb="4" eb="10">
      <t>コウイキジムクミアイ</t>
    </rPh>
    <phoneticPr fontId="2"/>
  </si>
  <si>
    <t>大島農業共済事務組合</t>
    <rPh sb="0" eb="4">
      <t>オオシマノウギョウ</t>
    </rPh>
    <rPh sb="4" eb="8">
      <t>キョウサイジム</t>
    </rPh>
    <rPh sb="8" eb="10">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</si>
  <si>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</si>
  <si>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6">
      <t>カゴシマケンコウキ</t>
    </rPh>
    <rPh sb="6" eb="11">
      <t>コウレイシャイリョウ</t>
    </rPh>
    <rPh sb="11" eb="15">
      <t>コウイキレンゴウ</t>
    </rPh>
    <rPh sb="16" eb="18">
      <t>イッパン</t>
    </rPh>
    <rPh sb="18" eb="20">
      <t>カイケイ</t>
    </rPh>
    <phoneticPr fontId="2"/>
  </si>
  <si>
    <t>鹿児島県後期高齢者医療広域連合（特別会計）</t>
    <rPh sb="0" eb="6">
      <t>カゴシマケンコウキ</t>
    </rPh>
    <rPh sb="6" eb="11">
      <t>コウレイシャイリョウ</t>
    </rPh>
    <rPh sb="11" eb="15">
      <t>コウイキレンゴウ</t>
    </rPh>
    <rPh sb="16" eb="18">
      <t>トクベツ</t>
    </rPh>
    <rPh sb="18" eb="20">
      <t>カイケイ</t>
    </rPh>
    <phoneticPr fontId="2"/>
  </si>
  <si>
    <t>-</t>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</si>
  <si>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</si>
  <si>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</si>
  <si>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ふるさと納税基金</t>
    <rPh sb="4" eb="6">
      <t>ノウゼイ</t>
    </rPh>
    <rPh sb="6" eb="8">
      <t>キキン</t>
    </rPh>
    <phoneticPr fontId="2"/>
  </si>
  <si>
    <t>雇用創出推進基金</t>
    <rPh sb="0" eb="2">
      <t>コヨウ</t>
    </rPh>
    <rPh sb="2" eb="4">
      <t>ソウシュツ</t>
    </rPh>
    <rPh sb="4" eb="8">
      <t>スイシンキキン</t>
    </rPh>
    <phoneticPr fontId="2"/>
  </si>
  <si>
    <t>庁舎整備基金</t>
    <rPh sb="0" eb="6">
      <t>チョウシャセイビキキン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</si>
  <si>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</si>
  <si>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</si>
  <si>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</si>
  <si>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</si>
  <si>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</si>
  <si>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</si>
  <si>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</si>
  <si>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</si>
  <si>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</si>
  <si>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</si>
  <si>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</si>
  <si>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</si>
  <si>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</si>
  <si>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</si>
  <si>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</si>
  <si>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</si>
  <si>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</si>
  <si>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</si>
  <si>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</si>
  <si>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はここ数年算定されていない。これは、辺地債や過疎債等の交付税措置率が高い起債借入償還による基準財政需要額が増加し、充当可能財源等が増加してきたためである。一方、実質公債費比率は類似団体と比較して高い水準にあり、今後も大型起債事業等による地方債残高の増加が見込まれ、これらの地方債償還が開始することから、実質公債費比率の上昇が考えられる。今後は、地方債発行額の抑制を図り、公債費の平準化を進めていく必要がある。</t>
    <rPh sb="1" eb="5">
      <t>ショウライフタン</t>
    </rPh>
    <rPh sb="5" eb="7">
      <t>ヒリツ</t>
    </rPh>
    <rPh sb="10" eb="12">
      <t>スウネン</t>
    </rPh>
    <rPh sb="12" eb="14">
      <t>サンテイ</t>
    </rPh>
    <rPh sb="25" eb="27">
      <t>ヘンチ</t>
    </rPh>
    <rPh sb="27" eb="28">
      <t>サイ</t>
    </rPh>
    <rPh sb="29" eb="31">
      <t>カソ</t>
    </rPh>
    <rPh sb="31" eb="32">
      <t>サイ</t>
    </rPh>
    <rPh sb="32" eb="33">
      <t>トウ</t>
    </rPh>
    <rPh sb="34" eb="37">
      <t>コウフゼイ</t>
    </rPh>
    <rPh sb="37" eb="39">
      <t>ソチ</t>
    </rPh>
    <rPh sb="39" eb="40">
      <t>リツ</t>
    </rPh>
    <rPh sb="41" eb="42">
      <t>タカ</t>
    </rPh>
    <rPh sb="43" eb="45">
      <t>キサイ</t>
    </rPh>
    <rPh sb="45" eb="47">
      <t>カリイレ</t>
    </rPh>
    <rPh sb="47" eb="49">
      <t>ショウカン</t>
    </rPh>
    <rPh sb="52" eb="54">
      <t>キジュン</t>
    </rPh>
    <rPh sb="54" eb="56">
      <t>ザイセイ</t>
    </rPh>
    <rPh sb="56" eb="58">
      <t>ジュヨウ</t>
    </rPh>
    <rPh sb="58" eb="59">
      <t>ガク</t>
    </rPh>
    <rPh sb="60" eb="62">
      <t>ゾウカ</t>
    </rPh>
    <rPh sb="64" eb="66">
      <t>ジュウトウ</t>
    </rPh>
    <rPh sb="66" eb="68">
      <t>カノウ</t>
    </rPh>
    <rPh sb="68" eb="70">
      <t>ザイゲン</t>
    </rPh>
    <rPh sb="70" eb="71">
      <t>トウ</t>
    </rPh>
    <rPh sb="72" eb="74">
      <t>ゾウカ</t>
    </rPh>
    <rPh sb="84" eb="86">
      <t>イッポウ</t>
    </rPh>
    <rPh sb="87" eb="89">
      <t>ジッシツ</t>
    </rPh>
    <rPh sb="89" eb="92">
      <t>コウサイヒ</t>
    </rPh>
    <rPh sb="92" eb="94">
      <t>ヒリツ</t>
    </rPh>
    <rPh sb="95" eb="97">
      <t>ルイジ</t>
    </rPh>
    <rPh sb="97" eb="99">
      <t>ダンタイ</t>
    </rPh>
    <rPh sb="100" eb="102">
      <t>ヒカク</t>
    </rPh>
    <rPh sb="104" eb="105">
      <t>タカ</t>
    </rPh>
    <rPh sb="106" eb="108">
      <t>スイジュン</t>
    </rPh>
    <rPh sb="112" eb="114">
      <t>コンゴ</t>
    </rPh>
    <rPh sb="115" eb="117">
      <t>オオガタ</t>
    </rPh>
    <rPh sb="117" eb="119">
      <t>キサイ</t>
    </rPh>
    <rPh sb="119" eb="121">
      <t>ジギョウ</t>
    </rPh>
    <rPh sb="121" eb="122">
      <t>トウ</t>
    </rPh>
    <rPh sb="125" eb="128">
      <t>チホウサイ</t>
    </rPh>
    <rPh sb="128" eb="130">
      <t>ザンダカ</t>
    </rPh>
    <rPh sb="131" eb="133">
      <t>ゾウカ</t>
    </rPh>
    <rPh sb="134" eb="136">
      <t>ミコ</t>
    </rPh>
    <rPh sb="143" eb="145">
      <t>チホウ</t>
    </rPh>
    <rPh sb="145" eb="146">
      <t>サイ</t>
    </rPh>
    <rPh sb="146" eb="148">
      <t>ショウカン</t>
    </rPh>
    <rPh sb="149" eb="151">
      <t>カイシ</t>
    </rPh>
    <rPh sb="158" eb="160">
      <t>ジッシツ</t>
    </rPh>
    <rPh sb="160" eb="163">
      <t>コウサイヒ</t>
    </rPh>
    <rPh sb="163" eb="165">
      <t>ヒリツ</t>
    </rPh>
    <rPh sb="166" eb="168">
      <t>ジョウショウ</t>
    </rPh>
    <rPh sb="169" eb="170">
      <t>カンガ</t>
    </rPh>
    <rPh sb="175" eb="177">
      <t>コンゴ</t>
    </rPh>
    <rPh sb="179" eb="182">
      <t>チホウサイ</t>
    </rPh>
    <rPh sb="182" eb="185">
      <t>ハッコウガク</t>
    </rPh>
    <rPh sb="186" eb="188">
      <t>ヨクセイ</t>
    </rPh>
    <rPh sb="189" eb="190">
      <t>ハカ</t>
    </rPh>
    <rPh sb="192" eb="195">
      <t>コウサイヒ</t>
    </rPh>
    <rPh sb="196" eb="199">
      <t>ヘイジュンカ</t>
    </rPh>
    <rPh sb="200" eb="201">
      <t>スス</t>
    </rPh>
    <rPh sb="205" eb="207">
      <t>ヒツヨウ</t>
    </rPh>
    <phoneticPr fontId="5"/>
  </si>
  <si>
    <t>　将来負担比率はここ数年算定されていないが、有形固定資産減価償却率は若干増加してきている。今後は公共施設等総合管理計画に基づき、各施設の老朽化対策に取り組む必要がある。</t>
    <rPh sb="1" eb="3">
      <t>ショウライ</t>
    </rPh>
    <rPh sb="3" eb="5">
      <t>フタン</t>
    </rPh>
    <rPh sb="5" eb="7">
      <t>ヒリツ</t>
    </rPh>
    <rPh sb="10" eb="12">
      <t>スウネン</t>
    </rPh>
    <rPh sb="12" eb="14">
      <t>サンテイ</t>
    </rPh>
    <rPh sb="22" eb="24">
      <t>ユウケイ</t>
    </rPh>
    <rPh sb="24" eb="26">
      <t>コテイ</t>
    </rPh>
    <rPh sb="26" eb="28">
      <t>シサン</t>
    </rPh>
    <rPh sb="28" eb="30">
      <t>ゲンカ</t>
    </rPh>
    <rPh sb="30" eb="32">
      <t>ショウキャク</t>
    </rPh>
    <rPh sb="32" eb="33">
      <t>リツ</t>
    </rPh>
    <rPh sb="34" eb="36">
      <t>ジャッカン</t>
    </rPh>
    <rPh sb="36" eb="38">
      <t>ゾウカ</t>
    </rPh>
    <rPh sb="45" eb="47">
      <t>コンゴ</t>
    </rPh>
    <rPh sb="48" eb="50">
      <t>コウキョウ</t>
    </rPh>
    <rPh sb="50" eb="52">
      <t>シセツ</t>
    </rPh>
    <rPh sb="52" eb="53">
      <t>トウ</t>
    </rPh>
    <rPh sb="53" eb="55">
      <t>ソウゴウ</t>
    </rPh>
    <rPh sb="55" eb="57">
      <t>カンリ</t>
    </rPh>
    <rPh sb="57" eb="59">
      <t>ケイカク</t>
    </rPh>
    <rPh sb="60" eb="61">
      <t>モト</t>
    </rPh>
    <rPh sb="64" eb="67">
      <t>カクシセツ</t>
    </rPh>
    <rPh sb="68" eb="71">
      <t>ロウキュウカ</t>
    </rPh>
    <rPh sb="71" eb="73">
      <t>タイサク</t>
    </rPh>
    <rPh sb="74" eb="75">
      <t>ト</t>
    </rPh>
    <rPh sb="76" eb="77">
      <t>ク</t>
    </rPh>
    <rPh sb="78" eb="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</si>
</sst>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166A-41BB-BAE2-4800634F77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196969</c:v>
                </c:pt>
                <c:pt idx="1">
                  <c:v>153798</c:v>
                </c:pt>
                <c:pt idx="2">
                  <c:v>248575</c:v>
                </c:pt>
                <c:pt idx="3">
                  <c:v>84029</c:v>
                </c:pt>
                <c:pt idx="4">
                  <c:v>194050</c:v>
                </c:pt>
              </c:numCache>
            </c:numRef>
          </c:val>
          <c:smooth val="0"/>
          <c:extLst>
            <c:ext xmlns:c16="http://schemas.microsoft.com/office/drawing/2014/chart" uri="{C3380CC4-5D6E-409C-BE32-E72D297353CC}">
              <c16:uniqueId val="{00000001-166A-41BB-BAE2-4800634F77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3.56</c:v>
                </c:pt>
                <c:pt idx="1">
                  <c:v>2.44</c:v>
                </c:pt>
                <c:pt idx="2">
                  <c:v>2.36</c:v>
                </c:pt>
                <c:pt idx="3">
                  <c:v>2.65</c:v>
                </c:pt>
                <c:pt idx="4">
                  <c:v>1.57</c:v>
                </c:pt>
              </c:numCache>
            </c:numRef>
          </c:val>
          <c:extLst>
            <c:ext xmlns:c16="http://schemas.microsoft.com/office/drawing/2014/chart" uri="{C3380CC4-5D6E-409C-BE32-E72D297353CC}">
              <c16:uniqueId val="{00000000-7384-4004-B7A8-82DB034C47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53.07</c:v>
                </c:pt>
                <c:pt idx="1">
                  <c:v>64.12</c:v>
                </c:pt>
                <c:pt idx="2">
                  <c:v>73.34</c:v>
                </c:pt>
                <c:pt idx="3">
                  <c:v>80.42</c:v>
                </c:pt>
                <c:pt idx="4">
                  <c:v>74.45</c:v>
                </c:pt>
              </c:numCache>
            </c:numRef>
          </c:val>
          <c:extLst>
            <c:ext xmlns:c16="http://schemas.microsoft.com/office/drawing/2014/chart" uri="{C3380CC4-5D6E-409C-BE32-E72D297353CC}">
              <c16:uniqueId val="{00000001-7384-4004-B7A8-82DB034C47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8.7799999999999994</c:v>
                </c:pt>
                <c:pt idx="1">
                  <c:v>11.62</c:v>
                </c:pt>
                <c:pt idx="2">
                  <c:v>9.73</c:v>
                </c:pt>
                <c:pt idx="3">
                  <c:v>8.09</c:v>
                </c:pt>
                <c:pt idx="4">
                  <c:v>-5.9</c:v>
                </c:pt>
              </c:numCache>
            </c:numRef>
          </c:val>
          <c:smooth val="0"/>
          <c:extLst>
            <c:ext xmlns:c16="http://schemas.microsoft.com/office/drawing/2014/chart" uri="{C3380CC4-5D6E-409C-BE32-E72D297353CC}">
              <c16:uniqueId val="{00000002-7384-4004-B7A8-82DB034C47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0.17</c:v>
                </c:pt>
                <c:pt idx="4">
                  <c:v>#N/A</c:v>
                </c:pt>
                <c:pt idx="5">
                  <c:v>0.08</c:v>
                </c:pt>
                <c:pt idx="6">
                  <c:v>#N/A</c:v>
                </c:pt>
                <c:pt idx="7">
                  <c:v>0.38</c:v>
                </c:pt>
                <c:pt idx="8">
                  <c:v>0</c:v>
                </c:pt>
                <c:pt idx="9">
                  <c:v>0</c:v>
                </c:pt>
              </c:numCache>
            </c:numRef>
          </c:val>
          <c:extLst>
            <c:ext xmlns:c16="http://schemas.microsoft.com/office/drawing/2014/chart" uri="{C3380CC4-5D6E-409C-BE32-E72D297353CC}">
              <c16:uniqueId val="{00000000-7A9C-4268-95EB-63BE197132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9C-4268-95EB-63BE197132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9C-4268-95EB-63BE197132DC}"/>
            </c:ext>
          </c:extLst>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3-7A9C-4268-95EB-63BE197132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0.03</c:v>
                </c:pt>
                <c:pt idx="8">
                  <c:v>#N/A</c:v>
                </c:pt>
                <c:pt idx="9">
                  <c:v>0.03</c:v>
                </c:pt>
              </c:numCache>
            </c:numRef>
          </c:val>
          <c:extLst>
            <c:ext xmlns:c16="http://schemas.microsoft.com/office/drawing/2014/chart" uri="{C3380CC4-5D6E-409C-BE32-E72D297353CC}">
              <c16:uniqueId val="{00000004-7A9C-4268-95EB-63BE197132D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0.12</c:v>
                </c:pt>
                <c:pt idx="4">
                  <c:v>#N/A</c:v>
                </c:pt>
                <c:pt idx="5">
                  <c:v>0.18</c:v>
                </c:pt>
                <c:pt idx="6">
                  <c:v>#N/A</c:v>
                </c:pt>
                <c:pt idx="7">
                  <c:v>0.77</c:v>
                </c:pt>
                <c:pt idx="8">
                  <c:v>#N/A</c:v>
                </c:pt>
                <c:pt idx="9">
                  <c:v>0.11</c:v>
                </c:pt>
              </c:numCache>
            </c:numRef>
          </c:val>
          <c:extLst>
            <c:ext xmlns:c16="http://schemas.microsoft.com/office/drawing/2014/chart" uri="{C3380CC4-5D6E-409C-BE32-E72D297353CC}">
              <c16:uniqueId val="{00000005-7A9C-4268-95EB-63BE197132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0.1</c:v>
                </c:pt>
                <c:pt idx="4">
                  <c:v>#N/A</c:v>
                </c:pt>
                <c:pt idx="5">
                  <c:v>0.14000000000000001</c:v>
                </c:pt>
                <c:pt idx="6">
                  <c:v>#N/A</c:v>
                </c:pt>
                <c:pt idx="7">
                  <c:v>0.09</c:v>
                </c:pt>
                <c:pt idx="8">
                  <c:v>#N/A</c:v>
                </c:pt>
                <c:pt idx="9">
                  <c:v>0.11</c:v>
                </c:pt>
              </c:numCache>
            </c:numRef>
          </c:val>
          <c:extLst>
            <c:ext xmlns:c16="http://schemas.microsoft.com/office/drawing/2014/chart" uri="{C3380CC4-5D6E-409C-BE32-E72D297353CC}">
              <c16:uniqueId val="{00000006-7A9C-4268-95EB-63BE197132DC}"/>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0.04</c:v>
                </c:pt>
                <c:pt idx="4">
                  <c:v>#N/A</c:v>
                </c:pt>
                <c:pt idx="5">
                  <c:v>0.03</c:v>
                </c:pt>
                <c:pt idx="6">
                  <c:v>#N/A</c:v>
                </c:pt>
                <c:pt idx="7">
                  <c:v>7.0000000000000007E-2</c:v>
                </c:pt>
                <c:pt idx="8">
                  <c:v>#N/A</c:v>
                </c:pt>
                <c:pt idx="9">
                  <c:v>0.16</c:v>
                </c:pt>
              </c:numCache>
            </c:numRef>
          </c:val>
          <c:extLst>
            <c:ext xmlns:c16="http://schemas.microsoft.com/office/drawing/2014/chart" uri="{C3380CC4-5D6E-409C-BE32-E72D297353CC}">
              <c16:uniqueId val="{00000007-7A9C-4268-95EB-63BE197132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3.56</c:v>
                </c:pt>
                <c:pt idx="2">
                  <c:v>#N/A</c:v>
                </c:pt>
                <c:pt idx="3">
                  <c:v>2.44</c:v>
                </c:pt>
                <c:pt idx="4">
                  <c:v>#N/A</c:v>
                </c:pt>
                <c:pt idx="5">
                  <c:v>2.35</c:v>
                </c:pt>
                <c:pt idx="6">
                  <c:v>#N/A</c:v>
                </c:pt>
                <c:pt idx="7">
                  <c:v>2.64</c:v>
                </c:pt>
                <c:pt idx="8">
                  <c:v>#N/A</c:v>
                </c:pt>
                <c:pt idx="9">
                  <c:v>1.57</c:v>
                </c:pt>
              </c:numCache>
            </c:numRef>
          </c:val>
          <c:extLst>
            <c:ext xmlns:c16="http://schemas.microsoft.com/office/drawing/2014/chart" uri="{C3380CC4-5D6E-409C-BE32-E72D297353CC}">
              <c16:uniqueId val="{00000008-7A9C-4268-95EB-63BE197132D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3.19</c:v>
                </c:pt>
              </c:numCache>
            </c:numRef>
          </c:val>
          <c:extLst>
            <c:ext xmlns:c16="http://schemas.microsoft.com/office/drawing/2014/chart" uri="{C3380CC4-5D6E-409C-BE32-E72D297353CC}">
              <c16:uniqueId val="{00000009-7A9C-4268-95EB-63BE197132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597</c:v>
                </c:pt>
                <c:pt idx="5">
                  <c:v>573</c:v>
                </c:pt>
                <c:pt idx="8">
                  <c:v>611</c:v>
                </c:pt>
                <c:pt idx="11">
                  <c:v>581</c:v>
                </c:pt>
                <c:pt idx="14">
                  <c:v>610</c:v>
                </c:pt>
              </c:numCache>
            </c:numRef>
          </c:val>
          <c:extLst>
            <c:ext xmlns:c16="http://schemas.microsoft.com/office/drawing/2014/chart" uri="{C3380CC4-5D6E-409C-BE32-E72D297353CC}">
              <c16:uniqueId val="{00000000-0AC7-4D06-8A93-3E0C8A0A1B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C7-4D06-8A93-3E0C8A0A1B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C7-4D06-8A93-3E0C8A0A1B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36</c:v>
                </c:pt>
                <c:pt idx="6">
                  <c:v>36</c:v>
                </c:pt>
                <c:pt idx="9">
                  <c:v>43</c:v>
                </c:pt>
                <c:pt idx="12">
                  <c:v>38</c:v>
                </c:pt>
              </c:numCache>
            </c:numRef>
          </c:val>
          <c:extLst>
            <c:ext xmlns:c16="http://schemas.microsoft.com/office/drawing/2014/chart" uri="{C3380CC4-5D6E-409C-BE32-E72D297353CC}">
              <c16:uniqueId val="{00000003-0AC7-4D06-8A93-3E0C8A0A1B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c:v>
                </c:pt>
                <c:pt idx="3">
                  <c:v>93</c:v>
                </c:pt>
                <c:pt idx="6">
                  <c:v>85</c:v>
                </c:pt>
                <c:pt idx="9">
                  <c:v>89</c:v>
                </c:pt>
                <c:pt idx="12">
                  <c:v>100</c:v>
                </c:pt>
              </c:numCache>
            </c:numRef>
          </c:val>
          <c:extLst>
            <c:ext xmlns:c16="http://schemas.microsoft.com/office/drawing/2014/chart" uri="{C3380CC4-5D6E-409C-BE32-E72D297353CC}">
              <c16:uniqueId val="{00000004-0AC7-4D06-8A93-3E0C8A0A1B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C7-4D06-8A93-3E0C8A0A1B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C7-4D06-8A93-3E0C8A0A1B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714</c:v>
                </c:pt>
                <c:pt idx="3">
                  <c:v>707</c:v>
                </c:pt>
                <c:pt idx="6">
                  <c:v>743</c:v>
                </c:pt>
                <c:pt idx="9">
                  <c:v>744</c:v>
                </c:pt>
                <c:pt idx="12">
                  <c:v>749</c:v>
                </c:pt>
              </c:numCache>
            </c:numRef>
          </c:val>
          <c:extLst>
            <c:ext xmlns:c16="http://schemas.microsoft.com/office/drawing/2014/chart" uri="{C3380CC4-5D6E-409C-BE32-E72D297353CC}">
              <c16:uniqueId val="{00000007-0AC7-4D06-8A93-3E0C8A0A1B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259</c:v>
                </c:pt>
                <c:pt idx="2">
                  <c:v>#N/A</c:v>
                </c:pt>
                <c:pt idx="3">
                  <c:v>#N/A</c:v>
                </c:pt>
                <c:pt idx="4">
                  <c:v>263</c:v>
                </c:pt>
                <c:pt idx="5">
                  <c:v>#N/A</c:v>
                </c:pt>
                <c:pt idx="6">
                  <c:v>#N/A</c:v>
                </c:pt>
                <c:pt idx="7">
                  <c:v>253</c:v>
                </c:pt>
                <c:pt idx="8">
                  <c:v>#N/A</c:v>
                </c:pt>
                <c:pt idx="9">
                  <c:v>#N/A</c:v>
                </c:pt>
                <c:pt idx="10">
                  <c:v>295</c:v>
                </c:pt>
                <c:pt idx="11">
                  <c:v>#N/A</c:v>
                </c:pt>
                <c:pt idx="12">
                  <c:v>#N/A</c:v>
                </c:pt>
                <c:pt idx="13">
                  <c:v>277</c:v>
                </c:pt>
                <c:pt idx="14">
                  <c:v>#N/A</c:v>
                </c:pt>
              </c:numCache>
            </c:numRef>
          </c:val>
          <c:smooth val="0"/>
          <c:extLst>
            <c:ext xmlns:c16="http://schemas.microsoft.com/office/drawing/2014/chart" uri="{C3380CC4-5D6E-409C-BE32-E72D297353CC}">
              <c16:uniqueId val="{00000008-0AC7-4D06-8A93-3E0C8A0A1B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5149</c:v>
                </c:pt>
                <c:pt idx="5">
                  <c:v>5412</c:v>
                </c:pt>
                <c:pt idx="8">
                  <c:v>5511</c:v>
                </c:pt>
                <c:pt idx="11">
                  <c:v>5130</c:v>
                </c:pt>
                <c:pt idx="14">
                  <c:v>5189</c:v>
                </c:pt>
              </c:numCache>
            </c:numRef>
          </c:val>
          <c:extLst>
            <c:ext xmlns:c16="http://schemas.microsoft.com/office/drawing/2014/chart" uri="{C3380CC4-5D6E-409C-BE32-E72D297353CC}">
              <c16:uniqueId val="{00000000-F017-44F8-A0DB-A9CEA7A63B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883</c:v>
                </c:pt>
                <c:pt idx="5">
                  <c:v>901</c:v>
                </c:pt>
                <c:pt idx="8">
                  <c:v>849</c:v>
                </c:pt>
                <c:pt idx="11">
                  <c:v>760</c:v>
                </c:pt>
                <c:pt idx="14">
                  <c:v>806</c:v>
                </c:pt>
              </c:numCache>
            </c:numRef>
          </c:val>
          <c:extLst>
            <c:ext xmlns:c16="http://schemas.microsoft.com/office/drawing/2014/chart" uri="{C3380CC4-5D6E-409C-BE32-E72D297353CC}">
              <c16:uniqueId val="{00000001-F017-44F8-A0DB-A9CEA7A63B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2739</c:v>
                </c:pt>
                <c:pt idx="5">
                  <c:v>3146</c:v>
                </c:pt>
                <c:pt idx="8">
                  <c:v>3383</c:v>
                </c:pt>
                <c:pt idx="11">
                  <c:v>3681</c:v>
                </c:pt>
                <c:pt idx="14">
                  <c:v>3814</c:v>
                </c:pt>
              </c:numCache>
            </c:numRef>
          </c:val>
          <c:extLst>
            <c:ext xmlns:c16="http://schemas.microsoft.com/office/drawing/2014/chart" uri="{C3380CC4-5D6E-409C-BE32-E72D297353CC}">
              <c16:uniqueId val="{00000002-F017-44F8-A0DB-A9CEA7A63B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17-44F8-A0DB-A9CEA7A63B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17-44F8-A0DB-A9CEA7A63B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17-44F8-A0DB-A9CEA7A63B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1027</c:v>
                </c:pt>
                <c:pt idx="3">
                  <c:v>887</c:v>
                </c:pt>
                <c:pt idx="6">
                  <c:v>934</c:v>
                </c:pt>
                <c:pt idx="9">
                  <c:v>944</c:v>
                </c:pt>
                <c:pt idx="12">
                  <c:v>872</c:v>
                </c:pt>
              </c:numCache>
            </c:numRef>
          </c:val>
          <c:extLst>
            <c:ext xmlns:c16="http://schemas.microsoft.com/office/drawing/2014/chart" uri="{C3380CC4-5D6E-409C-BE32-E72D297353CC}">
              <c16:uniqueId val="{00000006-F017-44F8-A0DB-A9CEA7A63B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208</c:v>
                </c:pt>
                <c:pt idx="3">
                  <c:v>178</c:v>
                </c:pt>
                <c:pt idx="6">
                  <c:v>139</c:v>
                </c:pt>
                <c:pt idx="9">
                  <c:v>115</c:v>
                </c:pt>
                <c:pt idx="12">
                  <c:v>117</c:v>
                </c:pt>
              </c:numCache>
            </c:numRef>
          </c:val>
          <c:extLst>
            <c:ext xmlns:c16="http://schemas.microsoft.com/office/drawing/2014/chart" uri="{C3380CC4-5D6E-409C-BE32-E72D297353CC}">
              <c16:uniqueId val="{00000007-F017-44F8-A0DB-A9CEA7A63B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996</c:v>
                </c:pt>
                <c:pt idx="3">
                  <c:v>1317</c:v>
                </c:pt>
                <c:pt idx="6">
                  <c:v>1320</c:v>
                </c:pt>
                <c:pt idx="9">
                  <c:v>1259</c:v>
                </c:pt>
                <c:pt idx="12">
                  <c:v>1317</c:v>
                </c:pt>
              </c:numCache>
            </c:numRef>
          </c:val>
          <c:extLst>
            <c:ext xmlns:c16="http://schemas.microsoft.com/office/drawing/2014/chart" uri="{C3380CC4-5D6E-409C-BE32-E72D297353CC}">
              <c16:uniqueId val="{00000008-F017-44F8-A0DB-A9CEA7A63B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17-44F8-A0DB-A9CEA7A63B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6885</c:v>
                </c:pt>
                <c:pt idx="3">
                  <c:v>6959</c:v>
                </c:pt>
                <c:pt idx="6">
                  <c:v>7142</c:v>
                </c:pt>
                <c:pt idx="9">
                  <c:v>6935</c:v>
                </c:pt>
                <c:pt idx="12">
                  <c:v>7110</c:v>
                </c:pt>
              </c:numCache>
            </c:numRef>
          </c:val>
          <c:extLst>
            <c:ext xmlns:c16="http://schemas.microsoft.com/office/drawing/2014/chart" uri="{C3380CC4-5D6E-409C-BE32-E72D297353CC}">
              <c16:uniqueId val="{0000000A-F017-44F8-A0DB-A9CEA7A63B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17-44F8-A0DB-A9CEA7A63B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2343</c:v>
                </c:pt>
                <c:pt idx="1">
                  <c:v>2594</c:v>
                </c:pt>
                <c:pt idx="2">
                  <c:v>2435</c:v>
                </c:pt>
              </c:numCache>
            </c:numRef>
          </c:val>
          <c:extLst>
            <c:ext xmlns:c16="http://schemas.microsoft.com/office/drawing/2014/chart" uri="{C3380CC4-5D6E-409C-BE32-E72D297353CC}">
              <c16:uniqueId val="{00000000-DD57-4518-AEE5-4087049125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465</c:v>
                </c:pt>
                <c:pt idx="1">
                  <c:v>465</c:v>
                </c:pt>
                <c:pt idx="2">
                  <c:v>466</c:v>
                </c:pt>
              </c:numCache>
            </c:numRef>
          </c:val>
          <c:extLst>
            <c:ext xmlns:c16="http://schemas.microsoft.com/office/drawing/2014/chart" uri="{C3380CC4-5D6E-409C-BE32-E72D297353CC}">
              <c16:uniqueId val="{00000001-DD57-4518-AEE5-4087049125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322</c:v>
                </c:pt>
                <c:pt idx="1">
                  <c:v>362</c:v>
                </c:pt>
                <c:pt idx="2">
                  <c:v>668</c:v>
                </c:pt>
              </c:numCache>
            </c:numRef>
          </c:val>
          <c:extLst>
            <c:ext xmlns:c16="http://schemas.microsoft.com/office/drawing/2014/chart" uri="{C3380CC4-5D6E-409C-BE32-E72D297353CC}">
              <c16:uniqueId val="{00000002-DD57-4518-AEE5-4087049125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{15023090-780A-470B-9DF4-F8C2A78FE3AC}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105-4E5A-A9D8-F65E0E9A65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{1F8B5AFF-2C4D-4B77-B028-41EEF61C90F9}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05-4E5A-A9D8-F65E0E9A65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{C9695178-2FB6-49B1-8574-05206D572098}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05-4E5A-A9D8-F65E0E9A65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{4BE89593-30A0-45F2-A53C-B8CD5867025A}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05-4E5A-A9D8-F65E0E9A65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{D83C37FF-B390-481D-B98F-09078EF0DC10}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05-4E5A-A9D8-F65E0E9A656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{8AA589C6-7FA0-4D2E-9C8A-BF1AD61260C1}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105-4E5A-A9D8-F65E0E9A656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{F7D71ED9-5D4B-4233-BDB8-91D5DACD69F1}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105-4E5A-A9D8-F65E0E9A656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{3A2AFAF2-85AE-4727-AF17-408A1654764E}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105-4E5A-A9D8-F65E0E9A656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{244E4A93-298B-42CC-AAC4-1F9425AAE142}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105-4E5A-A9D8-F65E0E9A65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51.5</c:v>
                </c:pt>
                <c:pt idx="16">
                  <c:v>52.3</c:v>
                </c:pt>
                <c:pt idx="24">
                  <c:v>54.3</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05-4E5A-A9D8-F65E0E9A65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{D4719796-41DF-4F12-AC61-0DCF3C25FFB5}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105-4E5A-A9D8-F65E0E9A65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{11AD3B10-A23C-45C2-9649-D6F5C3F6EDE5}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05-4E5A-A9D8-F65E0E9A65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{7B32EEAE-ACAB-4DEA-9B0F-CF84483308BD}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05-4E5A-A9D8-F65E0E9A65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{8E32AB52-6C6A-4899-BFBF-4BC68628ECC5}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05-4E5A-A9D8-F65E0E9A65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{0B6BD3B3-0E26-4FAD-A107-AFECBC39243C}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05-4E5A-A9D8-F65E0E9A656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{8149DEEB-5039-40C9-A521-E1FB4AF8B8BE}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105-4E5A-A9D8-F65E0E9A656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{8D90CC0F-331B-4F99-80AA-0BC1BA89C68F}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105-4E5A-A9D8-F65E0E9A656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{2FF34446-7033-4CFF-A379-CC9056F29808}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105-4E5A-A9D8-F65E0E9A656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{1E4D7DE7-AD63-4363-9631-D2647CFB4619}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105-4E5A-A9D8-F65E0E9A65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9105-4E5A-A9D8-F65E0E9A6569}"/>
            </c:ext>
          </c:extLst>
        </c:ser>
        <c:dLbls>
          <c:showLegendKey val="0"/>
          <c:showVal val="1"/>
          <c:showCatName val="0"/>
          <c:showSerName val="0"/>
          <c:showPercent val="0"/>
          <c:showBubbleSize val="0"/>
        </c:dLbls>
        <c:axId val="46179840"/>
        <c:axId val="46181760"/>
      </c:scatterChart>
      <c:valAx>
        <c:axId val="4617984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{50B3E62A-1A49-4E7E-BCF0-2E80BE553309}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AD-46D9-A5E1-81BAAA14CD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{594ACFCE-2543-4D74-8B2C-55DDA6DE91DE}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AD-46D9-A5E1-81BAAA14CD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{A811542A-26DD-4455-A6E9-02739ACEBEC3}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AD-46D9-A5E1-81BAAA14CD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{CD290856-6B0D-4D8E-8DE4-0941BAF133B5}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AD-46D9-A5E1-81BAAA14CD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{B1139E61-7769-4AB0-AB4B-E8E2D0882923}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AD-46D9-A5E1-81BAAA14CD6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{B9A8B9DE-4239-4516-B940-89AA3CCE7278}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AD-46D9-A5E1-81BAAA14CD6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{ECF5BF6D-8045-472F-B769-A78D847EE3F5}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AD-46D9-A5E1-81BAAA14CD6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{8D19518A-05A7-4BD7-8ACE-4FA5B5B0425D}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AD-46D9-A5E1-81BAAA14CD6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{EAD02880-3DDB-4042-ABBE-3623F933616B}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AD-46D9-A5E1-81BAAA14CD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10.3</c:v>
                </c:pt>
                <c:pt idx="16">
                  <c:v>9.9</c:v>
                </c:pt>
                <c:pt idx="24">
                  <c:v>10.1</c:v>
                </c:pt>
                <c:pt idx="32">
                  <c:v>10.199999999999999</c:v>
                </c:pt>
              </c:numCache>
            </c:numRef>
          </c:xVal>
          <c:yVal>
            <c:numRef>
              <c:f>公会計指標分析・財政指標組合せ分析表!$BP$73:$DC$73</c:f>
              <c:numCache>
                <c:formatCode>#,##0.0;"▲ "#,##0.0</c:formatCode>
                <c:ptCount val="40"/>
                <c:pt idx="0">
                  <c:v>13.6</c:v>
                </c:pt>
              </c:numCache>
            </c:numRef>
          </c:yVal>
          <c:smooth val="0"/>
          <c:extLst>
            <c:ext xmlns:c16="http://schemas.microsoft.com/office/drawing/2014/chart" uri="{C3380CC4-5D6E-409C-BE32-E72D297353CC}">
              <c16:uniqueId val="{00000009-4CAD-46D9-A5E1-81BAAA14CD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{57805A6C-E31F-492F-8EE2-CE873563C1EE}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AD-46D9-A5E1-81BAAA14CD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{CCB632A3-1DDE-4916-91AC-8B0D0EDF1FB6}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AD-46D9-A5E1-81BAAA14CD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{449096D9-7567-48B3-8255-8923FEF60298}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AD-46D9-A5E1-81BAAA14CD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{A01A47B6-3935-4F52-8F74-1DA4D81E106B}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AD-46D9-A5E1-81BAAA14CD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{B81F67D8-7833-48EF-9C1C-6E9966854610}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AD-46D9-A5E1-81BAAA14CD64}"/>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{A087B63A-162F-4F04-B915-509257159B03}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AD-46D9-A5E1-81BAAA14CD64}"/>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{CF1FCB20-6ECC-445B-B5CD-7A36641C6C16}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AD-46D9-A5E1-81BAAA14CD64}"/>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{0CFFB320-A66C-4A7B-B099-B764FCB7514D}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AD-46D9-A5E1-81BAAA14CD64}"/>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{845C2CE4-C3AF-469C-8E51-A6C3E51F4D3D}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AD-46D9-A5E1-81BAAA14CD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4CAD-46D9-A5E1-81BAAA14CD64}"/>
            </c:ext>
          </c:extLst>
        </c:ser>
        <c:dLbls>
          <c:showLegendKey val="0"/>
          <c:showVal val="1"/>
          <c:showCatName val="0"/>
          <c:showSerName val="0"/>
          <c:showPercent val="0"/>
          <c:showBubbleSize val="0"/>
        </c:dLbls>
        <c:axId val="84219776"/>
        <c:axId val="84234240"/>
      </c:scatterChart>
      <c:valAx>
        <c:axId val="84219776"/>
        <c:scaling>
          <c:orientation val="minMax"/>
          <c:max val="11.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過疎化・高齢化の振興及び地域産業の低迷等により、過去５年間の平均が</a:t>
          </a:r>
          <a:r>
            <a:rPr kumimoji="1" lang="en-US" altLang="ja-JP" sz="1300" baseline="0">
              <a:latin typeface="ＭＳ Ｐゴシック" panose="020B0600070205080204" pitchFamily="50" charset="-128"/>
              <a:ea typeface="ＭＳ Ｐゴシック" panose="020B0600070205080204" pitchFamily="50" charset="-128"/>
            </a:rPr>
            <a:t>0.17</a:t>
          </a:r>
          <a:r>
            <a:rPr kumimoji="1" lang="ja-JP" altLang="en-US" sz="1300" baseline="0">
              <a:latin typeface="ＭＳ Ｐゴシック" panose="020B0600070205080204" pitchFamily="50" charset="-128"/>
              <a:ea typeface="ＭＳ Ｐゴシック" panose="020B0600070205080204" pitchFamily="50" charset="-128"/>
            </a:rPr>
            <a:t>程度と低い数値となっている。また、類似団体平均及び鹿児島県平均を下回る数値となっている。このことから、自主財源確保のため地域経済の活性化を図る施策の展開及び地方税の徴収強化等の取り組みを行うとともに、緊急に必要な事業を峻別し、投資的経費を抑制する等、歳出の徹底的な見直し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ほぼ横ばいで推移しているため、経常収支比率もほぼ横ばいとなっている。類似団体及び鹿児島県平均と比較しても低い数値となってはいるが、経常一般財源のうち地方交付税等依存財源が８割以上を占めている状況にある。また、歳出においては、少子高齢化による社会保障経費の増加が見込まれることから、自主財源の確保や物件費等の経費削減などの行財政改革の取り組みを通じてさらなる経常収支比率の引き下げ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101981</xdr:rowOff>
    </xdr:from>
    <xdr:to>
      <xdr:col>23</xdr:col>
      <xdr:colOff>133350</xdr:colOff>
      <xdr:row>65</xdr:row>
      <xdr:rowOff>111633</xdr:rowOff>
    </xdr:to>
    <xdr:cxnSp macro="">
      <xdr:nvCxnSpPr>
        <xdr:cNvPr id="131" name="直線コネクタ 130"/>
        <xdr:cNvCxnSpPr/>
      </xdr:nvCxnSpPr>
      <xdr:spPr>
        <a:xfrm>
          <a:off x="4114800" y="1124623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101981</xdr:rowOff>
    </xdr:from>
    <xdr:to>
      <xdr:col>19</xdr:col>
      <xdr:colOff>133350</xdr:colOff>
      <xdr:row>65</xdr:row>
      <xdr:rowOff>106807</xdr:rowOff>
    </xdr:to>
    <xdr:cxnSp macro="">
      <xdr:nvCxnSpPr>
        <xdr:cNvPr id="134" name="直線コネクタ 133"/>
        <xdr:cNvCxnSpPr/>
      </xdr:nvCxnSpPr>
      <xdr:spPr>
        <a:xfrm flipV="1">
          <a:off x="3225800" y="112462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101981</xdr:rowOff>
    </xdr:from>
    <xdr:to>
      <xdr:col>15</xdr:col>
      <xdr:colOff>82550</xdr:colOff>
      <xdr:row>65</xdr:row>
      <xdr:rowOff>106807</xdr:rowOff>
    </xdr:to>
    <xdr:cxnSp macro="">
      <xdr:nvCxnSpPr>
        <xdr:cNvPr id="137" name="直線コネクタ 136"/>
        <xdr:cNvCxnSpPr/>
      </xdr:nvCxnSpPr>
      <xdr:spPr>
        <a:xfrm>
          <a:off x="2336800" y="112462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101981</xdr:rowOff>
    </xdr:from>
    <xdr:to>
      <xdr:col>11</xdr:col>
      <xdr:colOff>31750</xdr:colOff>
      <xdr:row>65</xdr:row>
      <xdr:rowOff>128524</xdr:rowOff>
    </xdr:to>
    <xdr:cxnSp macro="">
      <xdr:nvCxnSpPr>
        <xdr:cNvPr id="140" name="直線コネクタ 139"/>
        <xdr:cNvCxnSpPr/>
      </xdr:nvCxnSpPr>
      <xdr:spPr>
        <a:xfrm flipV="1">
          <a:off x="1447800" y="1124623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60833</xdr:rowOff>
    </xdr:from>
    <xdr:to>
      <xdr:col>23</xdr:col>
      <xdr:colOff>184150</xdr:colOff>
      <xdr:row>65</xdr:row>
      <xdr:rowOff>162433</xdr:rowOff>
    </xdr:to>
    <xdr:sp macro="" textlink="">
      <xdr:nvSpPr>
        <xdr:cNvPr id="150" name="楕円 149"/>
        <xdr:cNvSpPr/>
      </xdr:nvSpPr>
      <xdr:spPr>
        <a:xfrm>
          <a:off x="49022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77360</xdr:rowOff>
    </xdr:from>
    <xdr:ext cx="762000" cy="259045"/>
    <xdr:sp macro="" textlink="">
      <xdr:nvSpPr>
        <xdr:cNvPr id="151" name="財政構造の弾力性該当値テキスト"/>
        <xdr:cNvSpPr txBox="1"/>
      </xdr:nvSpPr>
      <xdr:spPr>
        <a:xfrm>
          <a:off x="5041900" y="110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51181</xdr:rowOff>
    </xdr:from>
    <xdr:to>
      <xdr:col>19</xdr:col>
      <xdr:colOff>184150</xdr:colOff>
      <xdr:row>65</xdr:row>
      <xdr:rowOff>152781</xdr:rowOff>
    </xdr:to>
    <xdr:sp macro="" textlink="">
      <xdr:nvSpPr>
        <xdr:cNvPr id="152" name="楕円 151"/>
        <xdr:cNvSpPr/>
      </xdr:nvSpPr>
      <xdr:spPr>
        <a:xfrm>
          <a:off x="4064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162958</xdr:rowOff>
    </xdr:from>
    <xdr:ext cx="736600" cy="259045"/>
    <xdr:sp macro="" textlink="">
      <xdr:nvSpPr>
        <xdr:cNvPr id="153" name="テキスト ボックス 152"/>
        <xdr:cNvSpPr txBox="1"/>
      </xdr:nvSpPr>
      <xdr:spPr>
        <a:xfrm>
          <a:off x="3733800" y="1096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56007</xdr:rowOff>
    </xdr:from>
    <xdr:to>
      <xdr:col>15</xdr:col>
      <xdr:colOff>133350</xdr:colOff>
      <xdr:row>65</xdr:row>
      <xdr:rowOff>157607</xdr:rowOff>
    </xdr:to>
    <xdr:sp macro="" textlink="">
      <xdr:nvSpPr>
        <xdr:cNvPr id="154" name="楕円 153"/>
        <xdr:cNvSpPr/>
      </xdr:nvSpPr>
      <xdr:spPr>
        <a:xfrm>
          <a:off x="3175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142384</xdr:rowOff>
    </xdr:from>
    <xdr:ext cx="762000" cy="259045"/>
    <xdr:sp macro="" textlink="">
      <xdr:nvSpPr>
        <xdr:cNvPr id="155" name="テキスト ボックス 154"/>
        <xdr:cNvSpPr txBox="1"/>
      </xdr:nvSpPr>
      <xdr:spPr>
        <a:xfrm>
          <a:off x="2844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51181</xdr:rowOff>
    </xdr:from>
    <xdr:to>
      <xdr:col>11</xdr:col>
      <xdr:colOff>82550</xdr:colOff>
      <xdr:row>65</xdr:row>
      <xdr:rowOff>152781</xdr:rowOff>
    </xdr:to>
    <xdr:sp macro="" textlink="">
      <xdr:nvSpPr>
        <xdr:cNvPr id="156" name="楕円 155"/>
        <xdr:cNvSpPr/>
      </xdr:nvSpPr>
      <xdr:spPr>
        <a:xfrm>
          <a:off x="2286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137558</xdr:rowOff>
    </xdr:from>
    <xdr:ext cx="762000" cy="259045"/>
    <xdr:sp macro="" textlink="">
      <xdr:nvSpPr>
        <xdr:cNvPr id="157" name="テキスト ボックス 156"/>
        <xdr:cNvSpPr txBox="1"/>
      </xdr:nvSpPr>
      <xdr:spPr>
        <a:xfrm>
          <a:off x="1955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8" name="楕円 157"/>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9" name="テキスト ボックス 158"/>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人件費については、若干ではあるが減少傾向にある。今後は、より効果的・効率的な行政サービスを提供するための事務事業の総点検や職員体制の見直しを行う。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140232</xdr:rowOff>
    </xdr:from>
    <xdr:to>
      <xdr:col>23</xdr:col>
      <xdr:colOff>133350</xdr:colOff>
      <xdr:row>83</xdr:row>
      <xdr:rowOff>163384</xdr:rowOff>
    </xdr:to>
    <xdr:cxnSp macro="">
      <xdr:nvCxnSpPr>
        <xdr:cNvPr id="194" name="直線コネクタ 193"/>
        <xdr:cNvCxnSpPr/>
      </xdr:nvCxnSpPr>
      <xdr:spPr>
        <a:xfrm>
          <a:off x="4114800" y="14370582"/>
          <a:ext cx="8382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124836</xdr:rowOff>
    </xdr:from>
    <xdr:to>
      <xdr:col>19</xdr:col>
      <xdr:colOff>133350</xdr:colOff>
      <xdr:row>83</xdr:row>
      <xdr:rowOff>140232</xdr:rowOff>
    </xdr:to>
    <xdr:cxnSp macro="">
      <xdr:nvCxnSpPr>
        <xdr:cNvPr id="197" name="直線コネクタ 196"/>
        <xdr:cNvCxnSpPr/>
      </xdr:nvCxnSpPr>
      <xdr:spPr>
        <a:xfrm>
          <a:off x="3225800" y="14355186"/>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124836</xdr:rowOff>
    </xdr:from>
    <xdr:to>
      <xdr:col>15</xdr:col>
      <xdr:colOff>82550</xdr:colOff>
      <xdr:row>83</xdr:row>
      <xdr:rowOff>155228</xdr:rowOff>
    </xdr:to>
    <xdr:cxnSp macro="">
      <xdr:nvCxnSpPr>
        <xdr:cNvPr id="200" name="直線コネクタ 199"/>
        <xdr:cNvCxnSpPr/>
      </xdr:nvCxnSpPr>
      <xdr:spPr>
        <a:xfrm flipV="1">
          <a:off x="2336800" y="14355186"/>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129369</xdr:rowOff>
    </xdr:from>
    <xdr:to>
      <xdr:col>11</xdr:col>
      <xdr:colOff>31750</xdr:colOff>
      <xdr:row>83</xdr:row>
      <xdr:rowOff>155228</xdr:rowOff>
    </xdr:to>
    <xdr:cxnSp macro="">
      <xdr:nvCxnSpPr>
        <xdr:cNvPr id="203" name="直線コネクタ 202"/>
        <xdr:cNvCxnSpPr/>
      </xdr:nvCxnSpPr>
      <xdr:spPr>
        <a:xfrm>
          <a:off x="1447800" y="14359719"/>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112584</xdr:rowOff>
    </xdr:from>
    <xdr:to>
      <xdr:col>23</xdr:col>
      <xdr:colOff>184150</xdr:colOff>
      <xdr:row>84</xdr:row>
      <xdr:rowOff>42734</xdr:rowOff>
    </xdr:to>
    <xdr:sp macro="" textlink="">
      <xdr:nvSpPr>
        <xdr:cNvPr id="213" name="楕円 212"/>
        <xdr:cNvSpPr/>
      </xdr:nvSpPr>
      <xdr:spPr>
        <a:xfrm>
          <a:off x="4902200" y="143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84661</xdr:rowOff>
    </xdr:from>
    <xdr:ext cx="762000" cy="259045"/>
    <xdr:sp macro="" textlink="">
      <xdr:nvSpPr>
        <xdr:cNvPr id="214" name="人件費・物件費等の状況該当値テキスト"/>
        <xdr:cNvSpPr txBox="1"/>
      </xdr:nvSpPr>
      <xdr:spPr>
        <a:xfrm>
          <a:off x="5041900" y="1431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89432</xdr:rowOff>
    </xdr:from>
    <xdr:to>
      <xdr:col>19</xdr:col>
      <xdr:colOff>184150</xdr:colOff>
      <xdr:row>84</xdr:row>
      <xdr:rowOff>19582</xdr:rowOff>
    </xdr:to>
    <xdr:sp macro="" textlink="">
      <xdr:nvSpPr>
        <xdr:cNvPr id="215" name="楕円 214"/>
        <xdr:cNvSpPr/>
      </xdr:nvSpPr>
      <xdr:spPr>
        <a:xfrm>
          <a:off x="4064000" y="143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4359</xdr:rowOff>
    </xdr:from>
    <xdr:ext cx="736600" cy="259045"/>
    <xdr:sp macro="" textlink="">
      <xdr:nvSpPr>
        <xdr:cNvPr id="216" name="テキスト ボックス 215"/>
        <xdr:cNvSpPr txBox="1"/>
      </xdr:nvSpPr>
      <xdr:spPr>
        <a:xfrm>
          <a:off x="3733800" y="1440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74036</xdr:rowOff>
    </xdr:from>
    <xdr:to>
      <xdr:col>15</xdr:col>
      <xdr:colOff>133350</xdr:colOff>
      <xdr:row>84</xdr:row>
      <xdr:rowOff>4186</xdr:rowOff>
    </xdr:to>
    <xdr:sp macro="" textlink="">
      <xdr:nvSpPr>
        <xdr:cNvPr id="217" name="楕円 216"/>
        <xdr:cNvSpPr/>
      </xdr:nvSpPr>
      <xdr:spPr>
        <a:xfrm>
          <a:off x="3175000" y="143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160413</xdr:rowOff>
    </xdr:from>
    <xdr:ext cx="762000" cy="259045"/>
    <xdr:sp macro="" textlink="">
      <xdr:nvSpPr>
        <xdr:cNvPr id="218" name="テキスト ボックス 217"/>
        <xdr:cNvSpPr txBox="1"/>
      </xdr:nvSpPr>
      <xdr:spPr>
        <a:xfrm>
          <a:off x="2844800" y="1439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104428</xdr:rowOff>
    </xdr:from>
    <xdr:to>
      <xdr:col>11</xdr:col>
      <xdr:colOff>82550</xdr:colOff>
      <xdr:row>84</xdr:row>
      <xdr:rowOff>34578</xdr:rowOff>
    </xdr:to>
    <xdr:sp macro="" textlink="">
      <xdr:nvSpPr>
        <xdr:cNvPr id="219" name="楕円 218"/>
        <xdr:cNvSpPr/>
      </xdr:nvSpPr>
      <xdr:spPr>
        <a:xfrm>
          <a:off x="2286000" y="143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19355</xdr:rowOff>
    </xdr:from>
    <xdr:ext cx="762000" cy="259045"/>
    <xdr:sp macro="" textlink="">
      <xdr:nvSpPr>
        <xdr:cNvPr id="220" name="テキスト ボックス 219"/>
        <xdr:cNvSpPr txBox="1"/>
      </xdr:nvSpPr>
      <xdr:spPr>
        <a:xfrm>
          <a:off x="1955800" y="144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78569</xdr:rowOff>
    </xdr:from>
    <xdr:to>
      <xdr:col>7</xdr:col>
      <xdr:colOff>31750</xdr:colOff>
      <xdr:row>84</xdr:row>
      <xdr:rowOff>8719</xdr:rowOff>
    </xdr:to>
    <xdr:sp macro="" textlink="">
      <xdr:nvSpPr>
        <xdr:cNvPr id="221" name="楕円 220"/>
        <xdr:cNvSpPr/>
      </xdr:nvSpPr>
      <xdr:spPr>
        <a:xfrm>
          <a:off x="1397000" y="143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164946</xdr:rowOff>
    </xdr:from>
    <xdr:ext cx="762000" cy="259045"/>
    <xdr:sp macro="" textlink="">
      <xdr:nvSpPr>
        <xdr:cNvPr id="222" name="テキスト ボックス 221"/>
        <xdr:cNvSpPr txBox="1"/>
      </xdr:nvSpPr>
      <xdr:spPr>
        <a:xfrm>
          <a:off x="1066800" y="1439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年度は前年度を下回り類似団体と比較しても同程度となっている。今後も職員数の適正化等を図りながら、人事院勧告及び県人事委員会勧告に準拠する中で適正な給与水準に努める。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89202</xdr:rowOff>
    </xdr:to>
    <xdr:cxnSp macro="">
      <xdr:nvCxnSpPr>
        <xdr:cNvPr id="258" name="直線コネクタ 257"/>
        <xdr:cNvCxnSpPr/>
      </xdr:nvCxnSpPr>
      <xdr:spPr>
        <a:xfrm flipV="1">
          <a:off x="16179800" y="1465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169636</xdr:rowOff>
    </xdr:to>
    <xdr:cxnSp macro="">
      <xdr:nvCxnSpPr>
        <xdr:cNvPr id="261" name="直線コネクタ 260"/>
        <xdr:cNvCxnSpPr/>
      </xdr:nvCxnSpPr>
      <xdr:spPr>
        <a:xfrm flipV="1">
          <a:off x="15290800" y="146624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169636</xdr:rowOff>
    </xdr:to>
    <xdr:cxnSp macro="">
      <xdr:nvCxnSpPr>
        <xdr:cNvPr id="264" name="直線コネクタ 263"/>
        <xdr:cNvCxnSpPr/>
      </xdr:nvCxnSpPr>
      <xdr:spPr>
        <a:xfrm>
          <a:off x="14401800" y="146854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146655</xdr:rowOff>
    </xdr:to>
    <xdr:cxnSp macro="">
      <xdr:nvCxnSpPr>
        <xdr:cNvPr id="267" name="直線コネクタ 266"/>
        <xdr:cNvCxnSpPr/>
      </xdr:nvCxnSpPr>
      <xdr:spPr>
        <a:xfrm flipV="1">
          <a:off x="13512800" y="146854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7" name="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170439</xdr:rowOff>
    </xdr:from>
    <xdr:ext cx="762000" cy="259045"/>
    <xdr:sp macro="" textlink="">
      <xdr:nvSpPr>
        <xdr:cNvPr id="278"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9" name="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80" name="テキスト ボックス 279"/>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2" name="テキスト ボックス 281"/>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類似団体平均を上回っているが、定員適正化計画（</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６）に基づき定員管理を行っている。近年の行政需要の動向も見定めながら効果的・効率的な行政サービス提供を実施するため、職員体制等の見直しを行っていく。。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151554</xdr:rowOff>
    </xdr:to>
    <xdr:cxnSp macro="">
      <xdr:nvCxnSpPr>
        <xdr:cNvPr id="323" name="直線コネクタ 322"/>
        <xdr:cNvCxnSpPr/>
      </xdr:nvCxnSpPr>
      <xdr:spPr>
        <a:xfrm flipV="1">
          <a:off x="16179800" y="1059506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94101</xdr:rowOff>
    </xdr:from>
    <xdr:to>
      <xdr:col>77</xdr:col>
      <xdr:colOff>44450</xdr:colOff>
      <xdr:row>61</xdr:row>
      <xdr:rowOff>151554</xdr:rowOff>
    </xdr:to>
    <xdr:cxnSp macro="">
      <xdr:nvCxnSpPr>
        <xdr:cNvPr id="326" name="直線コネクタ 325"/>
        <xdr:cNvCxnSpPr/>
      </xdr:nvCxnSpPr>
      <xdr:spPr>
        <a:xfrm>
          <a:off x="15290800" y="10552551"/>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94101</xdr:rowOff>
    </xdr:from>
    <xdr:to>
      <xdr:col>72</xdr:col>
      <xdr:colOff>203200</xdr:colOff>
      <xdr:row>61</xdr:row>
      <xdr:rowOff>121678</xdr:rowOff>
    </xdr:to>
    <xdr:cxnSp macro="">
      <xdr:nvCxnSpPr>
        <xdr:cNvPr id="329" name="直線コネクタ 328"/>
        <xdr:cNvCxnSpPr/>
      </xdr:nvCxnSpPr>
      <xdr:spPr>
        <a:xfrm flipV="1">
          <a:off x="14401800" y="105525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121678</xdr:rowOff>
    </xdr:to>
    <xdr:cxnSp macro="">
      <xdr:nvCxnSpPr>
        <xdr:cNvPr id="332" name="直線コネクタ 331"/>
        <xdr:cNvCxnSpPr/>
      </xdr:nvCxnSpPr>
      <xdr:spPr>
        <a:xfrm>
          <a:off x="13512800" y="10529570"/>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2" name="楕円 341"/>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57893</xdr:rowOff>
    </xdr:from>
    <xdr:ext cx="762000" cy="259045"/>
    <xdr:sp macro="" textlink="">
      <xdr:nvSpPr>
        <xdr:cNvPr id="343"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4" name="楕円 343"/>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5" name="テキスト ボックス 344"/>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43301</xdr:rowOff>
    </xdr:from>
    <xdr:to>
      <xdr:col>73</xdr:col>
      <xdr:colOff>44450</xdr:colOff>
      <xdr:row>61</xdr:row>
      <xdr:rowOff>144901</xdr:rowOff>
    </xdr:to>
    <xdr:sp macro="" textlink="">
      <xdr:nvSpPr>
        <xdr:cNvPr id="346" name="楕円 345"/>
        <xdr:cNvSpPr/>
      </xdr:nvSpPr>
      <xdr:spPr>
        <a:xfrm>
          <a:off x="15240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129678</xdr:rowOff>
    </xdr:from>
    <xdr:ext cx="762000" cy="259045"/>
    <xdr:sp macro="" textlink="">
      <xdr:nvSpPr>
        <xdr:cNvPr id="347" name="テキスト ボックス 346"/>
        <xdr:cNvSpPr txBox="1"/>
      </xdr:nvSpPr>
      <xdr:spPr>
        <a:xfrm>
          <a:off x="14909800" y="1058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70878</xdr:rowOff>
    </xdr:from>
    <xdr:to>
      <xdr:col>68</xdr:col>
      <xdr:colOff>203200</xdr:colOff>
      <xdr:row>62</xdr:row>
      <xdr:rowOff>1028</xdr:rowOff>
    </xdr:to>
    <xdr:sp macro="" textlink="">
      <xdr:nvSpPr>
        <xdr:cNvPr id="348" name="楕円 347"/>
        <xdr:cNvSpPr/>
      </xdr:nvSpPr>
      <xdr:spPr>
        <a:xfrm>
          <a:off x="143510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157255</xdr:rowOff>
    </xdr:from>
    <xdr:ext cx="762000" cy="259045"/>
    <xdr:sp macro="" textlink="">
      <xdr:nvSpPr>
        <xdr:cNvPr id="349" name="テキスト ボックス 348"/>
        <xdr:cNvSpPr txBox="1"/>
      </xdr:nvSpPr>
      <xdr:spPr>
        <a:xfrm>
          <a:off x="14020800" y="1061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50" name="楕円 349"/>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51" name="テキスト ボックス 350"/>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平均値も上回っている。近年地方債を発行して大型建設事業を実施した影響によるもので、今後も地方債発行による建設事業を予定していることから、過疎債や辺地債といった交付税措置のある有利な地方債を活用し事業実施するとともに、事業に優先度・必要度をつけ改善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5" name="直線コネクタ 384"/>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135044</xdr:rowOff>
    </xdr:to>
    <xdr:cxnSp macro="">
      <xdr:nvCxnSpPr>
        <xdr:cNvPr id="388" name="直線コネクタ 387"/>
        <xdr:cNvCxnSpPr/>
      </xdr:nvCxnSpPr>
      <xdr:spPr>
        <a:xfrm>
          <a:off x="15290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151130</xdr:rowOff>
    </xdr:to>
    <xdr:cxnSp macro="">
      <xdr:nvCxnSpPr>
        <xdr:cNvPr id="391" name="直線コネクタ 390"/>
        <xdr:cNvCxnSpPr/>
      </xdr:nvCxnSpPr>
      <xdr:spPr>
        <a:xfrm flipV="1">
          <a:off x="14401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52070</xdr:rowOff>
    </xdr:to>
    <xdr:cxnSp macro="">
      <xdr:nvCxnSpPr>
        <xdr:cNvPr id="394" name="直線コネクタ 393"/>
        <xdr:cNvCxnSpPr/>
      </xdr:nvCxnSpPr>
      <xdr:spPr>
        <a:xfrm flipV="1">
          <a:off x="13512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4" name="楕円 403"/>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5"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6" name="楕円 405"/>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7" name="テキスト ボックス 406"/>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8" name="楕円 407"/>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9" name="テキスト ボックス 408"/>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0" name="楕円 40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11" name="テキスト ボックス 41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3" name="テキスト ボックス 41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年度も前年度同様に、充当可能財源等の増加により将来負担比率は算定されなかった。今後も、地方債残高の縮減を図り、財政の健全化を図る。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87698</xdr:rowOff>
    </xdr:from>
    <xdr:ext cx="762000" cy="259045"/>
    <xdr:sp macro="" textlink="">
      <xdr:nvSpPr>
        <xdr:cNvPr id="454" name="テキスト ボックス 453"/>
        <xdr:cNvSpPr txBox="1"/>
      </xdr:nvSpPr>
      <xdr:spPr>
        <a:xfrm>
          <a:off x="13131800" y="26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131267</xdr:rowOff>
    </xdr:from>
    <xdr:to>
      <xdr:col>64</xdr:col>
      <xdr:colOff>152400</xdr:colOff>
      <xdr:row>15</xdr:row>
      <xdr:rowOff>61417</xdr:rowOff>
    </xdr:to>
    <xdr:sp macro="" textlink="">
      <xdr:nvSpPr>
        <xdr:cNvPr id="460" name="楕円 459"/>
        <xdr:cNvSpPr/>
      </xdr:nvSpPr>
      <xdr:spPr>
        <a:xfrm>
          <a:off x="13462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71594</xdr:rowOff>
    </xdr:from>
    <xdr:ext cx="762000" cy="259045"/>
    <xdr:sp macro="" textlink="">
      <xdr:nvSpPr>
        <xdr:cNvPr id="461" name="テキスト ボックス 460"/>
        <xdr:cNvSpPr txBox="1"/>
      </xdr:nvSpPr>
      <xdr:spPr>
        <a:xfrm>
          <a:off x="13131800" y="23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％となっており、人件費について近年減少傾向にある。また、類似団体平均値と比較しても下回っている。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今後も引き続き、適正な職員数及び給与水準により、人件費の抑制に努める。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5842</xdr:rowOff>
    </xdr:to>
    <xdr:cxnSp macro="">
      <xdr:nvCxnSpPr>
        <xdr:cNvPr id="64" name="直線コネクタ 63"/>
        <xdr:cNvCxnSpPr/>
      </xdr:nvCxnSpPr>
      <xdr:spPr>
        <a:xfrm flipV="1">
          <a:off x="3987800" y="6322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28702</xdr:rowOff>
    </xdr:to>
    <xdr:cxnSp macro="">
      <xdr:nvCxnSpPr>
        <xdr:cNvPr id="67" name="直線コネクタ 66"/>
        <xdr:cNvCxnSpPr/>
      </xdr:nvCxnSpPr>
      <xdr:spPr>
        <a:xfrm flipV="1">
          <a:off x="3098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42418</xdr:rowOff>
    </xdr:to>
    <xdr:cxnSp macro="">
      <xdr:nvCxnSpPr>
        <xdr:cNvPr id="70" name="直線コネクタ 69"/>
        <xdr:cNvCxnSpPr/>
      </xdr:nvCxnSpPr>
      <xdr:spPr>
        <a:xfrm flipV="1">
          <a:off x="2209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60706</xdr:rowOff>
    </xdr:to>
    <xdr:cxnSp macro="">
      <xdr:nvCxnSpPr>
        <xdr:cNvPr id="73" name="直線コネクタ 72"/>
        <xdr:cNvCxnSpPr/>
      </xdr:nvCxnSpPr>
      <xdr:spPr>
        <a:xfrm flipV="1">
          <a:off x="1320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92" name="テキスト ボックス 91"/>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も上回っている。主な要因としては臨時職員数の増加による賃金の上昇や、電算システム関係経費の増加及びふるさと納税関係経費等が挙げられる。今後は、事務事業の見直しなどにより、各種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167005</xdr:rowOff>
    </xdr:to>
    <xdr:cxnSp macro="">
      <xdr:nvCxnSpPr>
        <xdr:cNvPr id="121" name="直線コネクタ 120"/>
        <xdr:cNvCxnSpPr/>
      </xdr:nvCxnSpPr>
      <xdr:spPr>
        <a:xfrm>
          <a:off x="15671800" y="2698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52705</xdr:rowOff>
    </xdr:from>
    <xdr:to>
      <xdr:col>78</xdr:col>
      <xdr:colOff>69850</xdr:colOff>
      <xdr:row>15</xdr:row>
      <xdr:rowOff>127000</xdr:rowOff>
    </xdr:to>
    <xdr:cxnSp macro="">
      <xdr:nvCxnSpPr>
        <xdr:cNvPr id="124" name="直線コネクタ 123"/>
        <xdr:cNvCxnSpPr/>
      </xdr:nvCxnSpPr>
      <xdr:spPr>
        <a:xfrm>
          <a:off x="14782800" y="2624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52705</xdr:rowOff>
    </xdr:to>
    <xdr:cxnSp macro="">
      <xdr:nvCxnSpPr>
        <xdr:cNvPr id="127" name="直線コネクタ 126"/>
        <xdr:cNvCxnSpPr/>
      </xdr:nvCxnSpPr>
      <xdr:spPr>
        <a:xfrm>
          <a:off x="13893800" y="260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81280</xdr:rowOff>
    </xdr:to>
    <xdr:cxnSp macro="">
      <xdr:nvCxnSpPr>
        <xdr:cNvPr id="130" name="直線コネクタ 129"/>
        <xdr:cNvCxnSpPr/>
      </xdr:nvCxnSpPr>
      <xdr:spPr>
        <a:xfrm flipV="1">
          <a:off x="13004800" y="2607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2" name="楕円 141"/>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43" name="テキスト ボックス 142"/>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xdr:rowOff>
    </xdr:from>
    <xdr:to>
      <xdr:col>74</xdr:col>
      <xdr:colOff>31750</xdr:colOff>
      <xdr:row>15</xdr:row>
      <xdr:rowOff>103505</xdr:rowOff>
    </xdr:to>
    <xdr:sp macro="" textlink="">
      <xdr:nvSpPr>
        <xdr:cNvPr id="144" name="楕円 143"/>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88282</xdr:rowOff>
    </xdr:from>
    <xdr:ext cx="762000" cy="259045"/>
    <xdr:sp macro="" textlink="">
      <xdr:nvSpPr>
        <xdr:cNvPr id="145" name="テキスト ボックス 144"/>
        <xdr:cNvSpPr txBox="1"/>
      </xdr:nvSpPr>
      <xdr:spPr>
        <a:xfrm>
          <a:off x="14401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7" name="テキスト ボックス 146"/>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48" name="楕円 147"/>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116857</xdr:rowOff>
    </xdr:from>
    <xdr:ext cx="762000" cy="259045"/>
    <xdr:sp macro="" textlink="">
      <xdr:nvSpPr>
        <xdr:cNvPr id="149" name="テキスト ボックス 148"/>
        <xdr:cNvSpPr txBox="1"/>
      </xdr:nvSpPr>
      <xdr:spPr>
        <a:xfrm>
          <a:off x="12623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扶助費に係る経常収支比率は類似団体平均を上回っており、前年度比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ﾎﾟｲﾝﾄ上昇した。主な要因としては障害福祉サービス費及び児童福祉費の増加が挙げられる。今後においても少子高齢化による扶助費の増加が予想される中で、町単独事業について費用対効果等の検証を行い、扶助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112713</xdr:rowOff>
    </xdr:from>
    <xdr:to>
      <xdr:col>24</xdr:col>
      <xdr:colOff>25400</xdr:colOff>
      <xdr:row>59</xdr:row>
      <xdr:rowOff>26988</xdr:rowOff>
    </xdr:to>
    <xdr:cxnSp macro="">
      <xdr:nvCxnSpPr>
        <xdr:cNvPr id="185" name="直線コネクタ 184"/>
        <xdr:cNvCxnSpPr/>
      </xdr:nvCxnSpPr>
      <xdr:spPr>
        <a:xfrm>
          <a:off x="3987800" y="1005681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41275</xdr:rowOff>
    </xdr:from>
    <xdr:to>
      <xdr:col>19</xdr:col>
      <xdr:colOff>187325</xdr:colOff>
      <xdr:row>58</xdr:row>
      <xdr:rowOff>112713</xdr:rowOff>
    </xdr:to>
    <xdr:cxnSp macro="">
      <xdr:nvCxnSpPr>
        <xdr:cNvPr id="188" name="直線コネクタ 187"/>
        <xdr:cNvCxnSpPr/>
      </xdr:nvCxnSpPr>
      <xdr:spPr>
        <a:xfrm>
          <a:off x="3098800" y="99853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41275</xdr:rowOff>
    </xdr:from>
    <xdr:to>
      <xdr:col>15</xdr:col>
      <xdr:colOff>98425</xdr:colOff>
      <xdr:row>58</xdr:row>
      <xdr:rowOff>84138</xdr:rowOff>
    </xdr:to>
    <xdr:cxnSp macro="">
      <xdr:nvCxnSpPr>
        <xdr:cNvPr id="191" name="直線コネクタ 190"/>
        <xdr:cNvCxnSpPr/>
      </xdr:nvCxnSpPr>
      <xdr:spPr>
        <a:xfrm flipV="1">
          <a:off x="2209800" y="99853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84138</xdr:rowOff>
    </xdr:to>
    <xdr:cxnSp macro="">
      <xdr:nvCxnSpPr>
        <xdr:cNvPr id="194" name="直線コネクタ 193"/>
        <xdr:cNvCxnSpPr/>
      </xdr:nvCxnSpPr>
      <xdr:spPr>
        <a:xfrm>
          <a:off x="1320800" y="100139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147638</xdr:rowOff>
    </xdr:from>
    <xdr:to>
      <xdr:col>24</xdr:col>
      <xdr:colOff>76200</xdr:colOff>
      <xdr:row>59</xdr:row>
      <xdr:rowOff>77788</xdr:rowOff>
    </xdr:to>
    <xdr:sp macro="" textlink="">
      <xdr:nvSpPr>
        <xdr:cNvPr id="204" name="楕円 203"/>
        <xdr:cNvSpPr/>
      </xdr:nvSpPr>
      <xdr:spPr>
        <a:xfrm>
          <a:off x="4775200" y="100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119715</xdr:rowOff>
    </xdr:from>
    <xdr:ext cx="762000" cy="259045"/>
    <xdr:sp macro="" textlink="">
      <xdr:nvSpPr>
        <xdr:cNvPr id="205" name="扶助費該当値テキスト"/>
        <xdr:cNvSpPr txBox="1"/>
      </xdr:nvSpPr>
      <xdr:spPr>
        <a:xfrm>
          <a:off x="49149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61913</xdr:rowOff>
    </xdr:from>
    <xdr:to>
      <xdr:col>20</xdr:col>
      <xdr:colOff>38100</xdr:colOff>
      <xdr:row>58</xdr:row>
      <xdr:rowOff>163513</xdr:rowOff>
    </xdr:to>
    <xdr:sp macro="" textlink="">
      <xdr:nvSpPr>
        <xdr:cNvPr id="206" name="楕円 205"/>
        <xdr:cNvSpPr/>
      </xdr:nvSpPr>
      <xdr:spPr>
        <a:xfrm>
          <a:off x="3937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148290</xdr:rowOff>
    </xdr:from>
    <xdr:ext cx="736600" cy="259045"/>
    <xdr:sp macro="" textlink="">
      <xdr:nvSpPr>
        <xdr:cNvPr id="207" name="テキスト ボックス 206"/>
        <xdr:cNvSpPr txBox="1"/>
      </xdr:nvSpPr>
      <xdr:spPr>
        <a:xfrm>
          <a:off x="3606800" y="1009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161925</xdr:rowOff>
    </xdr:from>
    <xdr:to>
      <xdr:col>15</xdr:col>
      <xdr:colOff>149225</xdr:colOff>
      <xdr:row>58</xdr:row>
      <xdr:rowOff>92075</xdr:rowOff>
    </xdr:to>
    <xdr:sp macro="" textlink="">
      <xdr:nvSpPr>
        <xdr:cNvPr id="208" name="楕円 207"/>
        <xdr:cNvSpPr/>
      </xdr:nvSpPr>
      <xdr:spPr>
        <a:xfrm>
          <a:off x="3048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76852</xdr:rowOff>
    </xdr:from>
    <xdr:ext cx="762000" cy="259045"/>
    <xdr:sp macro="" textlink="">
      <xdr:nvSpPr>
        <xdr:cNvPr id="209" name="テキスト ボックス 208"/>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33338</xdr:rowOff>
    </xdr:from>
    <xdr:to>
      <xdr:col>11</xdr:col>
      <xdr:colOff>60325</xdr:colOff>
      <xdr:row>58</xdr:row>
      <xdr:rowOff>134938</xdr:rowOff>
    </xdr:to>
    <xdr:sp macro="" textlink="">
      <xdr:nvSpPr>
        <xdr:cNvPr id="210" name="楕円 209"/>
        <xdr:cNvSpPr/>
      </xdr:nvSpPr>
      <xdr:spPr>
        <a:xfrm>
          <a:off x="2159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119715</xdr:rowOff>
    </xdr:from>
    <xdr:ext cx="762000" cy="259045"/>
    <xdr:sp macro="" textlink="">
      <xdr:nvSpPr>
        <xdr:cNvPr id="211" name="テキスト ボックス 210"/>
        <xdr:cNvSpPr txBox="1"/>
      </xdr:nvSpPr>
      <xdr:spPr>
        <a:xfrm>
          <a:off x="1828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類似団体平均値を下回っており、前年度比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ﾎﾟｲﾝﾄ減少している。主な要因としては、簡易水道事業が上水道事業へ移行し繰出金が減少したことが影響している。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今後においては、国民健康保険特別会計への法定外繰出金の解消等に努め一般会計の負担軽減を図っていく。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56</xdr:row>
      <xdr:rowOff>43180</xdr:rowOff>
    </xdr:to>
    <xdr:cxnSp macro="">
      <xdr:nvCxnSpPr>
        <xdr:cNvPr id="246" name="直線コネクタ 245"/>
        <xdr:cNvCxnSpPr/>
      </xdr:nvCxnSpPr>
      <xdr:spPr>
        <a:xfrm flipV="1">
          <a:off x="15671800" y="94691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88900</xdr:rowOff>
    </xdr:to>
    <xdr:cxnSp macro="">
      <xdr:nvCxnSpPr>
        <xdr:cNvPr id="249" name="直線コネクタ 248"/>
        <xdr:cNvCxnSpPr/>
      </xdr:nvCxnSpPr>
      <xdr:spPr>
        <a:xfrm flipV="1">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2" name="直線コネクタ 251"/>
        <xdr:cNvCxnSpPr/>
      </xdr:nvCxnSpPr>
      <xdr:spPr>
        <a:xfrm>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81280</xdr:rowOff>
    </xdr:to>
    <xdr:cxnSp macro="">
      <xdr:nvCxnSpPr>
        <xdr:cNvPr id="255" name="直線コネクタ 254"/>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5" name="楕円 264"/>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6"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7" name="楕円 266"/>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8" name="テキスト ボックス 267"/>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9" name="楕円 268"/>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0" name="テキスト ボックス 269"/>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3" name="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ポイント上昇している。主な要因としては簡易水道事業が上水道事業へ移行したことによる水道事業会計（法適用の公営事業会計）への負担金が生じたためである。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今後において、単独補助等について効果検証を行い、補助の在り方について検討し補助費等の抑制に努める。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90424</xdr:rowOff>
    </xdr:to>
    <xdr:cxnSp macro="">
      <xdr:nvCxnSpPr>
        <xdr:cNvPr id="304" name="直線コネクタ 303"/>
        <xdr:cNvCxnSpPr/>
      </xdr:nvCxnSpPr>
      <xdr:spPr>
        <a:xfrm>
          <a:off x="15671800" y="61483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17272</xdr:rowOff>
    </xdr:to>
    <xdr:cxnSp macro="">
      <xdr:nvCxnSpPr>
        <xdr:cNvPr id="307" name="直線コネクタ 306"/>
        <xdr:cNvCxnSpPr/>
      </xdr:nvCxnSpPr>
      <xdr:spPr>
        <a:xfrm flipV="1">
          <a:off x="14782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10" name="直線コネクタ 309"/>
        <xdr:cNvCxnSpPr/>
      </xdr:nvCxnSpPr>
      <xdr:spPr>
        <a:xfrm>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165862</xdr:rowOff>
    </xdr:to>
    <xdr:cxnSp macro="">
      <xdr:nvCxnSpPr>
        <xdr:cNvPr id="313" name="直線コネクタ 312"/>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3" name="楕円 322"/>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4"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5" name="楕円 324"/>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6" name="テキスト ボックス 325"/>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7" name="楕円 326"/>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8" name="テキスト ボックス 327"/>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9" name="楕円 328"/>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0" name="テキスト ボックス 329"/>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1" name="楕円 330"/>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2" name="テキスト ボックス 331"/>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ﾎﾟｲﾝﾄ減少となっているが、類似団体平均値を上回っている状況にある。また、今後においては、地方債発行による大型建設事業の影響により公債費の増加が見込まれることから、新規発行を伴う普通建設事業の抑制を図り、公債費が財政を圧迫し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94343</xdr:rowOff>
    </xdr:from>
    <xdr:to>
      <xdr:col>24</xdr:col>
      <xdr:colOff>25400</xdr:colOff>
      <xdr:row>76</xdr:row>
      <xdr:rowOff>110671</xdr:rowOff>
    </xdr:to>
    <xdr:cxnSp macro="">
      <xdr:nvCxnSpPr>
        <xdr:cNvPr id="366" name="直線コネクタ 365"/>
        <xdr:cNvCxnSpPr/>
      </xdr:nvCxnSpPr>
      <xdr:spPr>
        <a:xfrm flipV="1">
          <a:off x="3987800" y="13124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110671</xdr:rowOff>
    </xdr:to>
    <xdr:cxnSp macro="">
      <xdr:nvCxnSpPr>
        <xdr:cNvPr id="369" name="直線コネクタ 368"/>
        <xdr:cNvCxnSpPr/>
      </xdr:nvCxnSpPr>
      <xdr:spPr>
        <a:xfrm>
          <a:off x="3098800" y="13140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113937</xdr:rowOff>
    </xdr:to>
    <xdr:cxnSp macro="">
      <xdr:nvCxnSpPr>
        <xdr:cNvPr id="372" name="直線コネクタ 371"/>
        <xdr:cNvCxnSpPr/>
      </xdr:nvCxnSpPr>
      <xdr:spPr>
        <a:xfrm flipV="1">
          <a:off x="2209800" y="13140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113937</xdr:rowOff>
    </xdr:from>
    <xdr:to>
      <xdr:col>11</xdr:col>
      <xdr:colOff>9525</xdr:colOff>
      <xdr:row>76</xdr:row>
      <xdr:rowOff>123734</xdr:rowOff>
    </xdr:to>
    <xdr:cxnSp macro="">
      <xdr:nvCxnSpPr>
        <xdr:cNvPr id="375" name="直線コネクタ 374"/>
        <xdr:cNvCxnSpPr/>
      </xdr:nvCxnSpPr>
      <xdr:spPr>
        <a:xfrm flipV="1">
          <a:off x="1320800" y="13144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43543</xdr:rowOff>
    </xdr:from>
    <xdr:to>
      <xdr:col>24</xdr:col>
      <xdr:colOff>76200</xdr:colOff>
      <xdr:row>76</xdr:row>
      <xdr:rowOff>145143</xdr:rowOff>
    </xdr:to>
    <xdr:sp macro="" textlink="">
      <xdr:nvSpPr>
        <xdr:cNvPr id="385" name="楕円 384"/>
        <xdr:cNvSpPr/>
      </xdr:nvSpPr>
      <xdr:spPr>
        <a:xfrm>
          <a:off x="4775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15620</xdr:rowOff>
    </xdr:from>
    <xdr:ext cx="762000" cy="259045"/>
    <xdr:sp macro="" textlink="">
      <xdr:nvSpPr>
        <xdr:cNvPr id="386" name="公債費該当値テキスト"/>
        <xdr:cNvSpPr txBox="1"/>
      </xdr:nvSpPr>
      <xdr:spPr>
        <a:xfrm>
          <a:off x="49149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87" name="楕円 386"/>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88" name="テキスト ボックス 387"/>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89" name="楕円 388"/>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146248</xdr:rowOff>
    </xdr:from>
    <xdr:ext cx="762000" cy="259045"/>
    <xdr:sp macro="" textlink="">
      <xdr:nvSpPr>
        <xdr:cNvPr id="390" name="テキスト ボックス 389"/>
        <xdr:cNvSpPr txBox="1"/>
      </xdr:nvSpPr>
      <xdr:spPr>
        <a:xfrm>
          <a:off x="2717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63137</xdr:rowOff>
    </xdr:from>
    <xdr:to>
      <xdr:col>11</xdr:col>
      <xdr:colOff>60325</xdr:colOff>
      <xdr:row>76</xdr:row>
      <xdr:rowOff>164737</xdr:rowOff>
    </xdr:to>
    <xdr:sp macro="" textlink="">
      <xdr:nvSpPr>
        <xdr:cNvPr id="391" name="楕円 390"/>
        <xdr:cNvSpPr/>
      </xdr:nvSpPr>
      <xdr:spPr>
        <a:xfrm>
          <a:off x="2159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149514</xdr:rowOff>
    </xdr:from>
    <xdr:ext cx="762000" cy="259045"/>
    <xdr:sp macro="" textlink="">
      <xdr:nvSpPr>
        <xdr:cNvPr id="392" name="テキスト ボックス 391"/>
        <xdr:cNvSpPr txBox="1"/>
      </xdr:nvSpPr>
      <xdr:spPr>
        <a:xfrm>
          <a:off x="1828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93" name="楕円 392"/>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159311</xdr:rowOff>
    </xdr:from>
    <xdr:ext cx="762000" cy="259045"/>
    <xdr:sp macro="" textlink="">
      <xdr:nvSpPr>
        <xdr:cNvPr id="394" name="テキスト ボックス 393"/>
        <xdr:cNvSpPr txBox="1"/>
      </xdr:nvSpPr>
      <xdr:spPr>
        <a:xfrm>
          <a:off x="939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ポイント上昇しているため、今後、物件費等上昇している経費について、事務事業の見直し等により経費削減に努め、健全な財政運営に努めていく。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158024</xdr:rowOff>
    </xdr:from>
    <xdr:to>
      <xdr:col>82</xdr:col>
      <xdr:colOff>107950</xdr:colOff>
      <xdr:row>78</xdr:row>
      <xdr:rowOff>15966</xdr:rowOff>
    </xdr:to>
    <xdr:cxnSp macro="">
      <xdr:nvCxnSpPr>
        <xdr:cNvPr id="429" name="直線コネクタ 428"/>
        <xdr:cNvCxnSpPr/>
      </xdr:nvCxnSpPr>
      <xdr:spPr>
        <a:xfrm>
          <a:off x="15671800" y="133596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158024</xdr:rowOff>
    </xdr:from>
    <xdr:to>
      <xdr:col>78</xdr:col>
      <xdr:colOff>69850</xdr:colOff>
      <xdr:row>77</xdr:row>
      <xdr:rowOff>164556</xdr:rowOff>
    </xdr:to>
    <xdr:cxnSp macro="">
      <xdr:nvCxnSpPr>
        <xdr:cNvPr id="432" name="直線コネクタ 431"/>
        <xdr:cNvCxnSpPr/>
      </xdr:nvCxnSpPr>
      <xdr:spPr>
        <a:xfrm flipV="1">
          <a:off x="14782800" y="13359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154758</xdr:rowOff>
    </xdr:from>
    <xdr:to>
      <xdr:col>73</xdr:col>
      <xdr:colOff>180975</xdr:colOff>
      <xdr:row>77</xdr:row>
      <xdr:rowOff>164556</xdr:rowOff>
    </xdr:to>
    <xdr:cxnSp macro="">
      <xdr:nvCxnSpPr>
        <xdr:cNvPr id="435" name="直線コネクタ 434"/>
        <xdr:cNvCxnSpPr/>
      </xdr:nvCxnSpPr>
      <xdr:spPr>
        <a:xfrm>
          <a:off x="13893800" y="133564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154758</xdr:rowOff>
    </xdr:from>
    <xdr:to>
      <xdr:col>69</xdr:col>
      <xdr:colOff>92075</xdr:colOff>
      <xdr:row>78</xdr:row>
      <xdr:rowOff>9434</xdr:rowOff>
    </xdr:to>
    <xdr:cxnSp macro="">
      <xdr:nvCxnSpPr>
        <xdr:cNvPr id="438" name="直線コネクタ 437"/>
        <xdr:cNvCxnSpPr/>
      </xdr:nvCxnSpPr>
      <xdr:spPr>
        <a:xfrm flipV="1">
          <a:off x="13004800" y="13356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136616</xdr:rowOff>
    </xdr:from>
    <xdr:to>
      <xdr:col>82</xdr:col>
      <xdr:colOff>158750</xdr:colOff>
      <xdr:row>78</xdr:row>
      <xdr:rowOff>66766</xdr:rowOff>
    </xdr:to>
    <xdr:sp macro="" textlink="">
      <xdr:nvSpPr>
        <xdr:cNvPr id="448" name="楕円 447"/>
        <xdr:cNvSpPr/>
      </xdr:nvSpPr>
      <xdr:spPr>
        <a:xfrm>
          <a:off x="164592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153143</xdr:rowOff>
    </xdr:from>
    <xdr:ext cx="762000" cy="259045"/>
    <xdr:sp macro="" textlink="">
      <xdr:nvSpPr>
        <xdr:cNvPr id="449" name="公債費以外該当値テキスト"/>
        <xdr:cNvSpPr txBox="1"/>
      </xdr:nvSpPr>
      <xdr:spPr>
        <a:xfrm>
          <a:off x="16598900" y="131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107224</xdr:rowOff>
    </xdr:from>
    <xdr:to>
      <xdr:col>78</xdr:col>
      <xdr:colOff>120650</xdr:colOff>
      <xdr:row>78</xdr:row>
      <xdr:rowOff>37374</xdr:rowOff>
    </xdr:to>
    <xdr:sp macro="" textlink="">
      <xdr:nvSpPr>
        <xdr:cNvPr id="450" name="楕円 449"/>
        <xdr:cNvSpPr/>
      </xdr:nvSpPr>
      <xdr:spPr>
        <a:xfrm>
          <a:off x="15621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47551</xdr:rowOff>
    </xdr:from>
    <xdr:ext cx="736600" cy="259045"/>
    <xdr:sp macro="" textlink="">
      <xdr:nvSpPr>
        <xdr:cNvPr id="451" name="テキスト ボックス 450"/>
        <xdr:cNvSpPr txBox="1"/>
      </xdr:nvSpPr>
      <xdr:spPr>
        <a:xfrm>
          <a:off x="15290800" y="1307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52" name="楕円 451"/>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54083</xdr:rowOff>
    </xdr:from>
    <xdr:ext cx="762000" cy="259045"/>
    <xdr:sp macro="" textlink="">
      <xdr:nvSpPr>
        <xdr:cNvPr id="453" name="テキスト ボックス 452"/>
        <xdr:cNvSpPr txBox="1"/>
      </xdr:nvSpPr>
      <xdr:spPr>
        <a:xfrm>
          <a:off x="14401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4" name="楕円 453"/>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44285</xdr:rowOff>
    </xdr:from>
    <xdr:ext cx="762000" cy="259045"/>
    <xdr:sp macro="" textlink="">
      <xdr:nvSpPr>
        <xdr:cNvPr id="455" name="テキスト ボックス 454"/>
        <xdr:cNvSpPr txBox="1"/>
      </xdr:nvSpPr>
      <xdr:spPr>
        <a:xfrm>
          <a:off x="13512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56" name="楕円 455"/>
        <xdr:cNvSpPr/>
      </xdr:nvSpPr>
      <xdr:spPr>
        <a:xfrm>
          <a:off x="12954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57" name="テキスト ボックス 456"/>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97943</xdr:rowOff>
    </xdr:from>
    <xdr:to>
      <xdr:col>29</xdr:col>
      <xdr:colOff>127000</xdr:colOff>
      <xdr:row>16</xdr:row>
      <xdr:rowOff>115043</xdr:rowOff>
    </xdr:to>
    <xdr:cxnSp macro="">
      <xdr:nvCxnSpPr>
        <xdr:cNvPr id="48" name="直線コネクタ 47"/>
        <xdr:cNvCxnSpPr/>
      </xdr:nvCxnSpPr>
      <xdr:spPr bwMode="auto">
        <a:xfrm>
          <a:off x="5003800" y="2888768"/>
          <a:ext cx="6477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97943</xdr:rowOff>
    </xdr:from>
    <xdr:to>
      <xdr:col>26</xdr:col>
      <xdr:colOff>50800</xdr:colOff>
      <xdr:row>16</xdr:row>
      <xdr:rowOff>155084</xdr:rowOff>
    </xdr:to>
    <xdr:cxnSp macro="">
      <xdr:nvCxnSpPr>
        <xdr:cNvPr id="51" name="直線コネクタ 50"/>
        <xdr:cNvCxnSpPr/>
      </xdr:nvCxnSpPr>
      <xdr:spPr bwMode="auto">
        <a:xfrm flipV="1">
          <a:off x="4305300" y="2888768"/>
          <a:ext cx="698500" cy="57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91378</xdr:rowOff>
    </xdr:from>
    <xdr:to>
      <xdr:col>22</xdr:col>
      <xdr:colOff>114300</xdr:colOff>
      <xdr:row>16</xdr:row>
      <xdr:rowOff>155084</xdr:rowOff>
    </xdr:to>
    <xdr:cxnSp macro="">
      <xdr:nvCxnSpPr>
        <xdr:cNvPr id="54" name="直線コネクタ 53"/>
        <xdr:cNvCxnSpPr/>
      </xdr:nvCxnSpPr>
      <xdr:spPr bwMode="auto">
        <a:xfrm>
          <a:off x="3606800" y="2882203"/>
          <a:ext cx="698500" cy="6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91378</xdr:rowOff>
    </xdr:from>
    <xdr:to>
      <xdr:col>18</xdr:col>
      <xdr:colOff>177800</xdr:colOff>
      <xdr:row>16</xdr:row>
      <xdr:rowOff>93006</xdr:rowOff>
    </xdr:to>
    <xdr:cxnSp macro="">
      <xdr:nvCxnSpPr>
        <xdr:cNvPr id="57" name="直線コネクタ 56"/>
        <xdr:cNvCxnSpPr/>
      </xdr:nvCxnSpPr>
      <xdr:spPr bwMode="auto">
        <a:xfrm flipV="1">
          <a:off x="2908300" y="2882203"/>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64243</xdr:rowOff>
    </xdr:from>
    <xdr:to>
      <xdr:col>29</xdr:col>
      <xdr:colOff>177800</xdr:colOff>
      <xdr:row>16</xdr:row>
      <xdr:rowOff>165843</xdr:rowOff>
    </xdr:to>
    <xdr:sp macro="" textlink="">
      <xdr:nvSpPr>
        <xdr:cNvPr id="67" name="楕円 66"/>
        <xdr:cNvSpPr/>
      </xdr:nvSpPr>
      <xdr:spPr bwMode="auto">
        <a:xfrm>
          <a:off x="5600700" y="285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80770</xdr:rowOff>
    </xdr:from>
    <xdr:ext cx="762000" cy="259045"/>
    <xdr:sp macro="" textlink="">
      <xdr:nvSpPr>
        <xdr:cNvPr id="68" name="人口1人当たり決算額の推移該当値テキスト130"/>
        <xdr:cNvSpPr txBox="1"/>
      </xdr:nvSpPr>
      <xdr:spPr>
        <a:xfrm>
          <a:off x="5740400" y="270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47143</xdr:rowOff>
    </xdr:from>
    <xdr:to>
      <xdr:col>26</xdr:col>
      <xdr:colOff>101600</xdr:colOff>
      <xdr:row>16</xdr:row>
      <xdr:rowOff>148743</xdr:rowOff>
    </xdr:to>
    <xdr:sp macro="" textlink="">
      <xdr:nvSpPr>
        <xdr:cNvPr id="69" name="楕円 68"/>
        <xdr:cNvSpPr/>
      </xdr:nvSpPr>
      <xdr:spPr bwMode="auto">
        <a:xfrm>
          <a:off x="4953000" y="28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158920</xdr:rowOff>
    </xdr:from>
    <xdr:ext cx="736600" cy="259045"/>
    <xdr:sp macro="" textlink="">
      <xdr:nvSpPr>
        <xdr:cNvPr id="70" name="テキスト ボックス 69"/>
        <xdr:cNvSpPr txBox="1"/>
      </xdr:nvSpPr>
      <xdr:spPr>
        <a:xfrm>
          <a:off x="4622800" y="260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104284</xdr:rowOff>
    </xdr:from>
    <xdr:to>
      <xdr:col>22</xdr:col>
      <xdr:colOff>165100</xdr:colOff>
      <xdr:row>17</xdr:row>
      <xdr:rowOff>34434</xdr:rowOff>
    </xdr:to>
    <xdr:sp macro="" textlink="">
      <xdr:nvSpPr>
        <xdr:cNvPr id="71" name="楕円 70"/>
        <xdr:cNvSpPr/>
      </xdr:nvSpPr>
      <xdr:spPr bwMode="auto">
        <a:xfrm>
          <a:off x="4254500" y="289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44611</xdr:rowOff>
    </xdr:from>
    <xdr:ext cx="762000" cy="259045"/>
    <xdr:sp macro="" textlink="">
      <xdr:nvSpPr>
        <xdr:cNvPr id="72" name="テキスト ボックス 71"/>
        <xdr:cNvSpPr txBox="1"/>
      </xdr:nvSpPr>
      <xdr:spPr>
        <a:xfrm>
          <a:off x="3924300" y="26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40578</xdr:rowOff>
    </xdr:from>
    <xdr:to>
      <xdr:col>19</xdr:col>
      <xdr:colOff>38100</xdr:colOff>
      <xdr:row>16</xdr:row>
      <xdr:rowOff>142178</xdr:rowOff>
    </xdr:to>
    <xdr:sp macro="" textlink="">
      <xdr:nvSpPr>
        <xdr:cNvPr id="73" name="楕円 72"/>
        <xdr:cNvSpPr/>
      </xdr:nvSpPr>
      <xdr:spPr bwMode="auto">
        <a:xfrm>
          <a:off x="3556000" y="283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152355</xdr:rowOff>
    </xdr:from>
    <xdr:ext cx="762000" cy="259045"/>
    <xdr:sp macro="" textlink="">
      <xdr:nvSpPr>
        <xdr:cNvPr id="74" name="テキスト ボックス 73"/>
        <xdr:cNvSpPr txBox="1"/>
      </xdr:nvSpPr>
      <xdr:spPr>
        <a:xfrm>
          <a:off x="3225800" y="26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42206</xdr:rowOff>
    </xdr:from>
    <xdr:to>
      <xdr:col>15</xdr:col>
      <xdr:colOff>101600</xdr:colOff>
      <xdr:row>16</xdr:row>
      <xdr:rowOff>143806</xdr:rowOff>
    </xdr:to>
    <xdr:sp macro="" textlink="">
      <xdr:nvSpPr>
        <xdr:cNvPr id="75" name="楕円 74"/>
        <xdr:cNvSpPr/>
      </xdr:nvSpPr>
      <xdr:spPr bwMode="auto">
        <a:xfrm>
          <a:off x="2857500" y="283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153983</xdr:rowOff>
    </xdr:from>
    <xdr:ext cx="762000" cy="259045"/>
    <xdr:sp macro="" textlink="">
      <xdr:nvSpPr>
        <xdr:cNvPr id="76" name="テキスト ボックス 75"/>
        <xdr:cNvSpPr txBox="1"/>
      </xdr:nvSpPr>
      <xdr:spPr>
        <a:xfrm>
          <a:off x="2527300" y="26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14167</xdr:rowOff>
    </xdr:from>
    <xdr:to>
      <xdr:col>29</xdr:col>
      <xdr:colOff>127000</xdr:colOff>
      <xdr:row>35</xdr:row>
      <xdr:rowOff>69717</xdr:rowOff>
    </xdr:to>
    <xdr:cxnSp macro="">
      <xdr:nvCxnSpPr>
        <xdr:cNvPr id="110" name="直線コネクタ 109"/>
        <xdr:cNvCxnSpPr/>
      </xdr:nvCxnSpPr>
      <xdr:spPr bwMode="auto">
        <a:xfrm>
          <a:off x="5003800" y="6624517"/>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14167</xdr:rowOff>
    </xdr:from>
    <xdr:to>
      <xdr:col>26</xdr:col>
      <xdr:colOff>50800</xdr:colOff>
      <xdr:row>35</xdr:row>
      <xdr:rowOff>150375</xdr:rowOff>
    </xdr:to>
    <xdr:cxnSp macro="">
      <xdr:nvCxnSpPr>
        <xdr:cNvPr id="113" name="直線コネクタ 112"/>
        <xdr:cNvCxnSpPr/>
      </xdr:nvCxnSpPr>
      <xdr:spPr bwMode="auto">
        <a:xfrm flipV="1">
          <a:off x="4305300" y="6624517"/>
          <a:ext cx="698500" cy="13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121456</xdr:rowOff>
    </xdr:from>
    <xdr:to>
      <xdr:col>22</xdr:col>
      <xdr:colOff>114300</xdr:colOff>
      <xdr:row>35</xdr:row>
      <xdr:rowOff>150375</xdr:rowOff>
    </xdr:to>
    <xdr:cxnSp macro="">
      <xdr:nvCxnSpPr>
        <xdr:cNvPr id="116" name="直線コネクタ 115"/>
        <xdr:cNvCxnSpPr/>
      </xdr:nvCxnSpPr>
      <xdr:spPr bwMode="auto">
        <a:xfrm>
          <a:off x="3606800" y="6731806"/>
          <a:ext cx="698500" cy="2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121456</xdr:rowOff>
    </xdr:from>
    <xdr:to>
      <xdr:col>18</xdr:col>
      <xdr:colOff>177800</xdr:colOff>
      <xdr:row>35</xdr:row>
      <xdr:rowOff>127533</xdr:rowOff>
    </xdr:to>
    <xdr:cxnSp macro="">
      <xdr:nvCxnSpPr>
        <xdr:cNvPr id="119" name="直線コネクタ 118"/>
        <xdr:cNvCxnSpPr/>
      </xdr:nvCxnSpPr>
      <xdr:spPr bwMode="auto">
        <a:xfrm flipV="1">
          <a:off x="2908300" y="6731806"/>
          <a:ext cx="698500" cy="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18917</xdr:rowOff>
    </xdr:from>
    <xdr:to>
      <xdr:col>29</xdr:col>
      <xdr:colOff>177800</xdr:colOff>
      <xdr:row>35</xdr:row>
      <xdr:rowOff>120517</xdr:rowOff>
    </xdr:to>
    <xdr:sp macro="" textlink="">
      <xdr:nvSpPr>
        <xdr:cNvPr id="129" name="楕円 128"/>
        <xdr:cNvSpPr/>
      </xdr:nvSpPr>
      <xdr:spPr bwMode="auto">
        <a:xfrm>
          <a:off x="5600700" y="66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206894</xdr:rowOff>
    </xdr:from>
    <xdr:ext cx="762000" cy="259045"/>
    <xdr:sp macro="" textlink="">
      <xdr:nvSpPr>
        <xdr:cNvPr id="130" name="人口1人当たり決算額の推移該当値テキスト445"/>
        <xdr:cNvSpPr txBox="1"/>
      </xdr:nvSpPr>
      <xdr:spPr>
        <a:xfrm>
          <a:off x="5740400" y="647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306267</xdr:rowOff>
    </xdr:from>
    <xdr:to>
      <xdr:col>26</xdr:col>
      <xdr:colOff>101600</xdr:colOff>
      <xdr:row>35</xdr:row>
      <xdr:rowOff>64967</xdr:rowOff>
    </xdr:to>
    <xdr:sp macro="" textlink="">
      <xdr:nvSpPr>
        <xdr:cNvPr id="131" name="楕円 130"/>
        <xdr:cNvSpPr/>
      </xdr:nvSpPr>
      <xdr:spPr bwMode="auto">
        <a:xfrm>
          <a:off x="4953000" y="657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75144</xdr:rowOff>
    </xdr:from>
    <xdr:ext cx="736600" cy="259045"/>
    <xdr:sp macro="" textlink="">
      <xdr:nvSpPr>
        <xdr:cNvPr id="132" name="テキスト ボックス 131"/>
        <xdr:cNvSpPr txBox="1"/>
      </xdr:nvSpPr>
      <xdr:spPr>
        <a:xfrm>
          <a:off x="4622800" y="634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99575</xdr:rowOff>
    </xdr:from>
    <xdr:to>
      <xdr:col>22</xdr:col>
      <xdr:colOff>165100</xdr:colOff>
      <xdr:row>35</xdr:row>
      <xdr:rowOff>201175</xdr:rowOff>
    </xdr:to>
    <xdr:sp macro="" textlink="">
      <xdr:nvSpPr>
        <xdr:cNvPr id="133" name="楕円 132"/>
        <xdr:cNvSpPr/>
      </xdr:nvSpPr>
      <xdr:spPr bwMode="auto">
        <a:xfrm>
          <a:off x="4254500" y="67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211352</xdr:rowOff>
    </xdr:from>
    <xdr:ext cx="762000" cy="259045"/>
    <xdr:sp macro="" textlink="">
      <xdr:nvSpPr>
        <xdr:cNvPr id="134" name="テキスト ボックス 133"/>
        <xdr:cNvSpPr txBox="1"/>
      </xdr:nvSpPr>
      <xdr:spPr>
        <a:xfrm>
          <a:off x="3924300" y="647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70656</xdr:rowOff>
    </xdr:from>
    <xdr:to>
      <xdr:col>19</xdr:col>
      <xdr:colOff>38100</xdr:colOff>
      <xdr:row>35</xdr:row>
      <xdr:rowOff>172256</xdr:rowOff>
    </xdr:to>
    <xdr:sp macro="" textlink="">
      <xdr:nvSpPr>
        <xdr:cNvPr id="135" name="楕円 134"/>
        <xdr:cNvSpPr/>
      </xdr:nvSpPr>
      <xdr:spPr bwMode="auto">
        <a:xfrm>
          <a:off x="3556000" y="668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182433</xdr:rowOff>
    </xdr:from>
    <xdr:ext cx="762000" cy="259045"/>
    <xdr:sp macro="" textlink="">
      <xdr:nvSpPr>
        <xdr:cNvPr id="136" name="テキスト ボックス 135"/>
        <xdr:cNvSpPr txBox="1"/>
      </xdr:nvSpPr>
      <xdr:spPr>
        <a:xfrm>
          <a:off x="3225800" y="64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76733</xdr:rowOff>
    </xdr:from>
    <xdr:to>
      <xdr:col>15</xdr:col>
      <xdr:colOff>101600</xdr:colOff>
      <xdr:row>35</xdr:row>
      <xdr:rowOff>178333</xdr:rowOff>
    </xdr:to>
    <xdr:sp macro="" textlink="">
      <xdr:nvSpPr>
        <xdr:cNvPr id="137" name="楕円 136"/>
        <xdr:cNvSpPr/>
      </xdr:nvSpPr>
      <xdr:spPr bwMode="auto">
        <a:xfrm>
          <a:off x="28575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188510</xdr:rowOff>
    </xdr:from>
    <xdr:ext cx="762000" cy="259045"/>
    <xdr:sp macro="" textlink="">
      <xdr:nvSpPr>
        <xdr:cNvPr id="138" name="テキスト ボックス 137"/>
        <xdr:cNvSpPr txBox="1"/>
      </xdr:nvSpPr>
      <xdr:spPr>
        <a:xfrm>
          <a:off x="2527300" y="645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105806</xdr:rowOff>
    </xdr:from>
    <xdr:to>
      <xdr:col>24</xdr:col>
      <xdr:colOff>63500</xdr:colOff>
      <xdr:row>35</xdr:row>
      <xdr:rowOff>123225</xdr:rowOff>
    </xdr:to>
    <xdr:cxnSp macro="">
      <xdr:nvCxnSpPr>
        <xdr:cNvPr id="61" name="直線コネクタ 60"/>
        <xdr:cNvCxnSpPr/>
      </xdr:nvCxnSpPr>
      <xdr:spPr>
        <a:xfrm>
          <a:off x="3797300" y="6106556"/>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95862</xdr:rowOff>
    </xdr:from>
    <xdr:to>
      <xdr:col>19</xdr:col>
      <xdr:colOff>177800</xdr:colOff>
      <xdr:row>35</xdr:row>
      <xdr:rowOff>105806</xdr:rowOff>
    </xdr:to>
    <xdr:cxnSp macro="">
      <xdr:nvCxnSpPr>
        <xdr:cNvPr id="64" name="直線コネクタ 63"/>
        <xdr:cNvCxnSpPr/>
      </xdr:nvCxnSpPr>
      <xdr:spPr>
        <a:xfrm>
          <a:off x="2908300" y="6096612"/>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95862</xdr:rowOff>
    </xdr:from>
    <xdr:to>
      <xdr:col>15</xdr:col>
      <xdr:colOff>50800</xdr:colOff>
      <xdr:row>35</xdr:row>
      <xdr:rowOff>106515</xdr:rowOff>
    </xdr:to>
    <xdr:cxnSp macro="">
      <xdr:nvCxnSpPr>
        <xdr:cNvPr id="67" name="直線コネクタ 66"/>
        <xdr:cNvCxnSpPr/>
      </xdr:nvCxnSpPr>
      <xdr:spPr>
        <a:xfrm flipV="1">
          <a:off x="2019300" y="6096612"/>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106416</xdr:rowOff>
    </xdr:from>
    <xdr:to>
      <xdr:col>10</xdr:col>
      <xdr:colOff>114300</xdr:colOff>
      <xdr:row>35</xdr:row>
      <xdr:rowOff>106515</xdr:rowOff>
    </xdr:to>
    <xdr:cxnSp macro="">
      <xdr:nvCxnSpPr>
        <xdr:cNvPr id="70" name="直線コネクタ 69"/>
        <xdr:cNvCxnSpPr/>
      </xdr:nvCxnSpPr>
      <xdr:spPr>
        <a:xfrm>
          <a:off x="1130300" y="6107166"/>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72425</xdr:rowOff>
    </xdr:from>
    <xdr:to>
      <xdr:col>24</xdr:col>
      <xdr:colOff>114300</xdr:colOff>
      <xdr:row>36</xdr:row>
      <xdr:rowOff>2575</xdr:rowOff>
    </xdr:to>
    <xdr:sp macro="" textlink="">
      <xdr:nvSpPr>
        <xdr:cNvPr id="80" name="楕円 79"/>
        <xdr:cNvSpPr/>
      </xdr:nvSpPr>
      <xdr:spPr>
        <a:xfrm>
          <a:off x="4584700" y="6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95302</xdr:rowOff>
    </xdr:from>
    <xdr:ext cx="599010" cy="259045"/>
    <xdr:sp macro="" textlink="">
      <xdr:nvSpPr>
        <xdr:cNvPr id="81" name="人件費該当値テキスト"/>
        <xdr:cNvSpPr txBox="1"/>
      </xdr:nvSpPr>
      <xdr:spPr>
        <a:xfrm>
          <a:off x="4686300" y="59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55006</xdr:rowOff>
    </xdr:from>
    <xdr:to>
      <xdr:col>20</xdr:col>
      <xdr:colOff>38100</xdr:colOff>
      <xdr:row>35</xdr:row>
      <xdr:rowOff>156606</xdr:rowOff>
    </xdr:to>
    <xdr:sp macro="" textlink="">
      <xdr:nvSpPr>
        <xdr:cNvPr id="82" name="楕円 81"/>
        <xdr:cNvSpPr/>
      </xdr:nvSpPr>
      <xdr:spPr>
        <a:xfrm>
          <a:off x="3746500" y="60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1683</xdr:rowOff>
    </xdr:from>
    <xdr:ext cx="599010" cy="259045"/>
    <xdr:sp macro="" textlink="">
      <xdr:nvSpPr>
        <xdr:cNvPr id="83" name="テキスト ボックス 82"/>
        <xdr:cNvSpPr txBox="1"/>
      </xdr:nvSpPr>
      <xdr:spPr>
        <a:xfrm>
          <a:off x="3497795" y="583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45062</xdr:rowOff>
    </xdr:from>
    <xdr:to>
      <xdr:col>15</xdr:col>
      <xdr:colOff>101600</xdr:colOff>
      <xdr:row>35</xdr:row>
      <xdr:rowOff>146662</xdr:rowOff>
    </xdr:to>
    <xdr:sp macro="" textlink="">
      <xdr:nvSpPr>
        <xdr:cNvPr id="84" name="楕円 83"/>
        <xdr:cNvSpPr/>
      </xdr:nvSpPr>
      <xdr:spPr>
        <a:xfrm>
          <a:off x="2857500" y="60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163189</xdr:rowOff>
    </xdr:from>
    <xdr:ext cx="599010" cy="259045"/>
    <xdr:sp macro="" textlink="">
      <xdr:nvSpPr>
        <xdr:cNvPr id="85" name="テキスト ボックス 84"/>
        <xdr:cNvSpPr txBox="1"/>
      </xdr:nvSpPr>
      <xdr:spPr>
        <a:xfrm>
          <a:off x="2608795" y="582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55715</xdr:rowOff>
    </xdr:from>
    <xdr:to>
      <xdr:col>10</xdr:col>
      <xdr:colOff>165100</xdr:colOff>
      <xdr:row>35</xdr:row>
      <xdr:rowOff>157315</xdr:rowOff>
    </xdr:to>
    <xdr:sp macro="" textlink="">
      <xdr:nvSpPr>
        <xdr:cNvPr id="86" name="楕円 85"/>
        <xdr:cNvSpPr/>
      </xdr:nvSpPr>
      <xdr:spPr>
        <a:xfrm>
          <a:off x="19685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2392</xdr:rowOff>
    </xdr:from>
    <xdr:ext cx="599010" cy="259045"/>
    <xdr:sp macro="" textlink="">
      <xdr:nvSpPr>
        <xdr:cNvPr id="87" name="テキスト ボックス 86"/>
        <xdr:cNvSpPr txBox="1"/>
      </xdr:nvSpPr>
      <xdr:spPr>
        <a:xfrm>
          <a:off x="1719795" y="58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55616</xdr:rowOff>
    </xdr:from>
    <xdr:to>
      <xdr:col>6</xdr:col>
      <xdr:colOff>38100</xdr:colOff>
      <xdr:row>35</xdr:row>
      <xdr:rowOff>157216</xdr:rowOff>
    </xdr:to>
    <xdr:sp macro="" textlink="">
      <xdr:nvSpPr>
        <xdr:cNvPr id="88" name="楕円 87"/>
        <xdr:cNvSpPr/>
      </xdr:nvSpPr>
      <xdr:spPr>
        <a:xfrm>
          <a:off x="1079500" y="6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2293</xdr:rowOff>
    </xdr:from>
    <xdr:ext cx="599010" cy="259045"/>
    <xdr:sp macro="" textlink="">
      <xdr:nvSpPr>
        <xdr:cNvPr id="89" name="テキスト ボックス 88"/>
        <xdr:cNvSpPr txBox="1"/>
      </xdr:nvSpPr>
      <xdr:spPr>
        <a:xfrm>
          <a:off x="830795" y="58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101419</xdr:rowOff>
    </xdr:from>
    <xdr:to>
      <xdr:col>24</xdr:col>
      <xdr:colOff>63500</xdr:colOff>
      <xdr:row>55</xdr:row>
      <xdr:rowOff>126409</xdr:rowOff>
    </xdr:to>
    <xdr:cxnSp macro="">
      <xdr:nvCxnSpPr>
        <xdr:cNvPr id="116" name="直線コネクタ 115"/>
        <xdr:cNvCxnSpPr/>
      </xdr:nvCxnSpPr>
      <xdr:spPr>
        <a:xfrm flipV="1">
          <a:off x="3797300" y="9531169"/>
          <a:ext cx="838200" cy="2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126409</xdr:rowOff>
    </xdr:from>
    <xdr:to>
      <xdr:col>19</xdr:col>
      <xdr:colOff>177800</xdr:colOff>
      <xdr:row>55</xdr:row>
      <xdr:rowOff>142114</xdr:rowOff>
    </xdr:to>
    <xdr:cxnSp macro="">
      <xdr:nvCxnSpPr>
        <xdr:cNvPr id="119" name="直線コネクタ 118"/>
        <xdr:cNvCxnSpPr/>
      </xdr:nvCxnSpPr>
      <xdr:spPr>
        <a:xfrm flipV="1">
          <a:off x="2908300" y="9556159"/>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115788</xdr:rowOff>
    </xdr:from>
    <xdr:to>
      <xdr:col>15</xdr:col>
      <xdr:colOff>50800</xdr:colOff>
      <xdr:row>55</xdr:row>
      <xdr:rowOff>142114</xdr:rowOff>
    </xdr:to>
    <xdr:cxnSp macro="">
      <xdr:nvCxnSpPr>
        <xdr:cNvPr id="122" name="直線コネクタ 121"/>
        <xdr:cNvCxnSpPr/>
      </xdr:nvCxnSpPr>
      <xdr:spPr>
        <a:xfrm>
          <a:off x="2019300" y="9545538"/>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115788</xdr:rowOff>
    </xdr:from>
    <xdr:to>
      <xdr:col>10</xdr:col>
      <xdr:colOff>114300</xdr:colOff>
      <xdr:row>55</xdr:row>
      <xdr:rowOff>139325</xdr:rowOff>
    </xdr:to>
    <xdr:cxnSp macro="">
      <xdr:nvCxnSpPr>
        <xdr:cNvPr id="125" name="直線コネクタ 124"/>
        <xdr:cNvCxnSpPr/>
      </xdr:nvCxnSpPr>
      <xdr:spPr>
        <a:xfrm flipV="1">
          <a:off x="1130300" y="9545538"/>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50619</xdr:rowOff>
    </xdr:from>
    <xdr:to>
      <xdr:col>24</xdr:col>
      <xdr:colOff>114300</xdr:colOff>
      <xdr:row>55</xdr:row>
      <xdr:rowOff>152219</xdr:rowOff>
    </xdr:to>
    <xdr:sp macro="" textlink="">
      <xdr:nvSpPr>
        <xdr:cNvPr id="135" name="楕円 134"/>
        <xdr:cNvSpPr/>
      </xdr:nvSpPr>
      <xdr:spPr>
        <a:xfrm>
          <a:off x="4584700" y="9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29046</xdr:rowOff>
    </xdr:from>
    <xdr:ext cx="599010" cy="259045"/>
    <xdr:sp macro="" textlink="">
      <xdr:nvSpPr>
        <xdr:cNvPr id="136" name="物件費該当値テキスト"/>
        <xdr:cNvSpPr txBox="1"/>
      </xdr:nvSpPr>
      <xdr:spPr>
        <a:xfrm>
          <a:off x="4686300" y="94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75609</xdr:rowOff>
    </xdr:from>
    <xdr:to>
      <xdr:col>20</xdr:col>
      <xdr:colOff>38100</xdr:colOff>
      <xdr:row>56</xdr:row>
      <xdr:rowOff>5759</xdr:rowOff>
    </xdr:to>
    <xdr:sp macro="" textlink="">
      <xdr:nvSpPr>
        <xdr:cNvPr id="137" name="楕円 136"/>
        <xdr:cNvSpPr/>
      </xdr:nvSpPr>
      <xdr:spPr>
        <a:xfrm>
          <a:off x="3746500" y="9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168336</xdr:rowOff>
    </xdr:from>
    <xdr:ext cx="599010" cy="259045"/>
    <xdr:sp macro="" textlink="">
      <xdr:nvSpPr>
        <xdr:cNvPr id="138" name="テキスト ボックス 137"/>
        <xdr:cNvSpPr txBox="1"/>
      </xdr:nvSpPr>
      <xdr:spPr>
        <a:xfrm>
          <a:off x="3497795" y="95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91314</xdr:rowOff>
    </xdr:from>
    <xdr:to>
      <xdr:col>15</xdr:col>
      <xdr:colOff>101600</xdr:colOff>
      <xdr:row>56</xdr:row>
      <xdr:rowOff>21464</xdr:rowOff>
    </xdr:to>
    <xdr:sp macro="" textlink="">
      <xdr:nvSpPr>
        <xdr:cNvPr id="139" name="楕円 138"/>
        <xdr:cNvSpPr/>
      </xdr:nvSpPr>
      <xdr:spPr>
        <a:xfrm>
          <a:off x="2857500" y="95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12591</xdr:rowOff>
    </xdr:from>
    <xdr:ext cx="599010" cy="259045"/>
    <xdr:sp macro="" textlink="">
      <xdr:nvSpPr>
        <xdr:cNvPr id="140" name="テキスト ボックス 139"/>
        <xdr:cNvSpPr txBox="1"/>
      </xdr:nvSpPr>
      <xdr:spPr>
        <a:xfrm>
          <a:off x="2608795" y="961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64988</xdr:rowOff>
    </xdr:from>
    <xdr:to>
      <xdr:col>10</xdr:col>
      <xdr:colOff>165100</xdr:colOff>
      <xdr:row>55</xdr:row>
      <xdr:rowOff>166588</xdr:rowOff>
    </xdr:to>
    <xdr:sp macro="" textlink="">
      <xdr:nvSpPr>
        <xdr:cNvPr id="141" name="楕円 140"/>
        <xdr:cNvSpPr/>
      </xdr:nvSpPr>
      <xdr:spPr>
        <a:xfrm>
          <a:off x="1968500" y="9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11665</xdr:rowOff>
    </xdr:from>
    <xdr:ext cx="599010" cy="259045"/>
    <xdr:sp macro="" textlink="">
      <xdr:nvSpPr>
        <xdr:cNvPr id="142" name="テキスト ボックス 141"/>
        <xdr:cNvSpPr txBox="1"/>
      </xdr:nvSpPr>
      <xdr:spPr>
        <a:xfrm>
          <a:off x="1719795" y="926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88525</xdr:rowOff>
    </xdr:from>
    <xdr:to>
      <xdr:col>6</xdr:col>
      <xdr:colOff>38100</xdr:colOff>
      <xdr:row>56</xdr:row>
      <xdr:rowOff>18675</xdr:rowOff>
    </xdr:to>
    <xdr:sp macro="" textlink="">
      <xdr:nvSpPr>
        <xdr:cNvPr id="143" name="楕円 142"/>
        <xdr:cNvSpPr/>
      </xdr:nvSpPr>
      <xdr:spPr>
        <a:xfrm>
          <a:off x="1079500" y="9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35202</xdr:rowOff>
    </xdr:from>
    <xdr:ext cx="599010" cy="259045"/>
    <xdr:sp macro="" textlink="">
      <xdr:nvSpPr>
        <xdr:cNvPr id="144" name="テキスト ボックス 143"/>
        <xdr:cNvSpPr txBox="1"/>
      </xdr:nvSpPr>
      <xdr:spPr>
        <a:xfrm>
          <a:off x="830795" y="929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42270</xdr:rowOff>
    </xdr:from>
    <xdr:to>
      <xdr:col>24</xdr:col>
      <xdr:colOff>63500</xdr:colOff>
      <xdr:row>77</xdr:row>
      <xdr:rowOff>88494</xdr:rowOff>
    </xdr:to>
    <xdr:cxnSp macro="">
      <xdr:nvCxnSpPr>
        <xdr:cNvPr id="171" name="直線コネクタ 170"/>
        <xdr:cNvCxnSpPr/>
      </xdr:nvCxnSpPr>
      <xdr:spPr>
        <a:xfrm flipV="1">
          <a:off x="3797300" y="13243920"/>
          <a:ext cx="8382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88494</xdr:rowOff>
    </xdr:from>
    <xdr:to>
      <xdr:col>19</xdr:col>
      <xdr:colOff>177800</xdr:colOff>
      <xdr:row>77</xdr:row>
      <xdr:rowOff>114874</xdr:rowOff>
    </xdr:to>
    <xdr:cxnSp macro="">
      <xdr:nvCxnSpPr>
        <xdr:cNvPr id="174" name="直線コネクタ 173"/>
        <xdr:cNvCxnSpPr/>
      </xdr:nvCxnSpPr>
      <xdr:spPr>
        <a:xfrm flipV="1">
          <a:off x="2908300" y="13290144"/>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84013</xdr:rowOff>
    </xdr:from>
    <xdr:to>
      <xdr:col>15</xdr:col>
      <xdr:colOff>50800</xdr:colOff>
      <xdr:row>77</xdr:row>
      <xdr:rowOff>114874</xdr:rowOff>
    </xdr:to>
    <xdr:cxnSp macro="">
      <xdr:nvCxnSpPr>
        <xdr:cNvPr id="177" name="直線コネクタ 176"/>
        <xdr:cNvCxnSpPr/>
      </xdr:nvCxnSpPr>
      <xdr:spPr>
        <a:xfrm>
          <a:off x="2019300" y="1328566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84013</xdr:rowOff>
    </xdr:from>
    <xdr:to>
      <xdr:col>10</xdr:col>
      <xdr:colOff>114300</xdr:colOff>
      <xdr:row>77</xdr:row>
      <xdr:rowOff>133322</xdr:rowOff>
    </xdr:to>
    <xdr:cxnSp macro="">
      <xdr:nvCxnSpPr>
        <xdr:cNvPr id="180" name="直線コネクタ 179"/>
        <xdr:cNvCxnSpPr/>
      </xdr:nvCxnSpPr>
      <xdr:spPr>
        <a:xfrm flipV="1">
          <a:off x="1130300" y="13285663"/>
          <a:ext cx="889000" cy="4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162920</xdr:rowOff>
    </xdr:from>
    <xdr:to>
      <xdr:col>24</xdr:col>
      <xdr:colOff>114300</xdr:colOff>
      <xdr:row>77</xdr:row>
      <xdr:rowOff>93070</xdr:rowOff>
    </xdr:to>
    <xdr:sp macro="" textlink="">
      <xdr:nvSpPr>
        <xdr:cNvPr id="190" name="楕円 189"/>
        <xdr:cNvSpPr/>
      </xdr:nvSpPr>
      <xdr:spPr>
        <a:xfrm>
          <a:off x="4584700" y="13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14347</xdr:rowOff>
    </xdr:from>
    <xdr:ext cx="534377" cy="259045"/>
    <xdr:sp macro="" textlink="">
      <xdr:nvSpPr>
        <xdr:cNvPr id="191" name="維持補修費該当値テキスト"/>
        <xdr:cNvSpPr txBox="1"/>
      </xdr:nvSpPr>
      <xdr:spPr>
        <a:xfrm>
          <a:off x="4686300" y="1304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37694</xdr:rowOff>
    </xdr:from>
    <xdr:to>
      <xdr:col>20</xdr:col>
      <xdr:colOff>38100</xdr:colOff>
      <xdr:row>77</xdr:row>
      <xdr:rowOff>139294</xdr:rowOff>
    </xdr:to>
    <xdr:sp macro="" textlink="">
      <xdr:nvSpPr>
        <xdr:cNvPr id="192" name="楕円 191"/>
        <xdr:cNvSpPr/>
      </xdr:nvSpPr>
      <xdr:spPr>
        <a:xfrm>
          <a:off x="3746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155821</xdr:rowOff>
    </xdr:from>
    <xdr:ext cx="469744" cy="259045"/>
    <xdr:sp macro="" textlink="">
      <xdr:nvSpPr>
        <xdr:cNvPr id="193" name="テキスト ボックス 192"/>
        <xdr:cNvSpPr txBox="1"/>
      </xdr:nvSpPr>
      <xdr:spPr>
        <a:xfrm>
          <a:off x="3562428" y="130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64074</xdr:rowOff>
    </xdr:from>
    <xdr:to>
      <xdr:col>15</xdr:col>
      <xdr:colOff>101600</xdr:colOff>
      <xdr:row>77</xdr:row>
      <xdr:rowOff>165674</xdr:rowOff>
    </xdr:to>
    <xdr:sp macro="" textlink="">
      <xdr:nvSpPr>
        <xdr:cNvPr id="194" name="楕円 193"/>
        <xdr:cNvSpPr/>
      </xdr:nvSpPr>
      <xdr:spPr>
        <a:xfrm>
          <a:off x="2857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156801</xdr:rowOff>
    </xdr:from>
    <xdr:ext cx="469744" cy="259045"/>
    <xdr:sp macro="" textlink="">
      <xdr:nvSpPr>
        <xdr:cNvPr id="195" name="テキスト ボックス 194"/>
        <xdr:cNvSpPr txBox="1"/>
      </xdr:nvSpPr>
      <xdr:spPr>
        <a:xfrm>
          <a:off x="2673428" y="133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33213</xdr:rowOff>
    </xdr:from>
    <xdr:to>
      <xdr:col>10</xdr:col>
      <xdr:colOff>165100</xdr:colOff>
      <xdr:row>77</xdr:row>
      <xdr:rowOff>134813</xdr:rowOff>
    </xdr:to>
    <xdr:sp macro="" textlink="">
      <xdr:nvSpPr>
        <xdr:cNvPr id="196" name="楕円 195"/>
        <xdr:cNvSpPr/>
      </xdr:nvSpPr>
      <xdr:spPr>
        <a:xfrm>
          <a:off x="1968500" y="132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151340</xdr:rowOff>
    </xdr:from>
    <xdr:ext cx="469744" cy="259045"/>
    <xdr:sp macro="" textlink="">
      <xdr:nvSpPr>
        <xdr:cNvPr id="197" name="テキスト ボックス 196"/>
        <xdr:cNvSpPr txBox="1"/>
      </xdr:nvSpPr>
      <xdr:spPr>
        <a:xfrm>
          <a:off x="1784428" y="130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82522</xdr:rowOff>
    </xdr:from>
    <xdr:to>
      <xdr:col>6</xdr:col>
      <xdr:colOff>38100</xdr:colOff>
      <xdr:row>78</xdr:row>
      <xdr:rowOff>12672</xdr:rowOff>
    </xdr:to>
    <xdr:sp macro="" textlink="">
      <xdr:nvSpPr>
        <xdr:cNvPr id="198" name="楕円 197"/>
        <xdr:cNvSpPr/>
      </xdr:nvSpPr>
      <xdr:spPr>
        <a:xfrm>
          <a:off x="1079500" y="13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29199</xdr:rowOff>
    </xdr:from>
    <xdr:ext cx="469744" cy="259045"/>
    <xdr:sp macro="" textlink="">
      <xdr:nvSpPr>
        <xdr:cNvPr id="199" name="テキスト ボックス 198"/>
        <xdr:cNvSpPr txBox="1"/>
      </xdr:nvSpPr>
      <xdr:spPr>
        <a:xfrm>
          <a:off x="895428" y="130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37418</xdr:rowOff>
    </xdr:from>
    <xdr:to>
      <xdr:col>24</xdr:col>
      <xdr:colOff>63500</xdr:colOff>
      <xdr:row>92</xdr:row>
      <xdr:rowOff>58009</xdr:rowOff>
    </xdr:to>
    <xdr:cxnSp macro="">
      <xdr:nvCxnSpPr>
        <xdr:cNvPr id="231" name="直線コネクタ 230"/>
        <xdr:cNvCxnSpPr/>
      </xdr:nvCxnSpPr>
      <xdr:spPr>
        <a:xfrm>
          <a:off x="3797300" y="15810818"/>
          <a:ext cx="8382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37418</xdr:rowOff>
    </xdr:from>
    <xdr:to>
      <xdr:col>19</xdr:col>
      <xdr:colOff>177800</xdr:colOff>
      <xdr:row>92</xdr:row>
      <xdr:rowOff>133674</xdr:rowOff>
    </xdr:to>
    <xdr:cxnSp macro="">
      <xdr:nvCxnSpPr>
        <xdr:cNvPr id="234" name="直線コネクタ 233"/>
        <xdr:cNvCxnSpPr/>
      </xdr:nvCxnSpPr>
      <xdr:spPr>
        <a:xfrm flipV="1">
          <a:off x="2908300" y="15810818"/>
          <a:ext cx="889000" cy="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133674</xdr:rowOff>
    </xdr:from>
    <xdr:to>
      <xdr:col>15</xdr:col>
      <xdr:colOff>50800</xdr:colOff>
      <xdr:row>93</xdr:row>
      <xdr:rowOff>97165</xdr:rowOff>
    </xdr:to>
    <xdr:cxnSp macro="">
      <xdr:nvCxnSpPr>
        <xdr:cNvPr id="237" name="直線コネクタ 236"/>
        <xdr:cNvCxnSpPr/>
      </xdr:nvCxnSpPr>
      <xdr:spPr>
        <a:xfrm flipV="1">
          <a:off x="2019300" y="15907074"/>
          <a:ext cx="889000" cy="13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97165</xdr:rowOff>
    </xdr:from>
    <xdr:to>
      <xdr:col>10</xdr:col>
      <xdr:colOff>114300</xdr:colOff>
      <xdr:row>93</xdr:row>
      <xdr:rowOff>167360</xdr:rowOff>
    </xdr:to>
    <xdr:cxnSp macro="">
      <xdr:nvCxnSpPr>
        <xdr:cNvPr id="240" name="直線コネクタ 239"/>
        <xdr:cNvCxnSpPr/>
      </xdr:nvCxnSpPr>
      <xdr:spPr>
        <a:xfrm flipV="1">
          <a:off x="1130300" y="16042015"/>
          <a:ext cx="889000" cy="7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7209</xdr:rowOff>
    </xdr:from>
    <xdr:to>
      <xdr:col>24</xdr:col>
      <xdr:colOff>114300</xdr:colOff>
      <xdr:row>92</xdr:row>
      <xdr:rowOff>108809</xdr:rowOff>
    </xdr:to>
    <xdr:sp macro="" textlink="">
      <xdr:nvSpPr>
        <xdr:cNvPr id="250" name="楕円 249"/>
        <xdr:cNvSpPr/>
      </xdr:nvSpPr>
      <xdr:spPr>
        <a:xfrm>
          <a:off x="4584700" y="157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30086</xdr:rowOff>
    </xdr:from>
    <xdr:ext cx="599010" cy="259045"/>
    <xdr:sp macro="" textlink="">
      <xdr:nvSpPr>
        <xdr:cNvPr id="251" name="扶助費該当値テキスト"/>
        <xdr:cNvSpPr txBox="1"/>
      </xdr:nvSpPr>
      <xdr:spPr>
        <a:xfrm>
          <a:off x="4686300" y="156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158068</xdr:rowOff>
    </xdr:from>
    <xdr:to>
      <xdr:col>20</xdr:col>
      <xdr:colOff>38100</xdr:colOff>
      <xdr:row>92</xdr:row>
      <xdr:rowOff>88218</xdr:rowOff>
    </xdr:to>
    <xdr:sp macro="" textlink="">
      <xdr:nvSpPr>
        <xdr:cNvPr id="252" name="楕円 251"/>
        <xdr:cNvSpPr/>
      </xdr:nvSpPr>
      <xdr:spPr>
        <a:xfrm>
          <a:off x="3746500" y="157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104745</xdr:rowOff>
    </xdr:from>
    <xdr:ext cx="599010" cy="259045"/>
    <xdr:sp macro="" textlink="">
      <xdr:nvSpPr>
        <xdr:cNvPr id="253" name="テキスト ボックス 252"/>
        <xdr:cNvSpPr txBox="1"/>
      </xdr:nvSpPr>
      <xdr:spPr>
        <a:xfrm>
          <a:off x="3497795" y="1553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82874</xdr:rowOff>
    </xdr:from>
    <xdr:to>
      <xdr:col>15</xdr:col>
      <xdr:colOff>101600</xdr:colOff>
      <xdr:row>93</xdr:row>
      <xdr:rowOff>13024</xdr:rowOff>
    </xdr:to>
    <xdr:sp macro="" textlink="">
      <xdr:nvSpPr>
        <xdr:cNvPr id="254" name="楕円 253"/>
        <xdr:cNvSpPr/>
      </xdr:nvSpPr>
      <xdr:spPr>
        <a:xfrm>
          <a:off x="2857500" y="158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29551</xdr:rowOff>
    </xdr:from>
    <xdr:ext cx="599010" cy="259045"/>
    <xdr:sp macro="" textlink="">
      <xdr:nvSpPr>
        <xdr:cNvPr id="255" name="テキスト ボックス 254"/>
        <xdr:cNvSpPr txBox="1"/>
      </xdr:nvSpPr>
      <xdr:spPr>
        <a:xfrm>
          <a:off x="2608795" y="1563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46365</xdr:rowOff>
    </xdr:from>
    <xdr:to>
      <xdr:col>10</xdr:col>
      <xdr:colOff>165100</xdr:colOff>
      <xdr:row>93</xdr:row>
      <xdr:rowOff>147965</xdr:rowOff>
    </xdr:to>
    <xdr:sp macro="" textlink="">
      <xdr:nvSpPr>
        <xdr:cNvPr id="256" name="楕円 255"/>
        <xdr:cNvSpPr/>
      </xdr:nvSpPr>
      <xdr:spPr>
        <a:xfrm>
          <a:off x="1968500" y="159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164492</xdr:rowOff>
    </xdr:from>
    <xdr:ext cx="599010" cy="259045"/>
    <xdr:sp macro="" textlink="">
      <xdr:nvSpPr>
        <xdr:cNvPr id="257" name="テキスト ボックス 256"/>
        <xdr:cNvSpPr txBox="1"/>
      </xdr:nvSpPr>
      <xdr:spPr>
        <a:xfrm>
          <a:off x="1719795" y="1576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116560</xdr:rowOff>
    </xdr:from>
    <xdr:to>
      <xdr:col>6</xdr:col>
      <xdr:colOff>38100</xdr:colOff>
      <xdr:row>94</xdr:row>
      <xdr:rowOff>46710</xdr:rowOff>
    </xdr:to>
    <xdr:sp macro="" textlink="">
      <xdr:nvSpPr>
        <xdr:cNvPr id="258" name="楕円 257"/>
        <xdr:cNvSpPr/>
      </xdr:nvSpPr>
      <xdr:spPr>
        <a:xfrm>
          <a:off x="1079500" y="160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63237</xdr:rowOff>
    </xdr:from>
    <xdr:ext cx="534377" cy="259045"/>
    <xdr:sp macro="" textlink="">
      <xdr:nvSpPr>
        <xdr:cNvPr id="259" name="テキスト ボックス 258"/>
        <xdr:cNvSpPr txBox="1"/>
      </xdr:nvSpPr>
      <xdr:spPr>
        <a:xfrm>
          <a:off x="863111" y="15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138664</xdr:rowOff>
    </xdr:from>
    <xdr:to>
      <xdr:col>55</xdr:col>
      <xdr:colOff>0</xdr:colOff>
      <xdr:row>37</xdr:row>
      <xdr:rowOff>23884</xdr:rowOff>
    </xdr:to>
    <xdr:cxnSp macro="">
      <xdr:nvCxnSpPr>
        <xdr:cNvPr id="288" name="直線コネクタ 287"/>
        <xdr:cNvCxnSpPr/>
      </xdr:nvCxnSpPr>
      <xdr:spPr>
        <a:xfrm flipV="1">
          <a:off x="9639300" y="6310864"/>
          <a:ext cx="8382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23884</xdr:rowOff>
    </xdr:from>
    <xdr:to>
      <xdr:col>50</xdr:col>
      <xdr:colOff>114300</xdr:colOff>
      <xdr:row>37</xdr:row>
      <xdr:rowOff>38929</xdr:rowOff>
    </xdr:to>
    <xdr:cxnSp macro="">
      <xdr:nvCxnSpPr>
        <xdr:cNvPr id="291" name="直線コネクタ 290"/>
        <xdr:cNvCxnSpPr/>
      </xdr:nvCxnSpPr>
      <xdr:spPr>
        <a:xfrm flipV="1">
          <a:off x="8750300" y="6367534"/>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26638</xdr:rowOff>
    </xdr:from>
    <xdr:to>
      <xdr:col>45</xdr:col>
      <xdr:colOff>177800</xdr:colOff>
      <xdr:row>37</xdr:row>
      <xdr:rowOff>38929</xdr:rowOff>
    </xdr:to>
    <xdr:cxnSp macro="">
      <xdr:nvCxnSpPr>
        <xdr:cNvPr id="294" name="直線コネクタ 293"/>
        <xdr:cNvCxnSpPr/>
      </xdr:nvCxnSpPr>
      <xdr:spPr>
        <a:xfrm>
          <a:off x="7861300" y="6370288"/>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115038</xdr:rowOff>
    </xdr:from>
    <xdr:to>
      <xdr:col>41</xdr:col>
      <xdr:colOff>50800</xdr:colOff>
      <xdr:row>37</xdr:row>
      <xdr:rowOff>26638</xdr:rowOff>
    </xdr:to>
    <xdr:cxnSp macro="">
      <xdr:nvCxnSpPr>
        <xdr:cNvPr id="297" name="直線コネクタ 296"/>
        <xdr:cNvCxnSpPr/>
      </xdr:nvCxnSpPr>
      <xdr:spPr>
        <a:xfrm>
          <a:off x="6972300" y="6287238"/>
          <a:ext cx="889000" cy="8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87864</xdr:rowOff>
    </xdr:from>
    <xdr:to>
      <xdr:col>55</xdr:col>
      <xdr:colOff>50800</xdr:colOff>
      <xdr:row>37</xdr:row>
      <xdr:rowOff>18014</xdr:rowOff>
    </xdr:to>
    <xdr:sp macro="" textlink="">
      <xdr:nvSpPr>
        <xdr:cNvPr id="307" name="楕円 306"/>
        <xdr:cNvSpPr/>
      </xdr:nvSpPr>
      <xdr:spPr>
        <a:xfrm>
          <a:off x="10426700" y="62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66291</xdr:rowOff>
    </xdr:from>
    <xdr:ext cx="599010" cy="259045"/>
    <xdr:sp macro="" textlink="">
      <xdr:nvSpPr>
        <xdr:cNvPr id="308" name="補助費等該当値テキスト"/>
        <xdr:cNvSpPr txBox="1"/>
      </xdr:nvSpPr>
      <xdr:spPr>
        <a:xfrm>
          <a:off x="10528300" y="623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144534</xdr:rowOff>
    </xdr:from>
    <xdr:to>
      <xdr:col>50</xdr:col>
      <xdr:colOff>165100</xdr:colOff>
      <xdr:row>37</xdr:row>
      <xdr:rowOff>74684</xdr:rowOff>
    </xdr:to>
    <xdr:sp macro="" textlink="">
      <xdr:nvSpPr>
        <xdr:cNvPr id="309" name="楕円 308"/>
        <xdr:cNvSpPr/>
      </xdr:nvSpPr>
      <xdr:spPr>
        <a:xfrm>
          <a:off x="9588500" y="63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65811</xdr:rowOff>
    </xdr:from>
    <xdr:ext cx="534377" cy="259045"/>
    <xdr:sp macro="" textlink="">
      <xdr:nvSpPr>
        <xdr:cNvPr id="310" name="テキスト ボックス 309"/>
        <xdr:cNvSpPr txBox="1"/>
      </xdr:nvSpPr>
      <xdr:spPr>
        <a:xfrm>
          <a:off x="9372111" y="640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159579</xdr:rowOff>
    </xdr:from>
    <xdr:to>
      <xdr:col>46</xdr:col>
      <xdr:colOff>38100</xdr:colOff>
      <xdr:row>37</xdr:row>
      <xdr:rowOff>89729</xdr:rowOff>
    </xdr:to>
    <xdr:sp macro="" textlink="">
      <xdr:nvSpPr>
        <xdr:cNvPr id="311" name="楕円 310"/>
        <xdr:cNvSpPr/>
      </xdr:nvSpPr>
      <xdr:spPr>
        <a:xfrm>
          <a:off x="8699500" y="63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80856</xdr:rowOff>
    </xdr:from>
    <xdr:ext cx="534377" cy="259045"/>
    <xdr:sp macro="" textlink="">
      <xdr:nvSpPr>
        <xdr:cNvPr id="312" name="テキスト ボックス 311"/>
        <xdr:cNvSpPr txBox="1"/>
      </xdr:nvSpPr>
      <xdr:spPr>
        <a:xfrm>
          <a:off x="8483111" y="64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147288</xdr:rowOff>
    </xdr:from>
    <xdr:to>
      <xdr:col>41</xdr:col>
      <xdr:colOff>101600</xdr:colOff>
      <xdr:row>37</xdr:row>
      <xdr:rowOff>77438</xdr:rowOff>
    </xdr:to>
    <xdr:sp macro="" textlink="">
      <xdr:nvSpPr>
        <xdr:cNvPr id="313" name="楕円 312"/>
        <xdr:cNvSpPr/>
      </xdr:nvSpPr>
      <xdr:spPr>
        <a:xfrm>
          <a:off x="7810500" y="63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68565</xdr:rowOff>
    </xdr:from>
    <xdr:ext cx="534377" cy="259045"/>
    <xdr:sp macro="" textlink="">
      <xdr:nvSpPr>
        <xdr:cNvPr id="314" name="テキスト ボックス 313"/>
        <xdr:cNvSpPr txBox="1"/>
      </xdr:nvSpPr>
      <xdr:spPr>
        <a:xfrm>
          <a:off x="7594111" y="64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64238</xdr:rowOff>
    </xdr:from>
    <xdr:to>
      <xdr:col>36</xdr:col>
      <xdr:colOff>165100</xdr:colOff>
      <xdr:row>36</xdr:row>
      <xdr:rowOff>165838</xdr:rowOff>
    </xdr:to>
    <xdr:sp macro="" textlink="">
      <xdr:nvSpPr>
        <xdr:cNvPr id="315" name="楕円 314"/>
        <xdr:cNvSpPr/>
      </xdr:nvSpPr>
      <xdr:spPr>
        <a:xfrm>
          <a:off x="6921500" y="62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10915</xdr:rowOff>
    </xdr:from>
    <xdr:ext cx="599010" cy="259045"/>
    <xdr:sp macro="" textlink="">
      <xdr:nvSpPr>
        <xdr:cNvPr id="316" name="テキスト ボックス 315"/>
        <xdr:cNvSpPr txBox="1"/>
      </xdr:nvSpPr>
      <xdr:spPr>
        <a:xfrm>
          <a:off x="6672795" y="601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140906</xdr:rowOff>
    </xdr:from>
    <xdr:to>
      <xdr:col>55</xdr:col>
      <xdr:colOff>0</xdr:colOff>
      <xdr:row>58</xdr:row>
      <xdr:rowOff>109183</xdr:rowOff>
    </xdr:to>
    <xdr:cxnSp macro="">
      <xdr:nvCxnSpPr>
        <xdr:cNvPr id="345" name="直線コネクタ 344"/>
        <xdr:cNvCxnSpPr/>
      </xdr:nvCxnSpPr>
      <xdr:spPr>
        <a:xfrm flipV="1">
          <a:off x="9639300" y="9913556"/>
          <a:ext cx="838200" cy="1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71660</xdr:rowOff>
    </xdr:from>
    <xdr:to>
      <xdr:col>50</xdr:col>
      <xdr:colOff>114300</xdr:colOff>
      <xdr:row>58</xdr:row>
      <xdr:rowOff>109183</xdr:rowOff>
    </xdr:to>
    <xdr:cxnSp macro="">
      <xdr:nvCxnSpPr>
        <xdr:cNvPr id="348" name="直線コネクタ 347"/>
        <xdr:cNvCxnSpPr/>
      </xdr:nvCxnSpPr>
      <xdr:spPr>
        <a:xfrm>
          <a:off x="8750300" y="9844310"/>
          <a:ext cx="889000" cy="20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71660</xdr:rowOff>
    </xdr:from>
    <xdr:to>
      <xdr:col>45</xdr:col>
      <xdr:colOff>177800</xdr:colOff>
      <xdr:row>58</xdr:row>
      <xdr:rowOff>20576</xdr:rowOff>
    </xdr:to>
    <xdr:cxnSp macro="">
      <xdr:nvCxnSpPr>
        <xdr:cNvPr id="351" name="直線コネクタ 350"/>
        <xdr:cNvCxnSpPr/>
      </xdr:nvCxnSpPr>
      <xdr:spPr>
        <a:xfrm flipV="1">
          <a:off x="7861300" y="9844310"/>
          <a:ext cx="889000" cy="1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137199</xdr:rowOff>
    </xdr:from>
    <xdr:to>
      <xdr:col>41</xdr:col>
      <xdr:colOff>50800</xdr:colOff>
      <xdr:row>58</xdr:row>
      <xdr:rowOff>20576</xdr:rowOff>
    </xdr:to>
    <xdr:cxnSp macro="">
      <xdr:nvCxnSpPr>
        <xdr:cNvPr id="354" name="直線コネクタ 353"/>
        <xdr:cNvCxnSpPr/>
      </xdr:nvCxnSpPr>
      <xdr:spPr>
        <a:xfrm>
          <a:off x="6972300" y="9909849"/>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90106</xdr:rowOff>
    </xdr:from>
    <xdr:to>
      <xdr:col>55</xdr:col>
      <xdr:colOff>50800</xdr:colOff>
      <xdr:row>58</xdr:row>
      <xdr:rowOff>20256</xdr:rowOff>
    </xdr:to>
    <xdr:sp macro="" textlink="">
      <xdr:nvSpPr>
        <xdr:cNvPr id="364" name="楕円 363"/>
        <xdr:cNvSpPr/>
      </xdr:nvSpPr>
      <xdr:spPr>
        <a:xfrm>
          <a:off x="10426700" y="98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112983</xdr:rowOff>
    </xdr:from>
    <xdr:ext cx="599010" cy="259045"/>
    <xdr:sp macro="" textlink="">
      <xdr:nvSpPr>
        <xdr:cNvPr id="365" name="普通建設事業費該当値テキスト"/>
        <xdr:cNvSpPr txBox="1"/>
      </xdr:nvSpPr>
      <xdr:spPr>
        <a:xfrm>
          <a:off x="10528300" y="97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58383</xdr:rowOff>
    </xdr:from>
    <xdr:to>
      <xdr:col>50</xdr:col>
      <xdr:colOff>165100</xdr:colOff>
      <xdr:row>58</xdr:row>
      <xdr:rowOff>159983</xdr:rowOff>
    </xdr:to>
    <xdr:sp macro="" textlink="">
      <xdr:nvSpPr>
        <xdr:cNvPr id="366" name="楕円 365"/>
        <xdr:cNvSpPr/>
      </xdr:nvSpPr>
      <xdr:spPr>
        <a:xfrm>
          <a:off x="9588500" y="100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151110</xdr:rowOff>
    </xdr:from>
    <xdr:ext cx="534377" cy="259045"/>
    <xdr:sp macro="" textlink="">
      <xdr:nvSpPr>
        <xdr:cNvPr id="367" name="テキスト ボックス 366"/>
        <xdr:cNvSpPr txBox="1"/>
      </xdr:nvSpPr>
      <xdr:spPr>
        <a:xfrm>
          <a:off x="9372111" y="100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20860</xdr:rowOff>
    </xdr:from>
    <xdr:to>
      <xdr:col>46</xdr:col>
      <xdr:colOff>38100</xdr:colOff>
      <xdr:row>57</xdr:row>
      <xdr:rowOff>122460</xdr:rowOff>
    </xdr:to>
    <xdr:sp macro="" textlink="">
      <xdr:nvSpPr>
        <xdr:cNvPr id="368" name="楕円 367"/>
        <xdr:cNvSpPr/>
      </xdr:nvSpPr>
      <xdr:spPr>
        <a:xfrm>
          <a:off x="8699500" y="97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138987</xdr:rowOff>
    </xdr:from>
    <xdr:ext cx="599010" cy="259045"/>
    <xdr:sp macro="" textlink="">
      <xdr:nvSpPr>
        <xdr:cNvPr id="369" name="テキスト ボックス 368"/>
        <xdr:cNvSpPr txBox="1"/>
      </xdr:nvSpPr>
      <xdr:spPr>
        <a:xfrm>
          <a:off x="8450795" y="956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141226</xdr:rowOff>
    </xdr:from>
    <xdr:to>
      <xdr:col>41</xdr:col>
      <xdr:colOff>101600</xdr:colOff>
      <xdr:row>58</xdr:row>
      <xdr:rowOff>71376</xdr:rowOff>
    </xdr:to>
    <xdr:sp macro="" textlink="">
      <xdr:nvSpPr>
        <xdr:cNvPr id="370" name="楕円 369"/>
        <xdr:cNvSpPr/>
      </xdr:nvSpPr>
      <xdr:spPr>
        <a:xfrm>
          <a:off x="7810500" y="99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87903</xdr:rowOff>
    </xdr:from>
    <xdr:ext cx="599010" cy="259045"/>
    <xdr:sp macro="" textlink="">
      <xdr:nvSpPr>
        <xdr:cNvPr id="371" name="テキスト ボックス 370"/>
        <xdr:cNvSpPr txBox="1"/>
      </xdr:nvSpPr>
      <xdr:spPr>
        <a:xfrm>
          <a:off x="7561795" y="968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86399</xdr:rowOff>
    </xdr:from>
    <xdr:to>
      <xdr:col>36</xdr:col>
      <xdr:colOff>165100</xdr:colOff>
      <xdr:row>58</xdr:row>
      <xdr:rowOff>16549</xdr:rowOff>
    </xdr:to>
    <xdr:sp macro="" textlink="">
      <xdr:nvSpPr>
        <xdr:cNvPr id="372" name="楕円 371"/>
        <xdr:cNvSpPr/>
      </xdr:nvSpPr>
      <xdr:spPr>
        <a:xfrm>
          <a:off x="6921500" y="98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33076</xdr:rowOff>
    </xdr:from>
    <xdr:ext cx="599010" cy="259045"/>
    <xdr:sp macro="" textlink="">
      <xdr:nvSpPr>
        <xdr:cNvPr id="373" name="テキスト ボックス 372"/>
        <xdr:cNvSpPr txBox="1"/>
      </xdr:nvSpPr>
      <xdr:spPr>
        <a:xfrm>
          <a:off x="6672795" y="963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92537</xdr:rowOff>
    </xdr:from>
    <xdr:to>
      <xdr:col>55</xdr:col>
      <xdr:colOff>0</xdr:colOff>
      <xdr:row>78</xdr:row>
      <xdr:rowOff>37747</xdr:rowOff>
    </xdr:to>
    <xdr:cxnSp macro="">
      <xdr:nvCxnSpPr>
        <xdr:cNvPr id="400" name="直線コネクタ 399"/>
        <xdr:cNvCxnSpPr/>
      </xdr:nvCxnSpPr>
      <xdr:spPr>
        <a:xfrm flipV="1">
          <a:off x="9639300" y="13294187"/>
          <a:ext cx="838200" cy="1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3000</xdr:rowOff>
    </xdr:from>
    <xdr:to>
      <xdr:col>50</xdr:col>
      <xdr:colOff>114300</xdr:colOff>
      <xdr:row>78</xdr:row>
      <xdr:rowOff>37747</xdr:rowOff>
    </xdr:to>
    <xdr:cxnSp macro="">
      <xdr:nvCxnSpPr>
        <xdr:cNvPr id="403" name="直線コネクタ 402"/>
        <xdr:cNvCxnSpPr/>
      </xdr:nvCxnSpPr>
      <xdr:spPr>
        <a:xfrm>
          <a:off x="8750300" y="13033200"/>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3000</xdr:rowOff>
    </xdr:from>
    <xdr:to>
      <xdr:col>45</xdr:col>
      <xdr:colOff>177800</xdr:colOff>
      <xdr:row>77</xdr:row>
      <xdr:rowOff>86475</xdr:rowOff>
    </xdr:to>
    <xdr:cxnSp macro="">
      <xdr:nvCxnSpPr>
        <xdr:cNvPr id="406" name="直線コネクタ 405"/>
        <xdr:cNvCxnSpPr/>
      </xdr:nvCxnSpPr>
      <xdr:spPr>
        <a:xfrm flipV="1">
          <a:off x="7861300" y="13033200"/>
          <a:ext cx="889000" cy="2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5502</xdr:rowOff>
    </xdr:from>
    <xdr:to>
      <xdr:col>41</xdr:col>
      <xdr:colOff>50800</xdr:colOff>
      <xdr:row>77</xdr:row>
      <xdr:rowOff>86475</xdr:rowOff>
    </xdr:to>
    <xdr:cxnSp macro="">
      <xdr:nvCxnSpPr>
        <xdr:cNvPr id="409" name="直線コネクタ 408"/>
        <xdr:cNvCxnSpPr/>
      </xdr:nvCxnSpPr>
      <xdr:spPr>
        <a:xfrm>
          <a:off x="6972300" y="13207152"/>
          <a:ext cx="889000" cy="8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41737</xdr:rowOff>
    </xdr:from>
    <xdr:to>
      <xdr:col>55</xdr:col>
      <xdr:colOff>50800</xdr:colOff>
      <xdr:row>77</xdr:row>
      <xdr:rowOff>143337</xdr:rowOff>
    </xdr:to>
    <xdr:sp macro="" textlink="">
      <xdr:nvSpPr>
        <xdr:cNvPr id="419" name="楕円 418"/>
        <xdr:cNvSpPr/>
      </xdr:nvSpPr>
      <xdr:spPr>
        <a:xfrm>
          <a:off x="10426700" y="132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64614</xdr:rowOff>
    </xdr:from>
    <xdr:ext cx="534377" cy="259045"/>
    <xdr:sp macro="" textlink="">
      <xdr:nvSpPr>
        <xdr:cNvPr id="420" name="普通建設事業費 （ うち新規整備　）該当値テキスト"/>
        <xdr:cNvSpPr txBox="1"/>
      </xdr:nvSpPr>
      <xdr:spPr>
        <a:xfrm>
          <a:off x="10528300" y="130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158397</xdr:rowOff>
    </xdr:from>
    <xdr:to>
      <xdr:col>50</xdr:col>
      <xdr:colOff>165100</xdr:colOff>
      <xdr:row>78</xdr:row>
      <xdr:rowOff>88547</xdr:rowOff>
    </xdr:to>
    <xdr:sp macro="" textlink="">
      <xdr:nvSpPr>
        <xdr:cNvPr id="421" name="楕円 420"/>
        <xdr:cNvSpPr/>
      </xdr:nvSpPr>
      <xdr:spPr>
        <a:xfrm>
          <a:off x="9588500" y="133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105074</xdr:rowOff>
    </xdr:from>
    <xdr:ext cx="534377" cy="259045"/>
    <xdr:sp macro="" textlink="">
      <xdr:nvSpPr>
        <xdr:cNvPr id="422" name="テキスト ボックス 421"/>
        <xdr:cNvSpPr txBox="1"/>
      </xdr:nvSpPr>
      <xdr:spPr>
        <a:xfrm>
          <a:off x="9372111" y="131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123650</xdr:rowOff>
    </xdr:from>
    <xdr:to>
      <xdr:col>46</xdr:col>
      <xdr:colOff>38100</xdr:colOff>
      <xdr:row>76</xdr:row>
      <xdr:rowOff>53800</xdr:rowOff>
    </xdr:to>
    <xdr:sp macro="" textlink="">
      <xdr:nvSpPr>
        <xdr:cNvPr id="423" name="楕円 422"/>
        <xdr:cNvSpPr/>
      </xdr:nvSpPr>
      <xdr:spPr>
        <a:xfrm>
          <a:off x="8699500" y="12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70327</xdr:rowOff>
    </xdr:from>
    <xdr:ext cx="599010" cy="259045"/>
    <xdr:sp macro="" textlink="">
      <xdr:nvSpPr>
        <xdr:cNvPr id="424" name="テキスト ボックス 423"/>
        <xdr:cNvSpPr txBox="1"/>
      </xdr:nvSpPr>
      <xdr:spPr>
        <a:xfrm>
          <a:off x="8450795" y="1275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35675</xdr:rowOff>
    </xdr:from>
    <xdr:to>
      <xdr:col>41</xdr:col>
      <xdr:colOff>101600</xdr:colOff>
      <xdr:row>77</xdr:row>
      <xdr:rowOff>137275</xdr:rowOff>
    </xdr:to>
    <xdr:sp macro="" textlink="">
      <xdr:nvSpPr>
        <xdr:cNvPr id="425" name="楕円 424"/>
        <xdr:cNvSpPr/>
      </xdr:nvSpPr>
      <xdr:spPr>
        <a:xfrm>
          <a:off x="7810500" y="13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153802</xdr:rowOff>
    </xdr:from>
    <xdr:ext cx="534377" cy="259045"/>
    <xdr:sp macro="" textlink="">
      <xdr:nvSpPr>
        <xdr:cNvPr id="426" name="テキスト ボックス 425"/>
        <xdr:cNvSpPr txBox="1"/>
      </xdr:nvSpPr>
      <xdr:spPr>
        <a:xfrm>
          <a:off x="7594111" y="130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126152</xdr:rowOff>
    </xdr:from>
    <xdr:to>
      <xdr:col>36</xdr:col>
      <xdr:colOff>165100</xdr:colOff>
      <xdr:row>77</xdr:row>
      <xdr:rowOff>56302</xdr:rowOff>
    </xdr:to>
    <xdr:sp macro="" textlink="">
      <xdr:nvSpPr>
        <xdr:cNvPr id="427" name="楕円 426"/>
        <xdr:cNvSpPr/>
      </xdr:nvSpPr>
      <xdr:spPr>
        <a:xfrm>
          <a:off x="6921500" y="131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72830</xdr:rowOff>
    </xdr:from>
    <xdr:ext cx="599010" cy="259045"/>
    <xdr:sp macro="" textlink="">
      <xdr:nvSpPr>
        <xdr:cNvPr id="428" name="テキスト ボックス 427"/>
        <xdr:cNvSpPr txBox="1"/>
      </xdr:nvSpPr>
      <xdr:spPr>
        <a:xfrm>
          <a:off x="6672795" y="1293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16771</xdr:rowOff>
    </xdr:from>
    <xdr:to>
      <xdr:col>55</xdr:col>
      <xdr:colOff>0</xdr:colOff>
      <xdr:row>98</xdr:row>
      <xdr:rowOff>72766</xdr:rowOff>
    </xdr:to>
    <xdr:cxnSp macro="">
      <xdr:nvCxnSpPr>
        <xdr:cNvPr id="457" name="直線コネクタ 456"/>
        <xdr:cNvCxnSpPr/>
      </xdr:nvCxnSpPr>
      <xdr:spPr>
        <a:xfrm flipV="1">
          <a:off x="9639300" y="16647421"/>
          <a:ext cx="838200" cy="2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71490</xdr:rowOff>
    </xdr:from>
    <xdr:to>
      <xdr:col>50</xdr:col>
      <xdr:colOff>114300</xdr:colOff>
      <xdr:row>98</xdr:row>
      <xdr:rowOff>72766</xdr:rowOff>
    </xdr:to>
    <xdr:cxnSp macro="">
      <xdr:nvCxnSpPr>
        <xdr:cNvPr id="460" name="直線コネクタ 459"/>
        <xdr:cNvCxnSpPr/>
      </xdr:nvCxnSpPr>
      <xdr:spPr>
        <a:xfrm>
          <a:off x="8750300" y="16873590"/>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41601</xdr:rowOff>
    </xdr:from>
    <xdr:to>
      <xdr:col>45</xdr:col>
      <xdr:colOff>177800</xdr:colOff>
      <xdr:row>98</xdr:row>
      <xdr:rowOff>71490</xdr:rowOff>
    </xdr:to>
    <xdr:cxnSp macro="">
      <xdr:nvCxnSpPr>
        <xdr:cNvPr id="463" name="直線コネクタ 462"/>
        <xdr:cNvCxnSpPr/>
      </xdr:nvCxnSpPr>
      <xdr:spPr>
        <a:xfrm>
          <a:off x="7861300" y="16843701"/>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24634</xdr:rowOff>
    </xdr:from>
    <xdr:to>
      <xdr:col>41</xdr:col>
      <xdr:colOff>50800</xdr:colOff>
      <xdr:row>98</xdr:row>
      <xdr:rowOff>41601</xdr:rowOff>
    </xdr:to>
    <xdr:cxnSp macro="">
      <xdr:nvCxnSpPr>
        <xdr:cNvPr id="466" name="直線コネクタ 465"/>
        <xdr:cNvCxnSpPr/>
      </xdr:nvCxnSpPr>
      <xdr:spPr>
        <a:xfrm>
          <a:off x="6972300" y="16826734"/>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137421</xdr:rowOff>
    </xdr:from>
    <xdr:to>
      <xdr:col>55</xdr:col>
      <xdr:colOff>50800</xdr:colOff>
      <xdr:row>97</xdr:row>
      <xdr:rowOff>67571</xdr:rowOff>
    </xdr:to>
    <xdr:sp macro="" textlink="">
      <xdr:nvSpPr>
        <xdr:cNvPr id="476" name="楕円 475"/>
        <xdr:cNvSpPr/>
      </xdr:nvSpPr>
      <xdr:spPr>
        <a:xfrm>
          <a:off x="10426700" y="1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160298</xdr:rowOff>
    </xdr:from>
    <xdr:ext cx="534377" cy="259045"/>
    <xdr:sp macro="" textlink="">
      <xdr:nvSpPr>
        <xdr:cNvPr id="477" name="普通建設事業費 （ うち更新整備　）該当値テキスト"/>
        <xdr:cNvSpPr txBox="1"/>
      </xdr:nvSpPr>
      <xdr:spPr>
        <a:xfrm>
          <a:off x="10528300" y="164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21966</xdr:rowOff>
    </xdr:from>
    <xdr:to>
      <xdr:col>50</xdr:col>
      <xdr:colOff>165100</xdr:colOff>
      <xdr:row>98</xdr:row>
      <xdr:rowOff>123566</xdr:rowOff>
    </xdr:to>
    <xdr:sp macro="" textlink="">
      <xdr:nvSpPr>
        <xdr:cNvPr id="478" name="楕円 477"/>
        <xdr:cNvSpPr/>
      </xdr:nvSpPr>
      <xdr:spPr>
        <a:xfrm>
          <a:off x="9588500" y="168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114693</xdr:rowOff>
    </xdr:from>
    <xdr:ext cx="534377" cy="259045"/>
    <xdr:sp macro="" textlink="">
      <xdr:nvSpPr>
        <xdr:cNvPr id="479" name="テキスト ボックス 478"/>
        <xdr:cNvSpPr txBox="1"/>
      </xdr:nvSpPr>
      <xdr:spPr>
        <a:xfrm>
          <a:off x="9372111" y="16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20690</xdr:rowOff>
    </xdr:from>
    <xdr:to>
      <xdr:col>46</xdr:col>
      <xdr:colOff>38100</xdr:colOff>
      <xdr:row>98</xdr:row>
      <xdr:rowOff>122290</xdr:rowOff>
    </xdr:to>
    <xdr:sp macro="" textlink="">
      <xdr:nvSpPr>
        <xdr:cNvPr id="480" name="楕円 479"/>
        <xdr:cNvSpPr/>
      </xdr:nvSpPr>
      <xdr:spPr>
        <a:xfrm>
          <a:off x="8699500" y="168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113417</xdr:rowOff>
    </xdr:from>
    <xdr:ext cx="534377" cy="259045"/>
    <xdr:sp macro="" textlink="">
      <xdr:nvSpPr>
        <xdr:cNvPr id="481" name="テキスト ボックス 480"/>
        <xdr:cNvSpPr txBox="1"/>
      </xdr:nvSpPr>
      <xdr:spPr>
        <a:xfrm>
          <a:off x="8483111" y="169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162251</xdr:rowOff>
    </xdr:from>
    <xdr:to>
      <xdr:col>41</xdr:col>
      <xdr:colOff>101600</xdr:colOff>
      <xdr:row>98</xdr:row>
      <xdr:rowOff>92401</xdr:rowOff>
    </xdr:to>
    <xdr:sp macro="" textlink="">
      <xdr:nvSpPr>
        <xdr:cNvPr id="482" name="楕円 481"/>
        <xdr:cNvSpPr/>
      </xdr:nvSpPr>
      <xdr:spPr>
        <a:xfrm>
          <a:off x="7810500" y="167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108928</xdr:rowOff>
    </xdr:from>
    <xdr:ext cx="534377" cy="259045"/>
    <xdr:sp macro="" textlink="">
      <xdr:nvSpPr>
        <xdr:cNvPr id="483" name="テキスト ボックス 482"/>
        <xdr:cNvSpPr txBox="1"/>
      </xdr:nvSpPr>
      <xdr:spPr>
        <a:xfrm>
          <a:off x="7594111" y="165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145284</xdr:rowOff>
    </xdr:from>
    <xdr:to>
      <xdr:col>36</xdr:col>
      <xdr:colOff>165100</xdr:colOff>
      <xdr:row>98</xdr:row>
      <xdr:rowOff>75434</xdr:rowOff>
    </xdr:to>
    <xdr:sp macro="" textlink="">
      <xdr:nvSpPr>
        <xdr:cNvPr id="484" name="楕円 483"/>
        <xdr:cNvSpPr/>
      </xdr:nvSpPr>
      <xdr:spPr>
        <a:xfrm>
          <a:off x="6921500" y="167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91961</xdr:rowOff>
    </xdr:from>
    <xdr:ext cx="534377" cy="259045"/>
    <xdr:sp macro="" textlink="">
      <xdr:nvSpPr>
        <xdr:cNvPr id="485" name="テキスト ボックス 484"/>
        <xdr:cNvSpPr txBox="1"/>
      </xdr:nvSpPr>
      <xdr:spPr>
        <a:xfrm>
          <a:off x="6705111" y="165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166503</xdr:rowOff>
    </xdr:from>
    <xdr:to>
      <xdr:col>85</xdr:col>
      <xdr:colOff>127000</xdr:colOff>
      <xdr:row>38</xdr:row>
      <xdr:rowOff>129260</xdr:rowOff>
    </xdr:to>
    <xdr:cxnSp macro="">
      <xdr:nvCxnSpPr>
        <xdr:cNvPr id="514" name="直線コネクタ 513"/>
        <xdr:cNvCxnSpPr/>
      </xdr:nvCxnSpPr>
      <xdr:spPr>
        <a:xfrm>
          <a:off x="15481300" y="6510153"/>
          <a:ext cx="8382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166503</xdr:rowOff>
    </xdr:from>
    <xdr:to>
      <xdr:col>81</xdr:col>
      <xdr:colOff>50800</xdr:colOff>
      <xdr:row>39</xdr:row>
      <xdr:rowOff>44450</xdr:rowOff>
    </xdr:to>
    <xdr:cxnSp macro="">
      <xdr:nvCxnSpPr>
        <xdr:cNvPr id="517" name="直線コネクタ 516"/>
        <xdr:cNvCxnSpPr/>
      </xdr:nvCxnSpPr>
      <xdr:spPr>
        <a:xfrm flipV="1">
          <a:off x="14592300" y="6510153"/>
          <a:ext cx="889000" cy="2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78460</xdr:rowOff>
    </xdr:from>
    <xdr:to>
      <xdr:col>85</xdr:col>
      <xdr:colOff>177800</xdr:colOff>
      <xdr:row>39</xdr:row>
      <xdr:rowOff>8610</xdr:rowOff>
    </xdr:to>
    <xdr:sp macro="" textlink="">
      <xdr:nvSpPr>
        <xdr:cNvPr id="533" name="楕円 532"/>
        <xdr:cNvSpPr/>
      </xdr:nvSpPr>
      <xdr:spPr>
        <a:xfrm>
          <a:off x="162687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164837</xdr:rowOff>
    </xdr:from>
    <xdr:ext cx="469744" cy="259045"/>
    <xdr:sp macro="" textlink="">
      <xdr:nvSpPr>
        <xdr:cNvPr id="534" name="災害復旧事業費該当値テキスト"/>
        <xdr:cNvSpPr txBox="1"/>
      </xdr:nvSpPr>
      <xdr:spPr>
        <a:xfrm>
          <a:off x="16370300" y="65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115703</xdr:rowOff>
    </xdr:from>
    <xdr:to>
      <xdr:col>81</xdr:col>
      <xdr:colOff>101600</xdr:colOff>
      <xdr:row>38</xdr:row>
      <xdr:rowOff>45853</xdr:rowOff>
    </xdr:to>
    <xdr:sp macro="" textlink="">
      <xdr:nvSpPr>
        <xdr:cNvPr id="535" name="楕円 534"/>
        <xdr:cNvSpPr/>
      </xdr:nvSpPr>
      <xdr:spPr>
        <a:xfrm>
          <a:off x="15430500" y="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62380</xdr:rowOff>
    </xdr:from>
    <xdr:ext cx="534377" cy="259045"/>
    <xdr:sp macro="" textlink="">
      <xdr:nvSpPr>
        <xdr:cNvPr id="536" name="テキスト ボックス 535"/>
        <xdr:cNvSpPr txBox="1"/>
      </xdr:nvSpPr>
      <xdr:spPr>
        <a:xfrm>
          <a:off x="15214111" y="62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86162</xdr:rowOff>
    </xdr:from>
    <xdr:to>
      <xdr:col>85</xdr:col>
      <xdr:colOff>127000</xdr:colOff>
      <xdr:row>75</xdr:row>
      <xdr:rowOff>91278</xdr:rowOff>
    </xdr:to>
    <xdr:cxnSp macro="">
      <xdr:nvCxnSpPr>
        <xdr:cNvPr id="618" name="直線コネクタ 617"/>
        <xdr:cNvCxnSpPr/>
      </xdr:nvCxnSpPr>
      <xdr:spPr>
        <a:xfrm flipV="1">
          <a:off x="15481300" y="1294491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91278</xdr:rowOff>
    </xdr:from>
    <xdr:to>
      <xdr:col>81</xdr:col>
      <xdr:colOff>50800</xdr:colOff>
      <xdr:row>75</xdr:row>
      <xdr:rowOff>92421</xdr:rowOff>
    </xdr:to>
    <xdr:cxnSp macro="">
      <xdr:nvCxnSpPr>
        <xdr:cNvPr id="621" name="直線コネクタ 620"/>
        <xdr:cNvCxnSpPr/>
      </xdr:nvCxnSpPr>
      <xdr:spPr>
        <a:xfrm flipV="1">
          <a:off x="14592300" y="129500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92421</xdr:rowOff>
    </xdr:from>
    <xdr:to>
      <xdr:col>76</xdr:col>
      <xdr:colOff>114300</xdr:colOff>
      <xdr:row>75</xdr:row>
      <xdr:rowOff>120493</xdr:rowOff>
    </xdr:to>
    <xdr:cxnSp macro="">
      <xdr:nvCxnSpPr>
        <xdr:cNvPr id="624" name="直線コネクタ 623"/>
        <xdr:cNvCxnSpPr/>
      </xdr:nvCxnSpPr>
      <xdr:spPr>
        <a:xfrm flipV="1">
          <a:off x="13703300" y="12951171"/>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114947</xdr:rowOff>
    </xdr:from>
    <xdr:to>
      <xdr:col>71</xdr:col>
      <xdr:colOff>177800</xdr:colOff>
      <xdr:row>75</xdr:row>
      <xdr:rowOff>120493</xdr:rowOff>
    </xdr:to>
    <xdr:cxnSp macro="">
      <xdr:nvCxnSpPr>
        <xdr:cNvPr id="627" name="直線コネクタ 626"/>
        <xdr:cNvCxnSpPr/>
      </xdr:nvCxnSpPr>
      <xdr:spPr>
        <a:xfrm>
          <a:off x="12814300" y="12973697"/>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35362</xdr:rowOff>
    </xdr:from>
    <xdr:to>
      <xdr:col>85</xdr:col>
      <xdr:colOff>177800</xdr:colOff>
      <xdr:row>75</xdr:row>
      <xdr:rowOff>136962</xdr:rowOff>
    </xdr:to>
    <xdr:sp macro="" textlink="">
      <xdr:nvSpPr>
        <xdr:cNvPr id="637" name="楕円 636"/>
        <xdr:cNvSpPr/>
      </xdr:nvSpPr>
      <xdr:spPr>
        <a:xfrm>
          <a:off x="162687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58239</xdr:rowOff>
    </xdr:from>
    <xdr:ext cx="599010" cy="259045"/>
    <xdr:sp macro="" textlink="">
      <xdr:nvSpPr>
        <xdr:cNvPr id="638" name="公債費該当値テキスト"/>
        <xdr:cNvSpPr txBox="1"/>
      </xdr:nvSpPr>
      <xdr:spPr>
        <a:xfrm>
          <a:off x="16370300" y="1274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40478</xdr:rowOff>
    </xdr:from>
    <xdr:to>
      <xdr:col>81</xdr:col>
      <xdr:colOff>101600</xdr:colOff>
      <xdr:row>75</xdr:row>
      <xdr:rowOff>142078</xdr:rowOff>
    </xdr:to>
    <xdr:sp macro="" textlink="">
      <xdr:nvSpPr>
        <xdr:cNvPr id="639" name="楕円 638"/>
        <xdr:cNvSpPr/>
      </xdr:nvSpPr>
      <xdr:spPr>
        <a:xfrm>
          <a:off x="15430500" y="128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158605</xdr:rowOff>
    </xdr:from>
    <xdr:ext cx="599010" cy="259045"/>
    <xdr:sp macro="" textlink="">
      <xdr:nvSpPr>
        <xdr:cNvPr id="640" name="テキスト ボックス 639"/>
        <xdr:cNvSpPr txBox="1"/>
      </xdr:nvSpPr>
      <xdr:spPr>
        <a:xfrm>
          <a:off x="15181795" y="126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41621</xdr:rowOff>
    </xdr:from>
    <xdr:to>
      <xdr:col>76</xdr:col>
      <xdr:colOff>165100</xdr:colOff>
      <xdr:row>75</xdr:row>
      <xdr:rowOff>143221</xdr:rowOff>
    </xdr:to>
    <xdr:sp macro="" textlink="">
      <xdr:nvSpPr>
        <xdr:cNvPr id="641" name="楕円 640"/>
        <xdr:cNvSpPr/>
      </xdr:nvSpPr>
      <xdr:spPr>
        <a:xfrm>
          <a:off x="14541500" y="129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159748</xdr:rowOff>
    </xdr:from>
    <xdr:ext cx="599010" cy="259045"/>
    <xdr:sp macro="" textlink="">
      <xdr:nvSpPr>
        <xdr:cNvPr id="642" name="テキスト ボックス 641"/>
        <xdr:cNvSpPr txBox="1"/>
      </xdr:nvSpPr>
      <xdr:spPr>
        <a:xfrm>
          <a:off x="14292795" y="126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69693</xdr:rowOff>
    </xdr:from>
    <xdr:to>
      <xdr:col>72</xdr:col>
      <xdr:colOff>38100</xdr:colOff>
      <xdr:row>75</xdr:row>
      <xdr:rowOff>171292</xdr:rowOff>
    </xdr:to>
    <xdr:sp macro="" textlink="">
      <xdr:nvSpPr>
        <xdr:cNvPr id="643" name="楕円 642"/>
        <xdr:cNvSpPr/>
      </xdr:nvSpPr>
      <xdr:spPr>
        <a:xfrm>
          <a:off x="13652500" y="129284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16370</xdr:rowOff>
    </xdr:from>
    <xdr:ext cx="599010" cy="259045"/>
    <xdr:sp macro="" textlink="">
      <xdr:nvSpPr>
        <xdr:cNvPr id="644" name="テキスト ボックス 643"/>
        <xdr:cNvSpPr txBox="1"/>
      </xdr:nvSpPr>
      <xdr:spPr>
        <a:xfrm>
          <a:off x="13403795" y="1270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64147</xdr:rowOff>
    </xdr:from>
    <xdr:to>
      <xdr:col>67</xdr:col>
      <xdr:colOff>101600</xdr:colOff>
      <xdr:row>75</xdr:row>
      <xdr:rowOff>165748</xdr:rowOff>
    </xdr:to>
    <xdr:sp macro="" textlink="">
      <xdr:nvSpPr>
        <xdr:cNvPr id="645" name="楕円 644"/>
        <xdr:cNvSpPr/>
      </xdr:nvSpPr>
      <xdr:spPr>
        <a:xfrm>
          <a:off x="12763500" y="1292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10824</xdr:rowOff>
    </xdr:from>
    <xdr:ext cx="599010" cy="259045"/>
    <xdr:sp macro="" textlink="">
      <xdr:nvSpPr>
        <xdr:cNvPr id="646" name="テキスト ボックス 645"/>
        <xdr:cNvSpPr txBox="1"/>
      </xdr:nvSpPr>
      <xdr:spPr>
        <a:xfrm>
          <a:off x="12514795" y="126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134355</xdr:rowOff>
    </xdr:from>
    <xdr:to>
      <xdr:col>85</xdr:col>
      <xdr:colOff>127000</xdr:colOff>
      <xdr:row>98</xdr:row>
      <xdr:rowOff>29190</xdr:rowOff>
    </xdr:to>
    <xdr:cxnSp macro="">
      <xdr:nvCxnSpPr>
        <xdr:cNvPr id="673" name="直線コネクタ 672"/>
        <xdr:cNvCxnSpPr/>
      </xdr:nvCxnSpPr>
      <xdr:spPr>
        <a:xfrm flipV="1">
          <a:off x="15481300" y="16765005"/>
          <a:ext cx="8382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20376</xdr:rowOff>
    </xdr:from>
    <xdr:to>
      <xdr:col>81</xdr:col>
      <xdr:colOff>50800</xdr:colOff>
      <xdr:row>98</xdr:row>
      <xdr:rowOff>29190</xdr:rowOff>
    </xdr:to>
    <xdr:cxnSp macro="">
      <xdr:nvCxnSpPr>
        <xdr:cNvPr id="676" name="直線コネクタ 675"/>
        <xdr:cNvCxnSpPr/>
      </xdr:nvCxnSpPr>
      <xdr:spPr>
        <a:xfrm>
          <a:off x="14592300" y="16822476"/>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157905</xdr:rowOff>
    </xdr:from>
    <xdr:to>
      <xdr:col>76</xdr:col>
      <xdr:colOff>114300</xdr:colOff>
      <xdr:row>98</xdr:row>
      <xdr:rowOff>20376</xdr:rowOff>
    </xdr:to>
    <xdr:cxnSp macro="">
      <xdr:nvCxnSpPr>
        <xdr:cNvPr id="679" name="直線コネクタ 678"/>
        <xdr:cNvCxnSpPr/>
      </xdr:nvCxnSpPr>
      <xdr:spPr>
        <a:xfrm>
          <a:off x="13703300" y="16788555"/>
          <a:ext cx="889000" cy="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157905</xdr:rowOff>
    </xdr:from>
    <xdr:to>
      <xdr:col>71</xdr:col>
      <xdr:colOff>177800</xdr:colOff>
      <xdr:row>98</xdr:row>
      <xdr:rowOff>29821</xdr:rowOff>
    </xdr:to>
    <xdr:cxnSp macro="">
      <xdr:nvCxnSpPr>
        <xdr:cNvPr id="682" name="直線コネクタ 681"/>
        <xdr:cNvCxnSpPr/>
      </xdr:nvCxnSpPr>
      <xdr:spPr>
        <a:xfrm flipV="1">
          <a:off x="12814300" y="16788555"/>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83555</xdr:rowOff>
    </xdr:from>
    <xdr:to>
      <xdr:col>85</xdr:col>
      <xdr:colOff>177800</xdr:colOff>
      <xdr:row>98</xdr:row>
      <xdr:rowOff>13705</xdr:rowOff>
    </xdr:to>
    <xdr:sp macro="" textlink="">
      <xdr:nvSpPr>
        <xdr:cNvPr id="692" name="楕円 691"/>
        <xdr:cNvSpPr/>
      </xdr:nvSpPr>
      <xdr:spPr>
        <a:xfrm>
          <a:off x="16268700" y="16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106432</xdr:rowOff>
    </xdr:from>
    <xdr:ext cx="534377" cy="259045"/>
    <xdr:sp macro="" textlink="">
      <xdr:nvSpPr>
        <xdr:cNvPr id="693" name="積立金該当値テキスト"/>
        <xdr:cNvSpPr txBox="1"/>
      </xdr:nvSpPr>
      <xdr:spPr>
        <a:xfrm>
          <a:off x="16370300" y="165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149840</xdr:rowOff>
    </xdr:from>
    <xdr:to>
      <xdr:col>81</xdr:col>
      <xdr:colOff>101600</xdr:colOff>
      <xdr:row>98</xdr:row>
      <xdr:rowOff>79990</xdr:rowOff>
    </xdr:to>
    <xdr:sp macro="" textlink="">
      <xdr:nvSpPr>
        <xdr:cNvPr id="694" name="楕円 693"/>
        <xdr:cNvSpPr/>
      </xdr:nvSpPr>
      <xdr:spPr>
        <a:xfrm>
          <a:off x="15430500" y="167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71117</xdr:rowOff>
    </xdr:from>
    <xdr:ext cx="534377" cy="259045"/>
    <xdr:sp macro="" textlink="">
      <xdr:nvSpPr>
        <xdr:cNvPr id="695" name="テキスト ボックス 694"/>
        <xdr:cNvSpPr txBox="1"/>
      </xdr:nvSpPr>
      <xdr:spPr>
        <a:xfrm>
          <a:off x="15214111" y="168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141026</xdr:rowOff>
    </xdr:from>
    <xdr:to>
      <xdr:col>76</xdr:col>
      <xdr:colOff>165100</xdr:colOff>
      <xdr:row>98</xdr:row>
      <xdr:rowOff>71176</xdr:rowOff>
    </xdr:to>
    <xdr:sp macro="" textlink="">
      <xdr:nvSpPr>
        <xdr:cNvPr id="696" name="楕円 695"/>
        <xdr:cNvSpPr/>
      </xdr:nvSpPr>
      <xdr:spPr>
        <a:xfrm>
          <a:off x="14541500" y="167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87703</xdr:rowOff>
    </xdr:from>
    <xdr:ext cx="534377" cy="259045"/>
    <xdr:sp macro="" textlink="">
      <xdr:nvSpPr>
        <xdr:cNvPr id="697" name="テキスト ボックス 696"/>
        <xdr:cNvSpPr txBox="1"/>
      </xdr:nvSpPr>
      <xdr:spPr>
        <a:xfrm>
          <a:off x="14325111" y="165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107105</xdr:rowOff>
    </xdr:from>
    <xdr:to>
      <xdr:col>72</xdr:col>
      <xdr:colOff>38100</xdr:colOff>
      <xdr:row>98</xdr:row>
      <xdr:rowOff>37255</xdr:rowOff>
    </xdr:to>
    <xdr:sp macro="" textlink="">
      <xdr:nvSpPr>
        <xdr:cNvPr id="698" name="楕円 697"/>
        <xdr:cNvSpPr/>
      </xdr:nvSpPr>
      <xdr:spPr>
        <a:xfrm>
          <a:off x="13652500" y="167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53782</xdr:rowOff>
    </xdr:from>
    <xdr:ext cx="534377" cy="259045"/>
    <xdr:sp macro="" textlink="">
      <xdr:nvSpPr>
        <xdr:cNvPr id="699" name="テキスト ボックス 698"/>
        <xdr:cNvSpPr txBox="1"/>
      </xdr:nvSpPr>
      <xdr:spPr>
        <a:xfrm>
          <a:off x="13436111" y="165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150471</xdr:rowOff>
    </xdr:from>
    <xdr:to>
      <xdr:col>67</xdr:col>
      <xdr:colOff>101600</xdr:colOff>
      <xdr:row>98</xdr:row>
      <xdr:rowOff>80621</xdr:rowOff>
    </xdr:to>
    <xdr:sp macro="" textlink="">
      <xdr:nvSpPr>
        <xdr:cNvPr id="700" name="楕円 699"/>
        <xdr:cNvSpPr/>
      </xdr:nvSpPr>
      <xdr:spPr>
        <a:xfrm>
          <a:off x="12763500" y="167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71748</xdr:rowOff>
    </xdr:from>
    <xdr:ext cx="534377" cy="259045"/>
    <xdr:sp macro="" textlink="">
      <xdr:nvSpPr>
        <xdr:cNvPr id="701" name="テキスト ボックス 700"/>
        <xdr:cNvSpPr txBox="1"/>
      </xdr:nvSpPr>
      <xdr:spPr>
        <a:xfrm>
          <a:off x="12547111" y="168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129093</xdr:rowOff>
    </xdr:from>
    <xdr:to>
      <xdr:col>116</xdr:col>
      <xdr:colOff>63500</xdr:colOff>
      <xdr:row>38</xdr:row>
      <xdr:rowOff>139700</xdr:rowOff>
    </xdr:to>
    <xdr:cxnSp macro="">
      <xdr:nvCxnSpPr>
        <xdr:cNvPr id="728" name="直線コネクタ 727"/>
        <xdr:cNvCxnSpPr/>
      </xdr:nvCxnSpPr>
      <xdr:spPr>
        <a:xfrm flipV="1">
          <a:off x="21323300" y="66441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115788</xdr:rowOff>
    </xdr:from>
    <xdr:to>
      <xdr:col>107</xdr:col>
      <xdr:colOff>50800</xdr:colOff>
      <xdr:row>38</xdr:row>
      <xdr:rowOff>139700</xdr:rowOff>
    </xdr:to>
    <xdr:cxnSp macro="">
      <xdr:nvCxnSpPr>
        <xdr:cNvPr id="734" name="直線コネクタ 733"/>
        <xdr:cNvCxnSpPr/>
      </xdr:nvCxnSpPr>
      <xdr:spPr>
        <a:xfrm>
          <a:off x="19545300" y="663088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114188</xdr:rowOff>
    </xdr:from>
    <xdr:to>
      <xdr:col>102</xdr:col>
      <xdr:colOff>114300</xdr:colOff>
      <xdr:row>38</xdr:row>
      <xdr:rowOff>115788</xdr:rowOff>
    </xdr:to>
    <xdr:cxnSp macro="">
      <xdr:nvCxnSpPr>
        <xdr:cNvPr id="737" name="直線コネクタ 736"/>
        <xdr:cNvCxnSpPr/>
      </xdr:nvCxnSpPr>
      <xdr:spPr>
        <a:xfrm>
          <a:off x="18656300" y="66292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78293</xdr:rowOff>
    </xdr:from>
    <xdr:to>
      <xdr:col>116</xdr:col>
      <xdr:colOff>114300</xdr:colOff>
      <xdr:row>39</xdr:row>
      <xdr:rowOff>8443</xdr:rowOff>
    </xdr:to>
    <xdr:sp macro="" textlink="">
      <xdr:nvSpPr>
        <xdr:cNvPr id="747" name="楕円 746"/>
        <xdr:cNvSpPr/>
      </xdr:nvSpPr>
      <xdr:spPr>
        <a:xfrm>
          <a:off x="221107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164670</xdr:rowOff>
    </xdr:from>
    <xdr:ext cx="378565" cy="259045"/>
    <xdr:sp macro="" textlink="">
      <xdr:nvSpPr>
        <xdr:cNvPr id="748" name="投資及び出資金該当値テキスト"/>
        <xdr:cNvSpPr txBox="1"/>
      </xdr:nvSpPr>
      <xdr:spPr>
        <a:xfrm>
          <a:off x="22212300" y="650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64988</xdr:rowOff>
    </xdr:from>
    <xdr:to>
      <xdr:col>102</xdr:col>
      <xdr:colOff>165100</xdr:colOff>
      <xdr:row>38</xdr:row>
      <xdr:rowOff>166588</xdr:rowOff>
    </xdr:to>
    <xdr:sp macro="" textlink="">
      <xdr:nvSpPr>
        <xdr:cNvPr id="753" name="楕円 752"/>
        <xdr:cNvSpPr/>
      </xdr:nvSpPr>
      <xdr:spPr>
        <a:xfrm>
          <a:off x="19494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157715</xdr:rowOff>
    </xdr:from>
    <xdr:ext cx="378565" cy="259045"/>
    <xdr:sp macro="" textlink="">
      <xdr:nvSpPr>
        <xdr:cNvPr id="754" name="テキスト ボックス 753"/>
        <xdr:cNvSpPr txBox="1"/>
      </xdr:nvSpPr>
      <xdr:spPr>
        <a:xfrm>
          <a:off x="19356017" y="667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63388</xdr:rowOff>
    </xdr:from>
    <xdr:to>
      <xdr:col>98</xdr:col>
      <xdr:colOff>38100</xdr:colOff>
      <xdr:row>38</xdr:row>
      <xdr:rowOff>164988</xdr:rowOff>
    </xdr:to>
    <xdr:sp macro="" textlink="">
      <xdr:nvSpPr>
        <xdr:cNvPr id="755" name="楕円 754"/>
        <xdr:cNvSpPr/>
      </xdr:nvSpPr>
      <xdr:spPr>
        <a:xfrm>
          <a:off x="18605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156115</xdr:rowOff>
    </xdr:from>
    <xdr:ext cx="378565" cy="259045"/>
    <xdr:sp macro="" textlink="">
      <xdr:nvSpPr>
        <xdr:cNvPr id="756" name="テキスト ボックス 755"/>
        <xdr:cNvSpPr txBox="1"/>
      </xdr:nvSpPr>
      <xdr:spPr>
        <a:xfrm>
          <a:off x="18467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155930</xdr:rowOff>
    </xdr:from>
    <xdr:to>
      <xdr:col>116</xdr:col>
      <xdr:colOff>63500</xdr:colOff>
      <xdr:row>77</xdr:row>
      <xdr:rowOff>71915</xdr:rowOff>
    </xdr:to>
    <xdr:cxnSp macro="">
      <xdr:nvCxnSpPr>
        <xdr:cNvPr id="845" name="直線コネクタ 844"/>
        <xdr:cNvCxnSpPr/>
      </xdr:nvCxnSpPr>
      <xdr:spPr>
        <a:xfrm>
          <a:off x="21323300" y="13186130"/>
          <a:ext cx="838200" cy="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66656</xdr:rowOff>
    </xdr:from>
    <xdr:to>
      <xdr:col>111</xdr:col>
      <xdr:colOff>177800</xdr:colOff>
      <xdr:row>76</xdr:row>
      <xdr:rowOff>155930</xdr:rowOff>
    </xdr:to>
    <xdr:cxnSp macro="">
      <xdr:nvCxnSpPr>
        <xdr:cNvPr id="848" name="直線コネクタ 847"/>
        <xdr:cNvCxnSpPr/>
      </xdr:nvCxnSpPr>
      <xdr:spPr>
        <a:xfrm>
          <a:off x="20434300" y="13096856"/>
          <a:ext cx="889000" cy="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43895</xdr:rowOff>
    </xdr:from>
    <xdr:to>
      <xdr:col>107</xdr:col>
      <xdr:colOff>50800</xdr:colOff>
      <xdr:row>76</xdr:row>
      <xdr:rowOff>66656</xdr:rowOff>
    </xdr:to>
    <xdr:cxnSp macro="">
      <xdr:nvCxnSpPr>
        <xdr:cNvPr id="851" name="直線コネクタ 850"/>
        <xdr:cNvCxnSpPr/>
      </xdr:nvCxnSpPr>
      <xdr:spPr>
        <a:xfrm>
          <a:off x="19545300" y="13074095"/>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43895</xdr:rowOff>
    </xdr:from>
    <xdr:to>
      <xdr:col>102</xdr:col>
      <xdr:colOff>114300</xdr:colOff>
      <xdr:row>76</xdr:row>
      <xdr:rowOff>64501</xdr:rowOff>
    </xdr:to>
    <xdr:cxnSp macro="">
      <xdr:nvCxnSpPr>
        <xdr:cNvPr id="854" name="直線コネクタ 853"/>
        <xdr:cNvCxnSpPr/>
      </xdr:nvCxnSpPr>
      <xdr:spPr>
        <a:xfrm flipV="1">
          <a:off x="18656300" y="13074095"/>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21115</xdr:rowOff>
    </xdr:from>
    <xdr:to>
      <xdr:col>116</xdr:col>
      <xdr:colOff>114300</xdr:colOff>
      <xdr:row>77</xdr:row>
      <xdr:rowOff>122715</xdr:rowOff>
    </xdr:to>
    <xdr:sp macro="" textlink="">
      <xdr:nvSpPr>
        <xdr:cNvPr id="864" name="楕円 863"/>
        <xdr:cNvSpPr/>
      </xdr:nvSpPr>
      <xdr:spPr>
        <a:xfrm>
          <a:off x="22110700" y="132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170992</xdr:rowOff>
    </xdr:from>
    <xdr:ext cx="534377" cy="259045"/>
    <xdr:sp macro="" textlink="">
      <xdr:nvSpPr>
        <xdr:cNvPr id="865" name="繰出金該当値テキスト"/>
        <xdr:cNvSpPr txBox="1"/>
      </xdr:nvSpPr>
      <xdr:spPr>
        <a:xfrm>
          <a:off x="22212300" y="132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105130</xdr:rowOff>
    </xdr:from>
    <xdr:to>
      <xdr:col>112</xdr:col>
      <xdr:colOff>38100</xdr:colOff>
      <xdr:row>77</xdr:row>
      <xdr:rowOff>35280</xdr:rowOff>
    </xdr:to>
    <xdr:sp macro="" textlink="">
      <xdr:nvSpPr>
        <xdr:cNvPr id="866" name="楕円 865"/>
        <xdr:cNvSpPr/>
      </xdr:nvSpPr>
      <xdr:spPr>
        <a:xfrm>
          <a:off x="21272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26407</xdr:rowOff>
    </xdr:from>
    <xdr:ext cx="534377" cy="259045"/>
    <xdr:sp macro="" textlink="">
      <xdr:nvSpPr>
        <xdr:cNvPr id="867" name="テキスト ボックス 866"/>
        <xdr:cNvSpPr txBox="1"/>
      </xdr:nvSpPr>
      <xdr:spPr>
        <a:xfrm>
          <a:off x="21056111" y="13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15856</xdr:rowOff>
    </xdr:from>
    <xdr:to>
      <xdr:col>107</xdr:col>
      <xdr:colOff>101600</xdr:colOff>
      <xdr:row>76</xdr:row>
      <xdr:rowOff>117456</xdr:rowOff>
    </xdr:to>
    <xdr:sp macro="" textlink="">
      <xdr:nvSpPr>
        <xdr:cNvPr id="868" name="楕円 867"/>
        <xdr:cNvSpPr/>
      </xdr:nvSpPr>
      <xdr:spPr>
        <a:xfrm>
          <a:off x="20383500" y="130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133984</xdr:rowOff>
    </xdr:from>
    <xdr:ext cx="534377" cy="259045"/>
    <xdr:sp macro="" textlink="">
      <xdr:nvSpPr>
        <xdr:cNvPr id="869" name="テキスト ボックス 868"/>
        <xdr:cNvSpPr txBox="1"/>
      </xdr:nvSpPr>
      <xdr:spPr>
        <a:xfrm>
          <a:off x="20167111" y="12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164545</xdr:rowOff>
    </xdr:from>
    <xdr:to>
      <xdr:col>102</xdr:col>
      <xdr:colOff>165100</xdr:colOff>
      <xdr:row>76</xdr:row>
      <xdr:rowOff>94695</xdr:rowOff>
    </xdr:to>
    <xdr:sp macro="" textlink="">
      <xdr:nvSpPr>
        <xdr:cNvPr id="870" name="楕円 869"/>
        <xdr:cNvSpPr/>
      </xdr:nvSpPr>
      <xdr:spPr>
        <a:xfrm>
          <a:off x="19494500" y="130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111222</xdr:rowOff>
    </xdr:from>
    <xdr:ext cx="534377" cy="259045"/>
    <xdr:sp macro="" textlink="">
      <xdr:nvSpPr>
        <xdr:cNvPr id="871" name="テキスト ボックス 870"/>
        <xdr:cNvSpPr txBox="1"/>
      </xdr:nvSpPr>
      <xdr:spPr>
        <a:xfrm>
          <a:off x="19278111" y="127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13701</xdr:rowOff>
    </xdr:from>
    <xdr:to>
      <xdr:col>98</xdr:col>
      <xdr:colOff>38100</xdr:colOff>
      <xdr:row>76</xdr:row>
      <xdr:rowOff>115301</xdr:rowOff>
    </xdr:to>
    <xdr:sp macro="" textlink="">
      <xdr:nvSpPr>
        <xdr:cNvPr id="872" name="楕円 871"/>
        <xdr:cNvSpPr/>
      </xdr:nvSpPr>
      <xdr:spPr>
        <a:xfrm>
          <a:off x="18605500" y="130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131828</xdr:rowOff>
    </xdr:from>
    <xdr:ext cx="534377" cy="259045"/>
    <xdr:sp macro="" textlink="">
      <xdr:nvSpPr>
        <xdr:cNvPr id="873" name="テキスト ボックス 872"/>
        <xdr:cNvSpPr txBox="1"/>
      </xdr:nvSpPr>
      <xdr:spPr>
        <a:xfrm>
          <a:off x="18389111" y="128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952,925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129,662</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円となっており、類似団体を上回っているため、適正な職員数・給与水準に努め人件費の抑制を図る。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194,050</a:t>
          </a:r>
          <a:r>
            <a:rPr kumimoji="1" lang="ja-JP" altLang="en-US" sz="1300">
              <a:latin typeface="ＭＳ Ｐゴシック" panose="020B0600070205080204" pitchFamily="50" charset="-128"/>
              <a:ea typeface="ＭＳ Ｐゴシック" panose="020B0600070205080204" pitchFamily="50" charset="-128"/>
            </a:rPr>
            <a:t>円で、類似団体平均値を上回っており、平成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倍を超える数値となったが、これは平成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年度からの繰越事業が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事業あったことや、新規に中学校屋内運動場整備事業を実施したことによることが影響している。今後においても継続事業としての普通建設事業や新規に建設する公共施設整備事業を控えているため、事業の平準化を図り一定の時期に事業が集中しないよう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124,210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円となっており、類似団体平均値と比較して住民一人当たりのコストが高い水準となっている。保有する公共施設及び町道の改良・機能強化に係る地方債が増加していることが主な要因となっている。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扶助費は、住民一人当たりの</a:t>
          </a:r>
          <a:r>
            <a:rPr kumimoji="1" lang="en-US" altLang="ja-JP" sz="1300">
              <a:latin typeface="ＭＳ Ｐゴシック" panose="020B0600070205080204" pitchFamily="50" charset="-128"/>
              <a:ea typeface="ＭＳ Ｐゴシック" panose="020B0600070205080204" pitchFamily="50" charset="-128"/>
            </a:rPr>
            <a:t>116,003</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円となっており、類似団体平均値と比較して住民一人当たりのコストが大幅に高い水準となっている。高齢化率が高いことと障害福祉サービス費及び児童福祉費の増加が主な要因となっている。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4572</xdr:rowOff>
    </xdr:from>
    <xdr:to>
      <xdr:col>24</xdr:col>
      <xdr:colOff>63500</xdr:colOff>
      <xdr:row>35</xdr:row>
      <xdr:rowOff>51054</xdr:rowOff>
    </xdr:to>
    <xdr:cxnSp macro="">
      <xdr:nvCxnSpPr>
        <xdr:cNvPr id="61" name="直線コネクタ 60"/>
        <xdr:cNvCxnSpPr/>
      </xdr:nvCxnSpPr>
      <xdr:spPr>
        <a:xfrm flipV="1">
          <a:off x="3797300" y="6005322"/>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51054</xdr:rowOff>
    </xdr:from>
    <xdr:to>
      <xdr:col>19</xdr:col>
      <xdr:colOff>177800</xdr:colOff>
      <xdr:row>35</xdr:row>
      <xdr:rowOff>112268</xdr:rowOff>
    </xdr:to>
    <xdr:cxnSp macro="">
      <xdr:nvCxnSpPr>
        <xdr:cNvPr id="64" name="直線コネクタ 63"/>
        <xdr:cNvCxnSpPr/>
      </xdr:nvCxnSpPr>
      <xdr:spPr>
        <a:xfrm flipV="1">
          <a:off x="2908300" y="6051804"/>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112522</xdr:rowOff>
    </xdr:from>
    <xdr:to>
      <xdr:col>15</xdr:col>
      <xdr:colOff>50800</xdr:colOff>
      <xdr:row>35</xdr:row>
      <xdr:rowOff>112268</xdr:rowOff>
    </xdr:to>
    <xdr:cxnSp macro="">
      <xdr:nvCxnSpPr>
        <xdr:cNvPr id="67" name="直線コネクタ 66"/>
        <xdr:cNvCxnSpPr/>
      </xdr:nvCxnSpPr>
      <xdr:spPr>
        <a:xfrm>
          <a:off x="2019300" y="5941822"/>
          <a:ext cx="8890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112522</xdr:rowOff>
    </xdr:from>
    <xdr:to>
      <xdr:col>10</xdr:col>
      <xdr:colOff>114300</xdr:colOff>
      <xdr:row>34</xdr:row>
      <xdr:rowOff>147320</xdr:rowOff>
    </xdr:to>
    <xdr:cxnSp macro="">
      <xdr:nvCxnSpPr>
        <xdr:cNvPr id="70" name="直線コネクタ 69"/>
        <xdr:cNvCxnSpPr/>
      </xdr:nvCxnSpPr>
      <xdr:spPr>
        <a:xfrm flipV="1">
          <a:off x="1130300" y="5941822"/>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125222</xdr:rowOff>
    </xdr:from>
    <xdr:to>
      <xdr:col>24</xdr:col>
      <xdr:colOff>114300</xdr:colOff>
      <xdr:row>35</xdr:row>
      <xdr:rowOff>55372</xdr:rowOff>
    </xdr:to>
    <xdr:sp macro="" textlink="">
      <xdr:nvSpPr>
        <xdr:cNvPr id="80" name="楕円 79"/>
        <xdr:cNvSpPr/>
      </xdr:nvSpPr>
      <xdr:spPr>
        <a:xfrm>
          <a:off x="4584700" y="59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148099</xdr:rowOff>
    </xdr:from>
    <xdr:ext cx="534377" cy="259045"/>
    <xdr:sp macro="" textlink="">
      <xdr:nvSpPr>
        <xdr:cNvPr id="81" name="議会費該当値テキスト"/>
        <xdr:cNvSpPr txBox="1"/>
      </xdr:nvSpPr>
      <xdr:spPr>
        <a:xfrm>
          <a:off x="4686300" y="58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xdr:rowOff>
    </xdr:from>
    <xdr:to>
      <xdr:col>20</xdr:col>
      <xdr:colOff>38100</xdr:colOff>
      <xdr:row>35</xdr:row>
      <xdr:rowOff>101854</xdr:rowOff>
    </xdr:to>
    <xdr:sp macro="" textlink="">
      <xdr:nvSpPr>
        <xdr:cNvPr id="82" name="楕円 81"/>
        <xdr:cNvSpPr/>
      </xdr:nvSpPr>
      <xdr:spPr>
        <a:xfrm>
          <a:off x="3746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118381</xdr:rowOff>
    </xdr:from>
    <xdr:ext cx="534377" cy="259045"/>
    <xdr:sp macro="" textlink="">
      <xdr:nvSpPr>
        <xdr:cNvPr id="83" name="テキスト ボックス 82"/>
        <xdr:cNvSpPr txBox="1"/>
      </xdr:nvSpPr>
      <xdr:spPr>
        <a:xfrm>
          <a:off x="3530111" y="5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61468</xdr:rowOff>
    </xdr:from>
    <xdr:to>
      <xdr:col>15</xdr:col>
      <xdr:colOff>101600</xdr:colOff>
      <xdr:row>35</xdr:row>
      <xdr:rowOff>163068</xdr:rowOff>
    </xdr:to>
    <xdr:sp macro="" textlink="">
      <xdr:nvSpPr>
        <xdr:cNvPr id="84" name="楕円 83"/>
        <xdr:cNvSpPr/>
      </xdr:nvSpPr>
      <xdr:spPr>
        <a:xfrm>
          <a:off x="2857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8145</xdr:rowOff>
    </xdr:from>
    <xdr:ext cx="534377" cy="259045"/>
    <xdr:sp macro="" textlink="">
      <xdr:nvSpPr>
        <xdr:cNvPr id="85" name="テキスト ボックス 84"/>
        <xdr:cNvSpPr txBox="1"/>
      </xdr:nvSpPr>
      <xdr:spPr>
        <a:xfrm>
          <a:off x="2641111" y="58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61722</xdr:rowOff>
    </xdr:from>
    <xdr:to>
      <xdr:col>10</xdr:col>
      <xdr:colOff>165100</xdr:colOff>
      <xdr:row>34</xdr:row>
      <xdr:rowOff>163322</xdr:rowOff>
    </xdr:to>
    <xdr:sp macro="" textlink="">
      <xdr:nvSpPr>
        <xdr:cNvPr id="86" name="楕円 85"/>
        <xdr:cNvSpPr/>
      </xdr:nvSpPr>
      <xdr:spPr>
        <a:xfrm>
          <a:off x="196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8399</xdr:rowOff>
    </xdr:from>
    <xdr:ext cx="534377" cy="259045"/>
    <xdr:sp macro="" textlink="">
      <xdr:nvSpPr>
        <xdr:cNvPr id="87" name="テキスト ボックス 86"/>
        <xdr:cNvSpPr txBox="1"/>
      </xdr:nvSpPr>
      <xdr:spPr>
        <a:xfrm>
          <a:off x="1752111" y="56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96520</xdr:rowOff>
    </xdr:from>
    <xdr:to>
      <xdr:col>6</xdr:col>
      <xdr:colOff>38100</xdr:colOff>
      <xdr:row>35</xdr:row>
      <xdr:rowOff>26670</xdr:rowOff>
    </xdr:to>
    <xdr:sp macro="" textlink="">
      <xdr:nvSpPr>
        <xdr:cNvPr id="88" name="楕円 87"/>
        <xdr:cNvSpPr/>
      </xdr:nvSpPr>
      <xdr:spPr>
        <a:xfrm>
          <a:off x="1079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43197</xdr:rowOff>
    </xdr:from>
    <xdr:ext cx="534377" cy="259045"/>
    <xdr:sp macro="" textlink="">
      <xdr:nvSpPr>
        <xdr:cNvPr id="89" name="テキスト ボックス 88"/>
        <xdr:cNvSpPr txBox="1"/>
      </xdr:nvSpPr>
      <xdr:spPr>
        <a:xfrm>
          <a:off x="863111" y="5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140082</xdr:rowOff>
    </xdr:from>
    <xdr:to>
      <xdr:col>24</xdr:col>
      <xdr:colOff>63500</xdr:colOff>
      <xdr:row>58</xdr:row>
      <xdr:rowOff>760</xdr:rowOff>
    </xdr:to>
    <xdr:cxnSp macro="">
      <xdr:nvCxnSpPr>
        <xdr:cNvPr id="118" name="直線コネクタ 117"/>
        <xdr:cNvCxnSpPr/>
      </xdr:nvCxnSpPr>
      <xdr:spPr>
        <a:xfrm flipV="1">
          <a:off x="3797300" y="9912732"/>
          <a:ext cx="8382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165167</xdr:rowOff>
    </xdr:from>
    <xdr:to>
      <xdr:col>19</xdr:col>
      <xdr:colOff>177800</xdr:colOff>
      <xdr:row>58</xdr:row>
      <xdr:rowOff>760</xdr:rowOff>
    </xdr:to>
    <xdr:cxnSp macro="">
      <xdr:nvCxnSpPr>
        <xdr:cNvPr id="121" name="直線コネクタ 120"/>
        <xdr:cNvCxnSpPr/>
      </xdr:nvCxnSpPr>
      <xdr:spPr>
        <a:xfrm>
          <a:off x="2908300" y="9766367"/>
          <a:ext cx="889000" cy="1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165167</xdr:rowOff>
    </xdr:from>
    <xdr:to>
      <xdr:col>15</xdr:col>
      <xdr:colOff>50800</xdr:colOff>
      <xdr:row>57</xdr:row>
      <xdr:rowOff>138357</xdr:rowOff>
    </xdr:to>
    <xdr:cxnSp macro="">
      <xdr:nvCxnSpPr>
        <xdr:cNvPr id="124" name="直線コネクタ 123"/>
        <xdr:cNvCxnSpPr/>
      </xdr:nvCxnSpPr>
      <xdr:spPr>
        <a:xfrm flipV="1">
          <a:off x="2019300" y="9766367"/>
          <a:ext cx="889000" cy="1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138357</xdr:rowOff>
    </xdr:from>
    <xdr:to>
      <xdr:col>10</xdr:col>
      <xdr:colOff>114300</xdr:colOff>
      <xdr:row>57</xdr:row>
      <xdr:rowOff>158274</xdr:rowOff>
    </xdr:to>
    <xdr:cxnSp macro="">
      <xdr:nvCxnSpPr>
        <xdr:cNvPr id="127" name="直線コネクタ 126"/>
        <xdr:cNvCxnSpPr/>
      </xdr:nvCxnSpPr>
      <xdr:spPr>
        <a:xfrm flipV="1">
          <a:off x="1130300" y="9911007"/>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89282</xdr:rowOff>
    </xdr:from>
    <xdr:to>
      <xdr:col>24</xdr:col>
      <xdr:colOff>114300</xdr:colOff>
      <xdr:row>58</xdr:row>
      <xdr:rowOff>19432</xdr:rowOff>
    </xdr:to>
    <xdr:sp macro="" textlink="">
      <xdr:nvSpPr>
        <xdr:cNvPr id="137" name="楕円 136"/>
        <xdr:cNvSpPr/>
      </xdr:nvSpPr>
      <xdr:spPr>
        <a:xfrm>
          <a:off x="4584700" y="98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112159</xdr:rowOff>
    </xdr:from>
    <xdr:ext cx="599010" cy="259045"/>
    <xdr:sp macro="" textlink="">
      <xdr:nvSpPr>
        <xdr:cNvPr id="138" name="総務費該当値テキスト"/>
        <xdr:cNvSpPr txBox="1"/>
      </xdr:nvSpPr>
      <xdr:spPr>
        <a:xfrm>
          <a:off x="4686300" y="97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121410</xdr:rowOff>
    </xdr:from>
    <xdr:to>
      <xdr:col>20</xdr:col>
      <xdr:colOff>38100</xdr:colOff>
      <xdr:row>58</xdr:row>
      <xdr:rowOff>51560</xdr:rowOff>
    </xdr:to>
    <xdr:sp macro="" textlink="">
      <xdr:nvSpPr>
        <xdr:cNvPr id="139" name="楕円 138"/>
        <xdr:cNvSpPr/>
      </xdr:nvSpPr>
      <xdr:spPr>
        <a:xfrm>
          <a:off x="3746500" y="9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42687</xdr:rowOff>
    </xdr:from>
    <xdr:ext cx="599010" cy="259045"/>
    <xdr:sp macro="" textlink="">
      <xdr:nvSpPr>
        <xdr:cNvPr id="140" name="テキスト ボックス 139"/>
        <xdr:cNvSpPr txBox="1"/>
      </xdr:nvSpPr>
      <xdr:spPr>
        <a:xfrm>
          <a:off x="3497795" y="998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114367</xdr:rowOff>
    </xdr:from>
    <xdr:to>
      <xdr:col>15</xdr:col>
      <xdr:colOff>101600</xdr:colOff>
      <xdr:row>57</xdr:row>
      <xdr:rowOff>44517</xdr:rowOff>
    </xdr:to>
    <xdr:sp macro="" textlink="">
      <xdr:nvSpPr>
        <xdr:cNvPr id="141" name="楕円 140"/>
        <xdr:cNvSpPr/>
      </xdr:nvSpPr>
      <xdr:spPr>
        <a:xfrm>
          <a:off x="2857500" y="97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61044</xdr:rowOff>
    </xdr:from>
    <xdr:ext cx="599010" cy="259045"/>
    <xdr:sp macro="" textlink="">
      <xdr:nvSpPr>
        <xdr:cNvPr id="142" name="テキスト ボックス 141"/>
        <xdr:cNvSpPr txBox="1"/>
      </xdr:nvSpPr>
      <xdr:spPr>
        <a:xfrm>
          <a:off x="2608795" y="949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87557</xdr:rowOff>
    </xdr:from>
    <xdr:to>
      <xdr:col>10</xdr:col>
      <xdr:colOff>165100</xdr:colOff>
      <xdr:row>58</xdr:row>
      <xdr:rowOff>17707</xdr:rowOff>
    </xdr:to>
    <xdr:sp macro="" textlink="">
      <xdr:nvSpPr>
        <xdr:cNvPr id="143" name="楕円 142"/>
        <xdr:cNvSpPr/>
      </xdr:nvSpPr>
      <xdr:spPr>
        <a:xfrm>
          <a:off x="1968500" y="98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34234</xdr:rowOff>
    </xdr:from>
    <xdr:ext cx="599010" cy="259045"/>
    <xdr:sp macro="" textlink="">
      <xdr:nvSpPr>
        <xdr:cNvPr id="144" name="テキスト ボックス 143"/>
        <xdr:cNvSpPr txBox="1"/>
      </xdr:nvSpPr>
      <xdr:spPr>
        <a:xfrm>
          <a:off x="1719795" y="963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107474</xdr:rowOff>
    </xdr:from>
    <xdr:to>
      <xdr:col>6</xdr:col>
      <xdr:colOff>38100</xdr:colOff>
      <xdr:row>58</xdr:row>
      <xdr:rowOff>37624</xdr:rowOff>
    </xdr:to>
    <xdr:sp macro="" textlink="">
      <xdr:nvSpPr>
        <xdr:cNvPr id="145" name="楕円 144"/>
        <xdr:cNvSpPr/>
      </xdr:nvSpPr>
      <xdr:spPr>
        <a:xfrm>
          <a:off x="1079500" y="9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28751</xdr:rowOff>
    </xdr:from>
    <xdr:ext cx="599010" cy="259045"/>
    <xdr:sp macro="" textlink="">
      <xdr:nvSpPr>
        <xdr:cNvPr id="146" name="テキスト ボックス 145"/>
        <xdr:cNvSpPr txBox="1"/>
      </xdr:nvSpPr>
      <xdr:spPr>
        <a:xfrm>
          <a:off x="830795" y="99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37908</xdr:rowOff>
    </xdr:from>
    <xdr:to>
      <xdr:col>24</xdr:col>
      <xdr:colOff>63500</xdr:colOff>
      <xdr:row>71</xdr:row>
      <xdr:rowOff>40215</xdr:rowOff>
    </xdr:to>
    <xdr:cxnSp macro="">
      <xdr:nvCxnSpPr>
        <xdr:cNvPr id="178" name="直線コネクタ 177"/>
        <xdr:cNvCxnSpPr/>
      </xdr:nvCxnSpPr>
      <xdr:spPr>
        <a:xfrm>
          <a:off x="3797300" y="12210858"/>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37908</xdr:rowOff>
    </xdr:from>
    <xdr:to>
      <xdr:col>19</xdr:col>
      <xdr:colOff>177800</xdr:colOff>
      <xdr:row>71</xdr:row>
      <xdr:rowOff>92761</xdr:rowOff>
    </xdr:to>
    <xdr:cxnSp macro="">
      <xdr:nvCxnSpPr>
        <xdr:cNvPr id="181" name="直線コネクタ 180"/>
        <xdr:cNvCxnSpPr/>
      </xdr:nvCxnSpPr>
      <xdr:spPr>
        <a:xfrm flipV="1">
          <a:off x="2908300" y="12210858"/>
          <a:ext cx="889000" cy="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92761</xdr:rowOff>
    </xdr:from>
    <xdr:to>
      <xdr:col>15</xdr:col>
      <xdr:colOff>50800</xdr:colOff>
      <xdr:row>71</xdr:row>
      <xdr:rowOff>162081</xdr:rowOff>
    </xdr:to>
    <xdr:cxnSp macro="">
      <xdr:nvCxnSpPr>
        <xdr:cNvPr id="184" name="直線コネクタ 183"/>
        <xdr:cNvCxnSpPr/>
      </xdr:nvCxnSpPr>
      <xdr:spPr>
        <a:xfrm flipV="1">
          <a:off x="2019300" y="12265711"/>
          <a:ext cx="889000" cy="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98116</xdr:rowOff>
    </xdr:from>
    <xdr:to>
      <xdr:col>10</xdr:col>
      <xdr:colOff>114300</xdr:colOff>
      <xdr:row>71</xdr:row>
      <xdr:rowOff>162081</xdr:rowOff>
    </xdr:to>
    <xdr:cxnSp macro="">
      <xdr:nvCxnSpPr>
        <xdr:cNvPr id="187" name="直線コネクタ 186"/>
        <xdr:cNvCxnSpPr/>
      </xdr:nvCxnSpPr>
      <xdr:spPr>
        <a:xfrm>
          <a:off x="1130300" y="12099616"/>
          <a:ext cx="889000" cy="2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160865</xdr:rowOff>
    </xdr:from>
    <xdr:to>
      <xdr:col>24</xdr:col>
      <xdr:colOff>114300</xdr:colOff>
      <xdr:row>71</xdr:row>
      <xdr:rowOff>91015</xdr:rowOff>
    </xdr:to>
    <xdr:sp macro="" textlink="">
      <xdr:nvSpPr>
        <xdr:cNvPr id="197" name="楕円 196"/>
        <xdr:cNvSpPr/>
      </xdr:nvSpPr>
      <xdr:spPr>
        <a:xfrm>
          <a:off x="4584700" y="121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12292</xdr:rowOff>
    </xdr:from>
    <xdr:ext cx="599010" cy="259045"/>
    <xdr:sp macro="" textlink="">
      <xdr:nvSpPr>
        <xdr:cNvPr id="198" name="民生費該当値テキスト"/>
        <xdr:cNvSpPr txBox="1"/>
      </xdr:nvSpPr>
      <xdr:spPr>
        <a:xfrm>
          <a:off x="4686300" y="1201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158558</xdr:rowOff>
    </xdr:from>
    <xdr:to>
      <xdr:col>20</xdr:col>
      <xdr:colOff>38100</xdr:colOff>
      <xdr:row>71</xdr:row>
      <xdr:rowOff>88708</xdr:rowOff>
    </xdr:to>
    <xdr:sp macro="" textlink="">
      <xdr:nvSpPr>
        <xdr:cNvPr id="199" name="楕円 198"/>
        <xdr:cNvSpPr/>
      </xdr:nvSpPr>
      <xdr:spPr>
        <a:xfrm>
          <a:off x="3746500" y="121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105235</xdr:rowOff>
    </xdr:from>
    <xdr:ext cx="599010" cy="259045"/>
    <xdr:sp macro="" textlink="">
      <xdr:nvSpPr>
        <xdr:cNvPr id="200" name="テキスト ボックス 199"/>
        <xdr:cNvSpPr txBox="1"/>
      </xdr:nvSpPr>
      <xdr:spPr>
        <a:xfrm>
          <a:off x="3497795" y="1193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41961</xdr:rowOff>
    </xdr:from>
    <xdr:to>
      <xdr:col>15</xdr:col>
      <xdr:colOff>101600</xdr:colOff>
      <xdr:row>71</xdr:row>
      <xdr:rowOff>143561</xdr:rowOff>
    </xdr:to>
    <xdr:sp macro="" textlink="">
      <xdr:nvSpPr>
        <xdr:cNvPr id="201" name="楕円 200"/>
        <xdr:cNvSpPr/>
      </xdr:nvSpPr>
      <xdr:spPr>
        <a:xfrm>
          <a:off x="2857500" y="122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160088</xdr:rowOff>
    </xdr:from>
    <xdr:ext cx="599010" cy="259045"/>
    <xdr:sp macro="" textlink="">
      <xdr:nvSpPr>
        <xdr:cNvPr id="202" name="テキスト ボックス 201"/>
        <xdr:cNvSpPr txBox="1"/>
      </xdr:nvSpPr>
      <xdr:spPr>
        <a:xfrm>
          <a:off x="2608795" y="119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111281</xdr:rowOff>
    </xdr:from>
    <xdr:to>
      <xdr:col>10</xdr:col>
      <xdr:colOff>165100</xdr:colOff>
      <xdr:row>72</xdr:row>
      <xdr:rowOff>41431</xdr:rowOff>
    </xdr:to>
    <xdr:sp macro="" textlink="">
      <xdr:nvSpPr>
        <xdr:cNvPr id="203" name="楕円 202"/>
        <xdr:cNvSpPr/>
      </xdr:nvSpPr>
      <xdr:spPr>
        <a:xfrm>
          <a:off x="1968500" y="122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57958</xdr:rowOff>
    </xdr:from>
    <xdr:ext cx="599010" cy="259045"/>
    <xdr:sp macro="" textlink="">
      <xdr:nvSpPr>
        <xdr:cNvPr id="204" name="テキスト ボックス 203"/>
        <xdr:cNvSpPr txBox="1"/>
      </xdr:nvSpPr>
      <xdr:spPr>
        <a:xfrm>
          <a:off x="1719795" y="1205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47316</xdr:rowOff>
    </xdr:from>
    <xdr:to>
      <xdr:col>6</xdr:col>
      <xdr:colOff>38100</xdr:colOff>
      <xdr:row>70</xdr:row>
      <xdr:rowOff>148916</xdr:rowOff>
    </xdr:to>
    <xdr:sp macro="" textlink="">
      <xdr:nvSpPr>
        <xdr:cNvPr id="205" name="楕円 204"/>
        <xdr:cNvSpPr/>
      </xdr:nvSpPr>
      <xdr:spPr>
        <a:xfrm>
          <a:off x="1079500" y="120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165443</xdr:rowOff>
    </xdr:from>
    <xdr:ext cx="599010" cy="259045"/>
    <xdr:sp macro="" textlink="">
      <xdr:nvSpPr>
        <xdr:cNvPr id="206" name="テキスト ボックス 205"/>
        <xdr:cNvSpPr txBox="1"/>
      </xdr:nvSpPr>
      <xdr:spPr>
        <a:xfrm>
          <a:off x="830795" y="118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78451</xdr:rowOff>
    </xdr:from>
    <xdr:to>
      <xdr:col>24</xdr:col>
      <xdr:colOff>63500</xdr:colOff>
      <xdr:row>98</xdr:row>
      <xdr:rowOff>97405</xdr:rowOff>
    </xdr:to>
    <xdr:cxnSp macro="">
      <xdr:nvCxnSpPr>
        <xdr:cNvPr id="235" name="直線コネクタ 234"/>
        <xdr:cNvCxnSpPr/>
      </xdr:nvCxnSpPr>
      <xdr:spPr>
        <a:xfrm flipV="1">
          <a:off x="3797300" y="16880551"/>
          <a:ext cx="8382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97405</xdr:rowOff>
    </xdr:from>
    <xdr:to>
      <xdr:col>19</xdr:col>
      <xdr:colOff>177800</xdr:colOff>
      <xdr:row>98</xdr:row>
      <xdr:rowOff>107835</xdr:rowOff>
    </xdr:to>
    <xdr:cxnSp macro="">
      <xdr:nvCxnSpPr>
        <xdr:cNvPr id="238" name="直線コネクタ 237"/>
        <xdr:cNvCxnSpPr/>
      </xdr:nvCxnSpPr>
      <xdr:spPr>
        <a:xfrm flipV="1">
          <a:off x="2908300" y="16899505"/>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106077</xdr:rowOff>
    </xdr:from>
    <xdr:to>
      <xdr:col>15</xdr:col>
      <xdr:colOff>50800</xdr:colOff>
      <xdr:row>98</xdr:row>
      <xdr:rowOff>107835</xdr:rowOff>
    </xdr:to>
    <xdr:cxnSp macro="">
      <xdr:nvCxnSpPr>
        <xdr:cNvPr id="241" name="直線コネクタ 240"/>
        <xdr:cNvCxnSpPr/>
      </xdr:nvCxnSpPr>
      <xdr:spPr>
        <a:xfrm>
          <a:off x="2019300" y="16908177"/>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104691</xdr:rowOff>
    </xdr:from>
    <xdr:to>
      <xdr:col>10</xdr:col>
      <xdr:colOff>114300</xdr:colOff>
      <xdr:row>98</xdr:row>
      <xdr:rowOff>106077</xdr:rowOff>
    </xdr:to>
    <xdr:cxnSp macro="">
      <xdr:nvCxnSpPr>
        <xdr:cNvPr id="244" name="直線コネクタ 243"/>
        <xdr:cNvCxnSpPr/>
      </xdr:nvCxnSpPr>
      <xdr:spPr>
        <a:xfrm>
          <a:off x="1130300" y="1690679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27651</xdr:rowOff>
    </xdr:from>
    <xdr:to>
      <xdr:col>24</xdr:col>
      <xdr:colOff>114300</xdr:colOff>
      <xdr:row>98</xdr:row>
      <xdr:rowOff>129251</xdr:rowOff>
    </xdr:to>
    <xdr:sp macro="" textlink="">
      <xdr:nvSpPr>
        <xdr:cNvPr id="254" name="楕円 253"/>
        <xdr:cNvSpPr/>
      </xdr:nvSpPr>
      <xdr:spPr>
        <a:xfrm>
          <a:off x="45847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46605</xdr:rowOff>
    </xdr:from>
    <xdr:to>
      <xdr:col>20</xdr:col>
      <xdr:colOff>38100</xdr:colOff>
      <xdr:row>98</xdr:row>
      <xdr:rowOff>148205</xdr:rowOff>
    </xdr:to>
    <xdr:sp macro="" textlink="">
      <xdr:nvSpPr>
        <xdr:cNvPr id="256" name="楕円 255"/>
        <xdr:cNvSpPr/>
      </xdr:nvSpPr>
      <xdr:spPr>
        <a:xfrm>
          <a:off x="3746500" y="168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139332</xdr:rowOff>
    </xdr:from>
    <xdr:ext cx="534377" cy="259045"/>
    <xdr:sp macro="" textlink="">
      <xdr:nvSpPr>
        <xdr:cNvPr id="257" name="テキスト ボックス 256"/>
        <xdr:cNvSpPr txBox="1"/>
      </xdr:nvSpPr>
      <xdr:spPr>
        <a:xfrm>
          <a:off x="3530111" y="169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57035</xdr:rowOff>
    </xdr:from>
    <xdr:to>
      <xdr:col>15</xdr:col>
      <xdr:colOff>101600</xdr:colOff>
      <xdr:row>98</xdr:row>
      <xdr:rowOff>158635</xdr:rowOff>
    </xdr:to>
    <xdr:sp macro="" textlink="">
      <xdr:nvSpPr>
        <xdr:cNvPr id="258" name="楕円 257"/>
        <xdr:cNvSpPr/>
      </xdr:nvSpPr>
      <xdr:spPr>
        <a:xfrm>
          <a:off x="2857500" y="16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149762</xdr:rowOff>
    </xdr:from>
    <xdr:ext cx="534377" cy="259045"/>
    <xdr:sp macro="" textlink="">
      <xdr:nvSpPr>
        <xdr:cNvPr id="259" name="テキスト ボックス 258"/>
        <xdr:cNvSpPr txBox="1"/>
      </xdr:nvSpPr>
      <xdr:spPr>
        <a:xfrm>
          <a:off x="2641111" y="1695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55277</xdr:rowOff>
    </xdr:from>
    <xdr:to>
      <xdr:col>10</xdr:col>
      <xdr:colOff>165100</xdr:colOff>
      <xdr:row>98</xdr:row>
      <xdr:rowOff>156877</xdr:rowOff>
    </xdr:to>
    <xdr:sp macro="" textlink="">
      <xdr:nvSpPr>
        <xdr:cNvPr id="260" name="楕円 259"/>
        <xdr:cNvSpPr/>
      </xdr:nvSpPr>
      <xdr:spPr>
        <a:xfrm>
          <a:off x="1968500" y="16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148004</xdr:rowOff>
    </xdr:from>
    <xdr:ext cx="534377" cy="259045"/>
    <xdr:sp macro="" textlink="">
      <xdr:nvSpPr>
        <xdr:cNvPr id="261" name="テキスト ボックス 260"/>
        <xdr:cNvSpPr txBox="1"/>
      </xdr:nvSpPr>
      <xdr:spPr>
        <a:xfrm>
          <a:off x="1752111" y="169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53891</xdr:rowOff>
    </xdr:from>
    <xdr:to>
      <xdr:col>6</xdr:col>
      <xdr:colOff>38100</xdr:colOff>
      <xdr:row>98</xdr:row>
      <xdr:rowOff>155491</xdr:rowOff>
    </xdr:to>
    <xdr:sp macro="" textlink="">
      <xdr:nvSpPr>
        <xdr:cNvPr id="262" name="楕円 261"/>
        <xdr:cNvSpPr/>
      </xdr:nvSpPr>
      <xdr:spPr>
        <a:xfrm>
          <a:off x="1079500" y="168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146618</xdr:rowOff>
    </xdr:from>
    <xdr:ext cx="534377" cy="259045"/>
    <xdr:sp macro="" textlink="">
      <xdr:nvSpPr>
        <xdr:cNvPr id="263" name="テキスト ボックス 262"/>
        <xdr:cNvSpPr txBox="1"/>
      </xdr:nvSpPr>
      <xdr:spPr>
        <a:xfrm>
          <a:off x="863111" y="169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121063</xdr:rowOff>
    </xdr:from>
    <xdr:to>
      <xdr:col>55</xdr:col>
      <xdr:colOff>0</xdr:colOff>
      <xdr:row>56</xdr:row>
      <xdr:rowOff>131711</xdr:rowOff>
    </xdr:to>
    <xdr:cxnSp macro="">
      <xdr:nvCxnSpPr>
        <xdr:cNvPr id="345" name="直線コネクタ 344"/>
        <xdr:cNvCxnSpPr/>
      </xdr:nvCxnSpPr>
      <xdr:spPr>
        <a:xfrm flipV="1">
          <a:off x="9639300" y="9722263"/>
          <a:ext cx="8382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124830</xdr:rowOff>
    </xdr:from>
    <xdr:to>
      <xdr:col>50</xdr:col>
      <xdr:colOff>114300</xdr:colOff>
      <xdr:row>56</xdr:row>
      <xdr:rowOff>131711</xdr:rowOff>
    </xdr:to>
    <xdr:cxnSp macro="">
      <xdr:nvCxnSpPr>
        <xdr:cNvPr id="348" name="直線コネクタ 347"/>
        <xdr:cNvCxnSpPr/>
      </xdr:nvCxnSpPr>
      <xdr:spPr>
        <a:xfrm>
          <a:off x="8750300" y="9726030"/>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93952</xdr:rowOff>
    </xdr:from>
    <xdr:to>
      <xdr:col>45</xdr:col>
      <xdr:colOff>177800</xdr:colOff>
      <xdr:row>56</xdr:row>
      <xdr:rowOff>124830</xdr:rowOff>
    </xdr:to>
    <xdr:cxnSp macro="">
      <xdr:nvCxnSpPr>
        <xdr:cNvPr id="351" name="直線コネクタ 350"/>
        <xdr:cNvCxnSpPr/>
      </xdr:nvCxnSpPr>
      <xdr:spPr>
        <a:xfrm>
          <a:off x="7861300" y="9695152"/>
          <a:ext cx="8890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93952</xdr:rowOff>
    </xdr:from>
    <xdr:to>
      <xdr:col>41</xdr:col>
      <xdr:colOff>50800</xdr:colOff>
      <xdr:row>56</xdr:row>
      <xdr:rowOff>144558</xdr:rowOff>
    </xdr:to>
    <xdr:cxnSp macro="">
      <xdr:nvCxnSpPr>
        <xdr:cNvPr id="354" name="直線コネクタ 353"/>
        <xdr:cNvCxnSpPr/>
      </xdr:nvCxnSpPr>
      <xdr:spPr>
        <a:xfrm flipV="1">
          <a:off x="6972300" y="9695152"/>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70263</xdr:rowOff>
    </xdr:from>
    <xdr:to>
      <xdr:col>55</xdr:col>
      <xdr:colOff>50800</xdr:colOff>
      <xdr:row>57</xdr:row>
      <xdr:rowOff>413</xdr:rowOff>
    </xdr:to>
    <xdr:sp macro="" textlink="">
      <xdr:nvSpPr>
        <xdr:cNvPr id="364" name="楕円 363"/>
        <xdr:cNvSpPr/>
      </xdr:nvSpPr>
      <xdr:spPr>
        <a:xfrm>
          <a:off x="10426700" y="96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48690</xdr:rowOff>
    </xdr:from>
    <xdr:ext cx="534377" cy="259045"/>
    <xdr:sp macro="" textlink="">
      <xdr:nvSpPr>
        <xdr:cNvPr id="365" name="農林水産業費該当値テキスト"/>
        <xdr:cNvSpPr txBox="1"/>
      </xdr:nvSpPr>
      <xdr:spPr>
        <a:xfrm>
          <a:off x="10528300" y="96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80911</xdr:rowOff>
    </xdr:from>
    <xdr:to>
      <xdr:col>50</xdr:col>
      <xdr:colOff>165100</xdr:colOff>
      <xdr:row>57</xdr:row>
      <xdr:rowOff>11061</xdr:rowOff>
    </xdr:to>
    <xdr:sp macro="" textlink="">
      <xdr:nvSpPr>
        <xdr:cNvPr id="366" name="楕円 365"/>
        <xdr:cNvSpPr/>
      </xdr:nvSpPr>
      <xdr:spPr>
        <a:xfrm>
          <a:off x="9588500" y="96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2188</xdr:rowOff>
    </xdr:from>
    <xdr:ext cx="534377" cy="259045"/>
    <xdr:sp macro="" textlink="">
      <xdr:nvSpPr>
        <xdr:cNvPr id="367" name="テキスト ボックス 366"/>
        <xdr:cNvSpPr txBox="1"/>
      </xdr:nvSpPr>
      <xdr:spPr>
        <a:xfrm>
          <a:off x="9372111" y="97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74030</xdr:rowOff>
    </xdr:from>
    <xdr:to>
      <xdr:col>46</xdr:col>
      <xdr:colOff>38100</xdr:colOff>
      <xdr:row>57</xdr:row>
      <xdr:rowOff>4180</xdr:rowOff>
    </xdr:to>
    <xdr:sp macro="" textlink="">
      <xdr:nvSpPr>
        <xdr:cNvPr id="368" name="楕円 367"/>
        <xdr:cNvSpPr/>
      </xdr:nvSpPr>
      <xdr:spPr>
        <a:xfrm>
          <a:off x="8699500" y="96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20707</xdr:rowOff>
    </xdr:from>
    <xdr:ext cx="534377" cy="259045"/>
    <xdr:sp macro="" textlink="">
      <xdr:nvSpPr>
        <xdr:cNvPr id="369" name="テキスト ボックス 368"/>
        <xdr:cNvSpPr txBox="1"/>
      </xdr:nvSpPr>
      <xdr:spPr>
        <a:xfrm>
          <a:off x="8483111" y="94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43152</xdr:rowOff>
    </xdr:from>
    <xdr:to>
      <xdr:col>41</xdr:col>
      <xdr:colOff>101600</xdr:colOff>
      <xdr:row>56</xdr:row>
      <xdr:rowOff>144752</xdr:rowOff>
    </xdr:to>
    <xdr:sp macro="" textlink="">
      <xdr:nvSpPr>
        <xdr:cNvPr id="370" name="楕円 369"/>
        <xdr:cNvSpPr/>
      </xdr:nvSpPr>
      <xdr:spPr>
        <a:xfrm>
          <a:off x="7810500" y="96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161279</xdr:rowOff>
    </xdr:from>
    <xdr:ext cx="534377" cy="259045"/>
    <xdr:sp macro="" textlink="">
      <xdr:nvSpPr>
        <xdr:cNvPr id="371" name="テキスト ボックス 370"/>
        <xdr:cNvSpPr txBox="1"/>
      </xdr:nvSpPr>
      <xdr:spPr>
        <a:xfrm>
          <a:off x="7594111" y="94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93758</xdr:rowOff>
    </xdr:from>
    <xdr:to>
      <xdr:col>36</xdr:col>
      <xdr:colOff>165100</xdr:colOff>
      <xdr:row>57</xdr:row>
      <xdr:rowOff>23908</xdr:rowOff>
    </xdr:to>
    <xdr:sp macro="" textlink="">
      <xdr:nvSpPr>
        <xdr:cNvPr id="372" name="楕円 371"/>
        <xdr:cNvSpPr/>
      </xdr:nvSpPr>
      <xdr:spPr>
        <a:xfrm>
          <a:off x="6921500" y="96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40435</xdr:rowOff>
    </xdr:from>
    <xdr:ext cx="534377" cy="259045"/>
    <xdr:sp macro="" textlink="">
      <xdr:nvSpPr>
        <xdr:cNvPr id="373" name="テキスト ボックス 372"/>
        <xdr:cNvSpPr txBox="1"/>
      </xdr:nvSpPr>
      <xdr:spPr>
        <a:xfrm>
          <a:off x="6705111" y="94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41087</xdr:rowOff>
    </xdr:from>
    <xdr:to>
      <xdr:col>55</xdr:col>
      <xdr:colOff>0</xdr:colOff>
      <xdr:row>77</xdr:row>
      <xdr:rowOff>141729</xdr:rowOff>
    </xdr:to>
    <xdr:cxnSp macro="">
      <xdr:nvCxnSpPr>
        <xdr:cNvPr id="398" name="直線コネクタ 397"/>
        <xdr:cNvCxnSpPr/>
      </xdr:nvCxnSpPr>
      <xdr:spPr>
        <a:xfrm flipV="1">
          <a:off x="9639300" y="13242737"/>
          <a:ext cx="838200" cy="1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141729</xdr:rowOff>
    </xdr:from>
    <xdr:to>
      <xdr:col>50</xdr:col>
      <xdr:colOff>114300</xdr:colOff>
      <xdr:row>77</xdr:row>
      <xdr:rowOff>149182</xdr:rowOff>
    </xdr:to>
    <xdr:cxnSp macro="">
      <xdr:nvCxnSpPr>
        <xdr:cNvPr id="401" name="直線コネクタ 400"/>
        <xdr:cNvCxnSpPr/>
      </xdr:nvCxnSpPr>
      <xdr:spPr>
        <a:xfrm flipV="1">
          <a:off x="8750300" y="13343379"/>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147003</xdr:rowOff>
    </xdr:from>
    <xdr:to>
      <xdr:col>45</xdr:col>
      <xdr:colOff>177800</xdr:colOff>
      <xdr:row>77</xdr:row>
      <xdr:rowOff>149182</xdr:rowOff>
    </xdr:to>
    <xdr:cxnSp macro="">
      <xdr:nvCxnSpPr>
        <xdr:cNvPr id="404" name="直線コネクタ 403"/>
        <xdr:cNvCxnSpPr/>
      </xdr:nvCxnSpPr>
      <xdr:spPr>
        <a:xfrm>
          <a:off x="7861300" y="13348653"/>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124023</xdr:rowOff>
    </xdr:from>
    <xdr:to>
      <xdr:col>41</xdr:col>
      <xdr:colOff>50800</xdr:colOff>
      <xdr:row>77</xdr:row>
      <xdr:rowOff>147003</xdr:rowOff>
    </xdr:to>
    <xdr:cxnSp macro="">
      <xdr:nvCxnSpPr>
        <xdr:cNvPr id="407" name="直線コネクタ 406"/>
        <xdr:cNvCxnSpPr/>
      </xdr:nvCxnSpPr>
      <xdr:spPr>
        <a:xfrm>
          <a:off x="6972300" y="1332567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161737</xdr:rowOff>
    </xdr:from>
    <xdr:to>
      <xdr:col>55</xdr:col>
      <xdr:colOff>50800</xdr:colOff>
      <xdr:row>77</xdr:row>
      <xdr:rowOff>91887</xdr:rowOff>
    </xdr:to>
    <xdr:sp macro="" textlink="">
      <xdr:nvSpPr>
        <xdr:cNvPr id="417" name="楕円 416"/>
        <xdr:cNvSpPr/>
      </xdr:nvSpPr>
      <xdr:spPr>
        <a:xfrm>
          <a:off x="10426700" y="131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140164</xdr:rowOff>
    </xdr:from>
    <xdr:ext cx="534377" cy="259045"/>
    <xdr:sp macro="" textlink="">
      <xdr:nvSpPr>
        <xdr:cNvPr id="418" name="商工費該当値テキスト"/>
        <xdr:cNvSpPr txBox="1"/>
      </xdr:nvSpPr>
      <xdr:spPr>
        <a:xfrm>
          <a:off x="10528300" y="131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90929</xdr:rowOff>
    </xdr:from>
    <xdr:to>
      <xdr:col>50</xdr:col>
      <xdr:colOff>165100</xdr:colOff>
      <xdr:row>78</xdr:row>
      <xdr:rowOff>21079</xdr:rowOff>
    </xdr:to>
    <xdr:sp macro="" textlink="">
      <xdr:nvSpPr>
        <xdr:cNvPr id="419" name="楕円 418"/>
        <xdr:cNvSpPr/>
      </xdr:nvSpPr>
      <xdr:spPr>
        <a:xfrm>
          <a:off x="9588500" y="13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12206</xdr:rowOff>
    </xdr:from>
    <xdr:ext cx="469744" cy="259045"/>
    <xdr:sp macro="" textlink="">
      <xdr:nvSpPr>
        <xdr:cNvPr id="420" name="テキスト ボックス 419"/>
        <xdr:cNvSpPr txBox="1"/>
      </xdr:nvSpPr>
      <xdr:spPr>
        <a:xfrm>
          <a:off x="9404428" y="133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98382</xdr:rowOff>
    </xdr:from>
    <xdr:to>
      <xdr:col>46</xdr:col>
      <xdr:colOff>38100</xdr:colOff>
      <xdr:row>78</xdr:row>
      <xdr:rowOff>28532</xdr:rowOff>
    </xdr:to>
    <xdr:sp macro="" textlink="">
      <xdr:nvSpPr>
        <xdr:cNvPr id="421" name="楕円 420"/>
        <xdr:cNvSpPr/>
      </xdr:nvSpPr>
      <xdr:spPr>
        <a:xfrm>
          <a:off x="8699500" y="133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19659</xdr:rowOff>
    </xdr:from>
    <xdr:ext cx="469744" cy="259045"/>
    <xdr:sp macro="" textlink="">
      <xdr:nvSpPr>
        <xdr:cNvPr id="422" name="テキスト ボックス 421"/>
        <xdr:cNvSpPr txBox="1"/>
      </xdr:nvSpPr>
      <xdr:spPr>
        <a:xfrm>
          <a:off x="8515428" y="133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96203</xdr:rowOff>
    </xdr:from>
    <xdr:to>
      <xdr:col>41</xdr:col>
      <xdr:colOff>101600</xdr:colOff>
      <xdr:row>78</xdr:row>
      <xdr:rowOff>26353</xdr:rowOff>
    </xdr:to>
    <xdr:sp macro="" textlink="">
      <xdr:nvSpPr>
        <xdr:cNvPr id="423" name="楕円 422"/>
        <xdr:cNvSpPr/>
      </xdr:nvSpPr>
      <xdr:spPr>
        <a:xfrm>
          <a:off x="7810500" y="132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17480</xdr:rowOff>
    </xdr:from>
    <xdr:ext cx="469744" cy="259045"/>
    <xdr:sp macro="" textlink="">
      <xdr:nvSpPr>
        <xdr:cNvPr id="424" name="テキスト ボックス 423"/>
        <xdr:cNvSpPr txBox="1"/>
      </xdr:nvSpPr>
      <xdr:spPr>
        <a:xfrm>
          <a:off x="7626428" y="133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73223</xdr:rowOff>
    </xdr:from>
    <xdr:to>
      <xdr:col>36</xdr:col>
      <xdr:colOff>165100</xdr:colOff>
      <xdr:row>78</xdr:row>
      <xdr:rowOff>3373</xdr:rowOff>
    </xdr:to>
    <xdr:sp macro="" textlink="">
      <xdr:nvSpPr>
        <xdr:cNvPr id="425" name="楕円 424"/>
        <xdr:cNvSpPr/>
      </xdr:nvSpPr>
      <xdr:spPr>
        <a:xfrm>
          <a:off x="6921500" y="132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165950</xdr:rowOff>
    </xdr:from>
    <xdr:ext cx="534377" cy="259045"/>
    <xdr:sp macro="" textlink="">
      <xdr:nvSpPr>
        <xdr:cNvPr id="426" name="テキスト ボックス 425"/>
        <xdr:cNvSpPr txBox="1"/>
      </xdr:nvSpPr>
      <xdr:spPr>
        <a:xfrm>
          <a:off x="6705111" y="133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10906</xdr:rowOff>
    </xdr:from>
    <xdr:to>
      <xdr:col>55</xdr:col>
      <xdr:colOff>0</xdr:colOff>
      <xdr:row>97</xdr:row>
      <xdr:rowOff>30260</xdr:rowOff>
    </xdr:to>
    <xdr:cxnSp macro="">
      <xdr:nvCxnSpPr>
        <xdr:cNvPr id="453" name="直線コネクタ 452"/>
        <xdr:cNvCxnSpPr/>
      </xdr:nvCxnSpPr>
      <xdr:spPr>
        <a:xfrm flipV="1">
          <a:off x="9639300" y="16641556"/>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55507</xdr:rowOff>
    </xdr:from>
    <xdr:to>
      <xdr:col>50</xdr:col>
      <xdr:colOff>114300</xdr:colOff>
      <xdr:row>97</xdr:row>
      <xdr:rowOff>30260</xdr:rowOff>
    </xdr:to>
    <xdr:cxnSp macro="">
      <xdr:nvCxnSpPr>
        <xdr:cNvPr id="456" name="直線コネクタ 455"/>
        <xdr:cNvCxnSpPr/>
      </xdr:nvCxnSpPr>
      <xdr:spPr>
        <a:xfrm>
          <a:off x="8750300" y="16514707"/>
          <a:ext cx="889000" cy="1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72551</xdr:rowOff>
    </xdr:from>
    <xdr:to>
      <xdr:col>45</xdr:col>
      <xdr:colOff>177800</xdr:colOff>
      <xdr:row>96</xdr:row>
      <xdr:rowOff>55507</xdr:rowOff>
    </xdr:to>
    <xdr:cxnSp macro="">
      <xdr:nvCxnSpPr>
        <xdr:cNvPr id="459" name="直線コネクタ 458"/>
        <xdr:cNvCxnSpPr/>
      </xdr:nvCxnSpPr>
      <xdr:spPr>
        <a:xfrm>
          <a:off x="7861300" y="16360301"/>
          <a:ext cx="889000" cy="1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48315</xdr:rowOff>
    </xdr:from>
    <xdr:to>
      <xdr:col>41</xdr:col>
      <xdr:colOff>50800</xdr:colOff>
      <xdr:row>95</xdr:row>
      <xdr:rowOff>72551</xdr:rowOff>
    </xdr:to>
    <xdr:cxnSp macro="">
      <xdr:nvCxnSpPr>
        <xdr:cNvPr id="462" name="直線コネクタ 461"/>
        <xdr:cNvCxnSpPr/>
      </xdr:nvCxnSpPr>
      <xdr:spPr>
        <a:xfrm>
          <a:off x="6972300" y="16336065"/>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131556</xdr:rowOff>
    </xdr:from>
    <xdr:to>
      <xdr:col>55</xdr:col>
      <xdr:colOff>50800</xdr:colOff>
      <xdr:row>97</xdr:row>
      <xdr:rowOff>61706</xdr:rowOff>
    </xdr:to>
    <xdr:sp macro="" textlink="">
      <xdr:nvSpPr>
        <xdr:cNvPr id="472" name="楕円 471"/>
        <xdr:cNvSpPr/>
      </xdr:nvSpPr>
      <xdr:spPr>
        <a:xfrm>
          <a:off x="104267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109983</xdr:rowOff>
    </xdr:from>
    <xdr:ext cx="534377" cy="259045"/>
    <xdr:sp macro="" textlink="">
      <xdr:nvSpPr>
        <xdr:cNvPr id="473" name="土木費該当値テキスト"/>
        <xdr:cNvSpPr txBox="1"/>
      </xdr:nvSpPr>
      <xdr:spPr>
        <a:xfrm>
          <a:off x="10528300" y="165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150910</xdr:rowOff>
    </xdr:from>
    <xdr:to>
      <xdr:col>50</xdr:col>
      <xdr:colOff>165100</xdr:colOff>
      <xdr:row>97</xdr:row>
      <xdr:rowOff>81060</xdr:rowOff>
    </xdr:to>
    <xdr:sp macro="" textlink="">
      <xdr:nvSpPr>
        <xdr:cNvPr id="474" name="楕円 473"/>
        <xdr:cNvSpPr/>
      </xdr:nvSpPr>
      <xdr:spPr>
        <a:xfrm>
          <a:off x="9588500" y="166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72187</xdr:rowOff>
    </xdr:from>
    <xdr:ext cx="534377" cy="259045"/>
    <xdr:sp macro="" textlink="">
      <xdr:nvSpPr>
        <xdr:cNvPr id="475" name="テキスト ボックス 474"/>
        <xdr:cNvSpPr txBox="1"/>
      </xdr:nvSpPr>
      <xdr:spPr>
        <a:xfrm>
          <a:off x="9372111" y="167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4707</xdr:rowOff>
    </xdr:from>
    <xdr:to>
      <xdr:col>46</xdr:col>
      <xdr:colOff>38100</xdr:colOff>
      <xdr:row>96</xdr:row>
      <xdr:rowOff>106307</xdr:rowOff>
    </xdr:to>
    <xdr:sp macro="" textlink="">
      <xdr:nvSpPr>
        <xdr:cNvPr id="476" name="楕円 475"/>
        <xdr:cNvSpPr/>
      </xdr:nvSpPr>
      <xdr:spPr>
        <a:xfrm>
          <a:off x="8699500" y="164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122834</xdr:rowOff>
    </xdr:from>
    <xdr:ext cx="534377" cy="259045"/>
    <xdr:sp macro="" textlink="">
      <xdr:nvSpPr>
        <xdr:cNvPr id="477" name="テキスト ボックス 476"/>
        <xdr:cNvSpPr txBox="1"/>
      </xdr:nvSpPr>
      <xdr:spPr>
        <a:xfrm>
          <a:off x="8483111" y="162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21751</xdr:rowOff>
    </xdr:from>
    <xdr:to>
      <xdr:col>41</xdr:col>
      <xdr:colOff>101600</xdr:colOff>
      <xdr:row>95</xdr:row>
      <xdr:rowOff>123351</xdr:rowOff>
    </xdr:to>
    <xdr:sp macro="" textlink="">
      <xdr:nvSpPr>
        <xdr:cNvPr id="478" name="楕円 477"/>
        <xdr:cNvSpPr/>
      </xdr:nvSpPr>
      <xdr:spPr>
        <a:xfrm>
          <a:off x="7810500" y="163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139878</xdr:rowOff>
    </xdr:from>
    <xdr:ext cx="599010" cy="259045"/>
    <xdr:sp macro="" textlink="">
      <xdr:nvSpPr>
        <xdr:cNvPr id="479" name="テキスト ボックス 478"/>
        <xdr:cNvSpPr txBox="1"/>
      </xdr:nvSpPr>
      <xdr:spPr>
        <a:xfrm>
          <a:off x="7561795" y="1608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168965</xdr:rowOff>
    </xdr:from>
    <xdr:to>
      <xdr:col>36</xdr:col>
      <xdr:colOff>165100</xdr:colOff>
      <xdr:row>95</xdr:row>
      <xdr:rowOff>99115</xdr:rowOff>
    </xdr:to>
    <xdr:sp macro="" textlink="">
      <xdr:nvSpPr>
        <xdr:cNvPr id="480" name="楕円 479"/>
        <xdr:cNvSpPr/>
      </xdr:nvSpPr>
      <xdr:spPr>
        <a:xfrm>
          <a:off x="6921500" y="162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115642</xdr:rowOff>
    </xdr:from>
    <xdr:ext cx="599010" cy="259045"/>
    <xdr:sp macro="" textlink="">
      <xdr:nvSpPr>
        <xdr:cNvPr id="481" name="テキスト ボックス 480"/>
        <xdr:cNvSpPr txBox="1"/>
      </xdr:nvSpPr>
      <xdr:spPr>
        <a:xfrm>
          <a:off x="6672795" y="160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109982</xdr:rowOff>
    </xdr:from>
    <xdr:to>
      <xdr:col>85</xdr:col>
      <xdr:colOff>127000</xdr:colOff>
      <xdr:row>37</xdr:row>
      <xdr:rowOff>134534</xdr:rowOff>
    </xdr:to>
    <xdr:cxnSp macro="">
      <xdr:nvCxnSpPr>
        <xdr:cNvPr id="509" name="直線コネクタ 508"/>
        <xdr:cNvCxnSpPr/>
      </xdr:nvCxnSpPr>
      <xdr:spPr>
        <a:xfrm flipV="1">
          <a:off x="15481300" y="6282182"/>
          <a:ext cx="838200" cy="1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156365</xdr:rowOff>
    </xdr:from>
    <xdr:to>
      <xdr:col>81</xdr:col>
      <xdr:colOff>50800</xdr:colOff>
      <xdr:row>37</xdr:row>
      <xdr:rowOff>134534</xdr:rowOff>
    </xdr:to>
    <xdr:cxnSp macro="">
      <xdr:nvCxnSpPr>
        <xdr:cNvPr id="512" name="直線コネクタ 511"/>
        <xdr:cNvCxnSpPr/>
      </xdr:nvCxnSpPr>
      <xdr:spPr>
        <a:xfrm>
          <a:off x="14592300" y="6328565"/>
          <a:ext cx="8890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156365</xdr:rowOff>
    </xdr:from>
    <xdr:to>
      <xdr:col>76</xdr:col>
      <xdr:colOff>114300</xdr:colOff>
      <xdr:row>37</xdr:row>
      <xdr:rowOff>43985</xdr:rowOff>
    </xdr:to>
    <xdr:cxnSp macro="">
      <xdr:nvCxnSpPr>
        <xdr:cNvPr id="515" name="直線コネクタ 514"/>
        <xdr:cNvCxnSpPr/>
      </xdr:nvCxnSpPr>
      <xdr:spPr>
        <a:xfrm flipV="1">
          <a:off x="13703300" y="6328565"/>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155771</xdr:rowOff>
    </xdr:from>
    <xdr:to>
      <xdr:col>71</xdr:col>
      <xdr:colOff>177800</xdr:colOff>
      <xdr:row>37</xdr:row>
      <xdr:rowOff>43985</xdr:rowOff>
    </xdr:to>
    <xdr:cxnSp macro="">
      <xdr:nvCxnSpPr>
        <xdr:cNvPr id="518" name="直線コネクタ 517"/>
        <xdr:cNvCxnSpPr/>
      </xdr:nvCxnSpPr>
      <xdr:spPr>
        <a:xfrm>
          <a:off x="12814300" y="6327971"/>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59182</xdr:rowOff>
    </xdr:from>
    <xdr:to>
      <xdr:col>85</xdr:col>
      <xdr:colOff>177800</xdr:colOff>
      <xdr:row>36</xdr:row>
      <xdr:rowOff>160782</xdr:rowOff>
    </xdr:to>
    <xdr:sp macro="" textlink="">
      <xdr:nvSpPr>
        <xdr:cNvPr id="528" name="楕円 527"/>
        <xdr:cNvSpPr/>
      </xdr:nvSpPr>
      <xdr:spPr>
        <a:xfrm>
          <a:off x="16268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82059</xdr:rowOff>
    </xdr:from>
    <xdr:ext cx="534377" cy="259045"/>
    <xdr:sp macro="" textlink="">
      <xdr:nvSpPr>
        <xdr:cNvPr id="529" name="消防費該当値テキスト"/>
        <xdr:cNvSpPr txBox="1"/>
      </xdr:nvSpPr>
      <xdr:spPr>
        <a:xfrm>
          <a:off x="16370300" y="60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83734</xdr:rowOff>
    </xdr:from>
    <xdr:to>
      <xdr:col>81</xdr:col>
      <xdr:colOff>101600</xdr:colOff>
      <xdr:row>38</xdr:row>
      <xdr:rowOff>13884</xdr:rowOff>
    </xdr:to>
    <xdr:sp macro="" textlink="">
      <xdr:nvSpPr>
        <xdr:cNvPr id="530" name="楕円 529"/>
        <xdr:cNvSpPr/>
      </xdr:nvSpPr>
      <xdr:spPr>
        <a:xfrm>
          <a:off x="15430500" y="6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5011</xdr:rowOff>
    </xdr:from>
    <xdr:ext cx="534377" cy="259045"/>
    <xdr:sp macro="" textlink="">
      <xdr:nvSpPr>
        <xdr:cNvPr id="531" name="テキスト ボックス 530"/>
        <xdr:cNvSpPr txBox="1"/>
      </xdr:nvSpPr>
      <xdr:spPr>
        <a:xfrm>
          <a:off x="15214111" y="6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105565</xdr:rowOff>
    </xdr:from>
    <xdr:to>
      <xdr:col>76</xdr:col>
      <xdr:colOff>165100</xdr:colOff>
      <xdr:row>37</xdr:row>
      <xdr:rowOff>35715</xdr:rowOff>
    </xdr:to>
    <xdr:sp macro="" textlink="">
      <xdr:nvSpPr>
        <xdr:cNvPr id="532" name="楕円 531"/>
        <xdr:cNvSpPr/>
      </xdr:nvSpPr>
      <xdr:spPr>
        <a:xfrm>
          <a:off x="14541500" y="62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26842</xdr:rowOff>
    </xdr:from>
    <xdr:ext cx="534377" cy="259045"/>
    <xdr:sp macro="" textlink="">
      <xdr:nvSpPr>
        <xdr:cNvPr id="533" name="テキスト ボックス 532"/>
        <xdr:cNvSpPr txBox="1"/>
      </xdr:nvSpPr>
      <xdr:spPr>
        <a:xfrm>
          <a:off x="14325111" y="63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164635</xdr:rowOff>
    </xdr:from>
    <xdr:to>
      <xdr:col>72</xdr:col>
      <xdr:colOff>38100</xdr:colOff>
      <xdr:row>37</xdr:row>
      <xdr:rowOff>94785</xdr:rowOff>
    </xdr:to>
    <xdr:sp macro="" textlink="">
      <xdr:nvSpPr>
        <xdr:cNvPr id="534" name="楕円 533"/>
        <xdr:cNvSpPr/>
      </xdr:nvSpPr>
      <xdr:spPr>
        <a:xfrm>
          <a:off x="13652500" y="63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85912</xdr:rowOff>
    </xdr:from>
    <xdr:ext cx="534377" cy="259045"/>
    <xdr:sp macro="" textlink="">
      <xdr:nvSpPr>
        <xdr:cNvPr id="535" name="テキスト ボックス 534"/>
        <xdr:cNvSpPr txBox="1"/>
      </xdr:nvSpPr>
      <xdr:spPr>
        <a:xfrm>
          <a:off x="13436111" y="64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104971</xdr:rowOff>
    </xdr:from>
    <xdr:to>
      <xdr:col>67</xdr:col>
      <xdr:colOff>101600</xdr:colOff>
      <xdr:row>37</xdr:row>
      <xdr:rowOff>35121</xdr:rowOff>
    </xdr:to>
    <xdr:sp macro="" textlink="">
      <xdr:nvSpPr>
        <xdr:cNvPr id="536" name="楕円 535"/>
        <xdr:cNvSpPr/>
      </xdr:nvSpPr>
      <xdr:spPr>
        <a:xfrm>
          <a:off x="12763500" y="62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51648</xdr:rowOff>
    </xdr:from>
    <xdr:ext cx="534377" cy="259045"/>
    <xdr:sp macro="" textlink="">
      <xdr:nvSpPr>
        <xdr:cNvPr id="537" name="テキスト ボックス 536"/>
        <xdr:cNvSpPr txBox="1"/>
      </xdr:nvSpPr>
      <xdr:spPr>
        <a:xfrm>
          <a:off x="12547111" y="60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131800</xdr:rowOff>
    </xdr:from>
    <xdr:to>
      <xdr:col>85</xdr:col>
      <xdr:colOff>127000</xdr:colOff>
      <xdr:row>56</xdr:row>
      <xdr:rowOff>165413</xdr:rowOff>
    </xdr:to>
    <xdr:cxnSp macro="">
      <xdr:nvCxnSpPr>
        <xdr:cNvPr id="564" name="直線コネクタ 563"/>
        <xdr:cNvCxnSpPr/>
      </xdr:nvCxnSpPr>
      <xdr:spPr>
        <a:xfrm flipV="1">
          <a:off x="15481300" y="9390100"/>
          <a:ext cx="838200" cy="37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165413</xdr:rowOff>
    </xdr:from>
    <xdr:to>
      <xdr:col>81</xdr:col>
      <xdr:colOff>50800</xdr:colOff>
      <xdr:row>57</xdr:row>
      <xdr:rowOff>14518</xdr:rowOff>
    </xdr:to>
    <xdr:cxnSp macro="">
      <xdr:nvCxnSpPr>
        <xdr:cNvPr id="567" name="直線コネクタ 566"/>
        <xdr:cNvCxnSpPr/>
      </xdr:nvCxnSpPr>
      <xdr:spPr>
        <a:xfrm flipV="1">
          <a:off x="14592300" y="9766613"/>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166026</xdr:rowOff>
    </xdr:from>
    <xdr:to>
      <xdr:col>76</xdr:col>
      <xdr:colOff>114300</xdr:colOff>
      <xdr:row>57</xdr:row>
      <xdr:rowOff>14518</xdr:rowOff>
    </xdr:to>
    <xdr:cxnSp macro="">
      <xdr:nvCxnSpPr>
        <xdr:cNvPr id="570" name="直線コネクタ 569"/>
        <xdr:cNvCxnSpPr/>
      </xdr:nvCxnSpPr>
      <xdr:spPr>
        <a:xfrm>
          <a:off x="13703300" y="9767226"/>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60517</xdr:rowOff>
    </xdr:from>
    <xdr:to>
      <xdr:col>71</xdr:col>
      <xdr:colOff>177800</xdr:colOff>
      <xdr:row>56</xdr:row>
      <xdr:rowOff>166026</xdr:rowOff>
    </xdr:to>
    <xdr:cxnSp macro="">
      <xdr:nvCxnSpPr>
        <xdr:cNvPr id="573" name="直線コネクタ 572"/>
        <xdr:cNvCxnSpPr/>
      </xdr:nvCxnSpPr>
      <xdr:spPr>
        <a:xfrm>
          <a:off x="12814300" y="9661717"/>
          <a:ext cx="889000" cy="10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81000</xdr:rowOff>
    </xdr:from>
    <xdr:to>
      <xdr:col>85</xdr:col>
      <xdr:colOff>177800</xdr:colOff>
      <xdr:row>55</xdr:row>
      <xdr:rowOff>11150</xdr:rowOff>
    </xdr:to>
    <xdr:sp macro="" textlink="">
      <xdr:nvSpPr>
        <xdr:cNvPr id="583" name="楕円 582"/>
        <xdr:cNvSpPr/>
      </xdr:nvSpPr>
      <xdr:spPr>
        <a:xfrm>
          <a:off x="16268700" y="93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103877</xdr:rowOff>
    </xdr:from>
    <xdr:ext cx="599010" cy="259045"/>
    <xdr:sp macro="" textlink="">
      <xdr:nvSpPr>
        <xdr:cNvPr id="584" name="教育費該当値テキスト"/>
        <xdr:cNvSpPr txBox="1"/>
      </xdr:nvSpPr>
      <xdr:spPr>
        <a:xfrm>
          <a:off x="16370300" y="919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114613</xdr:rowOff>
    </xdr:from>
    <xdr:to>
      <xdr:col>81</xdr:col>
      <xdr:colOff>101600</xdr:colOff>
      <xdr:row>57</xdr:row>
      <xdr:rowOff>44763</xdr:rowOff>
    </xdr:to>
    <xdr:sp macro="" textlink="">
      <xdr:nvSpPr>
        <xdr:cNvPr id="585" name="楕円 584"/>
        <xdr:cNvSpPr/>
      </xdr:nvSpPr>
      <xdr:spPr>
        <a:xfrm>
          <a:off x="15430500" y="97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35890</xdr:rowOff>
    </xdr:from>
    <xdr:ext cx="534377" cy="259045"/>
    <xdr:sp macro="" textlink="">
      <xdr:nvSpPr>
        <xdr:cNvPr id="586" name="テキスト ボックス 585"/>
        <xdr:cNvSpPr txBox="1"/>
      </xdr:nvSpPr>
      <xdr:spPr>
        <a:xfrm>
          <a:off x="15214111" y="98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135168</xdr:rowOff>
    </xdr:from>
    <xdr:to>
      <xdr:col>76</xdr:col>
      <xdr:colOff>165100</xdr:colOff>
      <xdr:row>57</xdr:row>
      <xdr:rowOff>65318</xdr:rowOff>
    </xdr:to>
    <xdr:sp macro="" textlink="">
      <xdr:nvSpPr>
        <xdr:cNvPr id="587" name="楕円 586"/>
        <xdr:cNvSpPr/>
      </xdr:nvSpPr>
      <xdr:spPr>
        <a:xfrm>
          <a:off x="14541500" y="97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56445</xdr:rowOff>
    </xdr:from>
    <xdr:ext cx="534377" cy="259045"/>
    <xdr:sp macro="" textlink="">
      <xdr:nvSpPr>
        <xdr:cNvPr id="588" name="テキスト ボックス 587"/>
        <xdr:cNvSpPr txBox="1"/>
      </xdr:nvSpPr>
      <xdr:spPr>
        <a:xfrm>
          <a:off x="14325111" y="982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115226</xdr:rowOff>
    </xdr:from>
    <xdr:to>
      <xdr:col>72</xdr:col>
      <xdr:colOff>38100</xdr:colOff>
      <xdr:row>57</xdr:row>
      <xdr:rowOff>45376</xdr:rowOff>
    </xdr:to>
    <xdr:sp macro="" textlink="">
      <xdr:nvSpPr>
        <xdr:cNvPr id="589" name="楕円 588"/>
        <xdr:cNvSpPr/>
      </xdr:nvSpPr>
      <xdr:spPr>
        <a:xfrm>
          <a:off x="13652500" y="97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36503</xdr:rowOff>
    </xdr:from>
    <xdr:ext cx="534377" cy="259045"/>
    <xdr:sp macro="" textlink="">
      <xdr:nvSpPr>
        <xdr:cNvPr id="590" name="テキスト ボックス 589"/>
        <xdr:cNvSpPr txBox="1"/>
      </xdr:nvSpPr>
      <xdr:spPr>
        <a:xfrm>
          <a:off x="13436111" y="98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9717</xdr:rowOff>
    </xdr:from>
    <xdr:to>
      <xdr:col>67</xdr:col>
      <xdr:colOff>101600</xdr:colOff>
      <xdr:row>56</xdr:row>
      <xdr:rowOff>111317</xdr:rowOff>
    </xdr:to>
    <xdr:sp macro="" textlink="">
      <xdr:nvSpPr>
        <xdr:cNvPr id="591" name="楕円 590"/>
        <xdr:cNvSpPr/>
      </xdr:nvSpPr>
      <xdr:spPr>
        <a:xfrm>
          <a:off x="12763500" y="96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127844</xdr:rowOff>
    </xdr:from>
    <xdr:ext cx="534377" cy="259045"/>
    <xdr:sp macro="" textlink="">
      <xdr:nvSpPr>
        <xdr:cNvPr id="592" name="テキスト ボックス 591"/>
        <xdr:cNvSpPr txBox="1"/>
      </xdr:nvSpPr>
      <xdr:spPr>
        <a:xfrm>
          <a:off x="12547111" y="93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166503</xdr:rowOff>
    </xdr:from>
    <xdr:to>
      <xdr:col>85</xdr:col>
      <xdr:colOff>127000</xdr:colOff>
      <xdr:row>78</xdr:row>
      <xdr:rowOff>129260</xdr:rowOff>
    </xdr:to>
    <xdr:cxnSp macro="">
      <xdr:nvCxnSpPr>
        <xdr:cNvPr id="621" name="直線コネクタ 620"/>
        <xdr:cNvCxnSpPr/>
      </xdr:nvCxnSpPr>
      <xdr:spPr>
        <a:xfrm>
          <a:off x="15481300" y="13368153"/>
          <a:ext cx="8382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166503</xdr:rowOff>
    </xdr:from>
    <xdr:to>
      <xdr:col>81</xdr:col>
      <xdr:colOff>50800</xdr:colOff>
      <xdr:row>79</xdr:row>
      <xdr:rowOff>44450</xdr:rowOff>
    </xdr:to>
    <xdr:cxnSp macro="">
      <xdr:nvCxnSpPr>
        <xdr:cNvPr id="624" name="直線コネクタ 623"/>
        <xdr:cNvCxnSpPr/>
      </xdr:nvCxnSpPr>
      <xdr:spPr>
        <a:xfrm flipV="1">
          <a:off x="14592300" y="13368153"/>
          <a:ext cx="889000" cy="2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78460</xdr:rowOff>
    </xdr:from>
    <xdr:to>
      <xdr:col>85</xdr:col>
      <xdr:colOff>177800</xdr:colOff>
      <xdr:row>79</xdr:row>
      <xdr:rowOff>8610</xdr:rowOff>
    </xdr:to>
    <xdr:sp macro="" textlink="">
      <xdr:nvSpPr>
        <xdr:cNvPr id="640" name="楕円 639"/>
        <xdr:cNvSpPr/>
      </xdr:nvSpPr>
      <xdr:spPr>
        <a:xfrm>
          <a:off x="162687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164837</xdr:rowOff>
    </xdr:from>
    <xdr:ext cx="469744" cy="259045"/>
    <xdr:sp macro="" textlink="">
      <xdr:nvSpPr>
        <xdr:cNvPr id="641" name="災害復旧費該当値テキスト"/>
        <xdr:cNvSpPr txBox="1"/>
      </xdr:nvSpPr>
      <xdr:spPr>
        <a:xfrm>
          <a:off x="16370300" y="133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115703</xdr:rowOff>
    </xdr:from>
    <xdr:to>
      <xdr:col>81</xdr:col>
      <xdr:colOff>101600</xdr:colOff>
      <xdr:row>78</xdr:row>
      <xdr:rowOff>45853</xdr:rowOff>
    </xdr:to>
    <xdr:sp macro="" textlink="">
      <xdr:nvSpPr>
        <xdr:cNvPr id="642" name="楕円 641"/>
        <xdr:cNvSpPr/>
      </xdr:nvSpPr>
      <xdr:spPr>
        <a:xfrm>
          <a:off x="15430500" y="133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62380</xdr:rowOff>
    </xdr:from>
    <xdr:ext cx="534377" cy="259045"/>
    <xdr:sp macro="" textlink="">
      <xdr:nvSpPr>
        <xdr:cNvPr id="643" name="テキスト ボックス 642"/>
        <xdr:cNvSpPr txBox="1"/>
      </xdr:nvSpPr>
      <xdr:spPr>
        <a:xfrm>
          <a:off x="15214111" y="130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86162</xdr:rowOff>
    </xdr:from>
    <xdr:to>
      <xdr:col>85</xdr:col>
      <xdr:colOff>127000</xdr:colOff>
      <xdr:row>95</xdr:row>
      <xdr:rowOff>91278</xdr:rowOff>
    </xdr:to>
    <xdr:cxnSp macro="">
      <xdr:nvCxnSpPr>
        <xdr:cNvPr id="676" name="直線コネクタ 675"/>
        <xdr:cNvCxnSpPr/>
      </xdr:nvCxnSpPr>
      <xdr:spPr>
        <a:xfrm flipV="1">
          <a:off x="15481300" y="1637391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91278</xdr:rowOff>
    </xdr:from>
    <xdr:to>
      <xdr:col>81</xdr:col>
      <xdr:colOff>50800</xdr:colOff>
      <xdr:row>95</xdr:row>
      <xdr:rowOff>92421</xdr:rowOff>
    </xdr:to>
    <xdr:cxnSp macro="">
      <xdr:nvCxnSpPr>
        <xdr:cNvPr id="679" name="直線コネクタ 678"/>
        <xdr:cNvCxnSpPr/>
      </xdr:nvCxnSpPr>
      <xdr:spPr>
        <a:xfrm flipV="1">
          <a:off x="14592300" y="163790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92421</xdr:rowOff>
    </xdr:from>
    <xdr:to>
      <xdr:col>76</xdr:col>
      <xdr:colOff>114300</xdr:colOff>
      <xdr:row>95</xdr:row>
      <xdr:rowOff>120493</xdr:rowOff>
    </xdr:to>
    <xdr:cxnSp macro="">
      <xdr:nvCxnSpPr>
        <xdr:cNvPr id="682" name="直線コネクタ 681"/>
        <xdr:cNvCxnSpPr/>
      </xdr:nvCxnSpPr>
      <xdr:spPr>
        <a:xfrm flipV="1">
          <a:off x="13703300" y="16380171"/>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114946</xdr:rowOff>
    </xdr:from>
    <xdr:to>
      <xdr:col>71</xdr:col>
      <xdr:colOff>177800</xdr:colOff>
      <xdr:row>95</xdr:row>
      <xdr:rowOff>120493</xdr:rowOff>
    </xdr:to>
    <xdr:cxnSp macro="">
      <xdr:nvCxnSpPr>
        <xdr:cNvPr id="685" name="直線コネクタ 684"/>
        <xdr:cNvCxnSpPr/>
      </xdr:nvCxnSpPr>
      <xdr:spPr>
        <a:xfrm>
          <a:off x="12814300" y="16402696"/>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35362</xdr:rowOff>
    </xdr:from>
    <xdr:to>
      <xdr:col>85</xdr:col>
      <xdr:colOff>177800</xdr:colOff>
      <xdr:row>95</xdr:row>
      <xdr:rowOff>136962</xdr:rowOff>
    </xdr:to>
    <xdr:sp macro="" textlink="">
      <xdr:nvSpPr>
        <xdr:cNvPr id="695" name="楕円 694"/>
        <xdr:cNvSpPr/>
      </xdr:nvSpPr>
      <xdr:spPr>
        <a:xfrm>
          <a:off x="16268700" y="163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58239</xdr:rowOff>
    </xdr:from>
    <xdr:ext cx="599010" cy="259045"/>
    <xdr:sp macro="" textlink="">
      <xdr:nvSpPr>
        <xdr:cNvPr id="696" name="公債費該当値テキスト"/>
        <xdr:cNvSpPr txBox="1"/>
      </xdr:nvSpPr>
      <xdr:spPr>
        <a:xfrm>
          <a:off x="16370300" y="1617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40478</xdr:rowOff>
    </xdr:from>
    <xdr:to>
      <xdr:col>81</xdr:col>
      <xdr:colOff>101600</xdr:colOff>
      <xdr:row>95</xdr:row>
      <xdr:rowOff>142078</xdr:rowOff>
    </xdr:to>
    <xdr:sp macro="" textlink="">
      <xdr:nvSpPr>
        <xdr:cNvPr id="697" name="楕円 696"/>
        <xdr:cNvSpPr/>
      </xdr:nvSpPr>
      <xdr:spPr>
        <a:xfrm>
          <a:off x="15430500" y="1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158605</xdr:rowOff>
    </xdr:from>
    <xdr:ext cx="599010" cy="259045"/>
    <xdr:sp macro="" textlink="">
      <xdr:nvSpPr>
        <xdr:cNvPr id="698" name="テキスト ボックス 697"/>
        <xdr:cNvSpPr txBox="1"/>
      </xdr:nvSpPr>
      <xdr:spPr>
        <a:xfrm>
          <a:off x="15181795" y="1610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41621</xdr:rowOff>
    </xdr:from>
    <xdr:to>
      <xdr:col>76</xdr:col>
      <xdr:colOff>165100</xdr:colOff>
      <xdr:row>95</xdr:row>
      <xdr:rowOff>143221</xdr:rowOff>
    </xdr:to>
    <xdr:sp macro="" textlink="">
      <xdr:nvSpPr>
        <xdr:cNvPr id="699" name="楕円 698"/>
        <xdr:cNvSpPr/>
      </xdr:nvSpPr>
      <xdr:spPr>
        <a:xfrm>
          <a:off x="14541500" y="163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159748</xdr:rowOff>
    </xdr:from>
    <xdr:ext cx="599010" cy="259045"/>
    <xdr:sp macro="" textlink="">
      <xdr:nvSpPr>
        <xdr:cNvPr id="700" name="テキスト ボックス 699"/>
        <xdr:cNvSpPr txBox="1"/>
      </xdr:nvSpPr>
      <xdr:spPr>
        <a:xfrm>
          <a:off x="14292795" y="161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69693</xdr:rowOff>
    </xdr:from>
    <xdr:to>
      <xdr:col>72</xdr:col>
      <xdr:colOff>38100</xdr:colOff>
      <xdr:row>95</xdr:row>
      <xdr:rowOff>171293</xdr:rowOff>
    </xdr:to>
    <xdr:sp macro="" textlink="">
      <xdr:nvSpPr>
        <xdr:cNvPr id="701" name="楕円 700"/>
        <xdr:cNvSpPr/>
      </xdr:nvSpPr>
      <xdr:spPr>
        <a:xfrm>
          <a:off x="13652500" y="163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16370</xdr:rowOff>
    </xdr:from>
    <xdr:ext cx="599010" cy="259045"/>
    <xdr:sp macro="" textlink="">
      <xdr:nvSpPr>
        <xdr:cNvPr id="702" name="テキスト ボックス 701"/>
        <xdr:cNvSpPr txBox="1"/>
      </xdr:nvSpPr>
      <xdr:spPr>
        <a:xfrm>
          <a:off x="13403795" y="1613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64146</xdr:rowOff>
    </xdr:from>
    <xdr:to>
      <xdr:col>67</xdr:col>
      <xdr:colOff>101600</xdr:colOff>
      <xdr:row>95</xdr:row>
      <xdr:rowOff>165746</xdr:rowOff>
    </xdr:to>
    <xdr:sp macro="" textlink="">
      <xdr:nvSpPr>
        <xdr:cNvPr id="703" name="楕円 702"/>
        <xdr:cNvSpPr/>
      </xdr:nvSpPr>
      <xdr:spPr>
        <a:xfrm>
          <a:off x="12763500" y="163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10823</xdr:rowOff>
    </xdr:from>
    <xdr:ext cx="599010" cy="259045"/>
    <xdr:sp macro="" textlink="">
      <xdr:nvSpPr>
        <xdr:cNvPr id="704" name="テキスト ボックス 703"/>
        <xdr:cNvSpPr txBox="1"/>
      </xdr:nvSpPr>
      <xdr:spPr>
        <a:xfrm>
          <a:off x="12514795" y="1612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類似団体平均値より高くなっている経費のうち主な構成項目は、民生費、教育費及び公債費である。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221,389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円となっており、類似団体平均値と比較して住民一人当たりのコストが高い水準となっている。少子高齢化や障害福祉サービス費及び平成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年度においても放課後児童クラブ施設整備事業を実施したことが主な要因となっている。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151,728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年度及び類似団体平均と比較して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を超える水準となっている。主な要因としては、中学校屋内運動場整備事業を実施したことによる影響であり、当該事業は令和元年度へ繰越事業となったため来年度においても引き続き高い水準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124,210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円となっており、類似団体平均値と比較して住民一人当たりのコストが高い水準となっている。保有する公共施設及び町道の改良・機能強化に係る地方債が増加していることが主な要因となっている。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財政調整基金残高は、前年度余剰金</a:t>
          </a:r>
          <a:r>
            <a:rPr kumimoji="1" lang="en-US" altLang="ja-JP" sz="1200">
              <a:latin typeface="ＭＳ ゴシック" pitchFamily="49" charset="-128"/>
              <a:ea typeface="ＭＳ ゴシック" pitchFamily="49" charset="-128"/>
            </a:rPr>
            <a:t>141,000</a:t>
          </a:r>
          <a:r>
            <a:rPr kumimoji="1" lang="ja-JP" altLang="en-US" sz="1200">
              <a:latin typeface="ＭＳ ゴシック" pitchFamily="49" charset="-128"/>
              <a:ea typeface="ＭＳ ゴシック" pitchFamily="49" charset="-128"/>
            </a:rPr>
            <a:t>千円積立てたが、当該基金を</a:t>
          </a:r>
          <a:r>
            <a:rPr kumimoji="1" lang="en-US" altLang="ja-JP" sz="1200">
              <a:latin typeface="ＭＳ ゴシック" pitchFamily="49" charset="-128"/>
              <a:ea typeface="ＭＳ ゴシック" pitchFamily="49" charset="-128"/>
            </a:rPr>
            <a:t>300,000</a:t>
          </a:r>
          <a:r>
            <a:rPr kumimoji="1" lang="ja-JP" altLang="en-US" sz="1200">
              <a:latin typeface="ＭＳ ゴシック" pitchFamily="49" charset="-128"/>
              <a:ea typeface="ＭＳ ゴシック" pitchFamily="49" charset="-128"/>
            </a:rPr>
            <a:t>千円取崩し、</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特定目的基金である</a:t>
          </a:r>
          <a:r>
            <a:rPr kumimoji="1" lang="ja-JP" altLang="en-US" sz="1200">
              <a:latin typeface="ＭＳ ゴシック" pitchFamily="49" charset="-128"/>
              <a:ea typeface="ＭＳ ゴシック" pitchFamily="49" charset="-128"/>
            </a:rPr>
            <a:t>庁舎整備基金を創設しその基金へ積立てを行ったため基金残高が</a:t>
          </a:r>
          <a:r>
            <a:rPr kumimoji="1" lang="en-US" altLang="ja-JP" sz="1200">
              <a:latin typeface="ＭＳ ゴシック" pitchFamily="49" charset="-128"/>
              <a:ea typeface="ＭＳ ゴシック" pitchFamily="49" charset="-128"/>
            </a:rPr>
            <a:t>2,434,750</a:t>
          </a:r>
          <a:r>
            <a:rPr kumimoji="1" lang="ja-JP" altLang="en-US" sz="1200">
              <a:latin typeface="ＭＳ ゴシック" pitchFamily="49" charset="-128"/>
              <a:ea typeface="ＭＳ ゴシック" pitchFamily="49" charset="-128"/>
            </a:rPr>
            <a:t>千円となり減少している。標準財政規模比は</a:t>
          </a:r>
          <a:r>
            <a:rPr kumimoji="1" lang="en-US" altLang="ja-JP" sz="1200">
              <a:latin typeface="ＭＳ ゴシック" pitchFamily="49" charset="-128"/>
              <a:ea typeface="ＭＳ ゴシック" pitchFamily="49" charset="-128"/>
            </a:rPr>
            <a:t>74.5</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実質収支額は、翌年度へ繰越すべき財源</a:t>
          </a:r>
          <a:r>
            <a:rPr kumimoji="1" lang="en-US" altLang="ja-JP" sz="1200">
              <a:latin typeface="ＭＳ ゴシック" pitchFamily="49" charset="-128"/>
              <a:ea typeface="ＭＳ ゴシック" pitchFamily="49" charset="-128"/>
            </a:rPr>
            <a:t>52,348</a:t>
          </a:r>
          <a:r>
            <a:rPr kumimoji="1" lang="ja-JP" altLang="en-US" sz="1200">
              <a:latin typeface="ＭＳ ゴシック" pitchFamily="49" charset="-128"/>
              <a:ea typeface="ＭＳ ゴシック" pitchFamily="49" charset="-128"/>
            </a:rPr>
            <a:t>千円を除いた</a:t>
          </a:r>
          <a:r>
            <a:rPr kumimoji="1" lang="en-US" altLang="ja-JP" sz="1200">
              <a:latin typeface="ＭＳ ゴシック" pitchFamily="49" charset="-128"/>
              <a:ea typeface="ＭＳ ゴシック" pitchFamily="49" charset="-128"/>
            </a:rPr>
            <a:t>51,407</a:t>
          </a:r>
          <a:r>
            <a:rPr kumimoji="1" lang="ja-JP" altLang="en-US" sz="1200">
              <a:latin typeface="ＭＳ ゴシック" pitchFamily="49" charset="-128"/>
              <a:ea typeface="ＭＳ ゴシック" pitchFamily="49" charset="-128"/>
            </a:rPr>
            <a:t>千円となり、</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ポイントの減少となっている。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また、実質単年度収支においてもマイナスとなったが、これは財政調整基金に</a:t>
          </a:r>
          <a:r>
            <a:rPr kumimoji="1" lang="en-US" altLang="ja-JP" sz="1200">
              <a:latin typeface="ＭＳ ゴシック" pitchFamily="49" charset="-128"/>
              <a:ea typeface="ＭＳ ゴシック" pitchFamily="49" charset="-128"/>
            </a:rPr>
            <a:t>141,000</a:t>
          </a:r>
          <a:r>
            <a:rPr kumimoji="1" lang="ja-JP" altLang="en-US" sz="1200">
              <a:latin typeface="ＭＳ ゴシック" pitchFamily="49" charset="-128"/>
              <a:ea typeface="ＭＳ ゴシック" pitchFamily="49" charset="-128"/>
            </a:rPr>
            <a:t>千円積立てたが、</a:t>
          </a:r>
          <a:r>
            <a:rPr kumimoji="1" lang="en-US" altLang="ja-JP" sz="1200">
              <a:latin typeface="ＭＳ ゴシック" pitchFamily="49" charset="-128"/>
              <a:ea typeface="ＭＳ ゴシック" pitchFamily="49" charset="-128"/>
            </a:rPr>
            <a:t>300,000</a:t>
          </a:r>
          <a:r>
            <a:rPr kumimoji="1" lang="ja-JP" altLang="en-US" sz="1200">
              <a:latin typeface="ＭＳ ゴシック" pitchFamily="49" charset="-128"/>
              <a:ea typeface="ＭＳ ゴシック" pitchFamily="49" charset="-128"/>
            </a:rPr>
            <a:t>千円取崩したことが主な要因である。</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新たな特定目的基金創設による財政調整基金からの財源振替</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水道事業会計、一般会計及び特別会計ともに黒字であるが、一般会計において特別会計等への繰出金の負担が大きい。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水道事業会計においては、法定外繰入を行い黒字となっているため、経営戦略等を策定し将来の財源の見通しを立て計画的な事業運営に努める。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また他の特別会計においても、効率的な事業運営に努め、財政運営の安定性・継続性の確保を図り、独立採算性の原則のもと財政健全化に向けた取り組みを強化し、一般会計への負担軽減に努める。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元利償還金については若干増加し、かつ公営企業への繰入金も増えてきており、実質公債費比率が微増なっている。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今後、大型建設事業の償還も始まるため、適正な地方債発行の管理に努め、緊急度・住民ニーズを的確に把握した事業の選択により、地方債に大きく頼ることのないよう健全な財政運営に努めていく。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年度においては、一般会計等に係る地方債残高及び公営企業債等繰入見込額は増加しているが、充当可能財源等も増加しており将来負担比率の分子は減少となっている。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老朽化している公共施設の維持補修事業等の財源について基金活用が見込まれ、基金残高が減少することとなるため、今後とも地方債残高の減少に努め、借入の際は交付税税措置の高い地方債を選択することや、適正な職員数の管理による退職手当負担見込額の抑制を図り、将来負担額及び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年度においては基金繰入として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319,522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基金の使途明確化を図り、単に財政調整基金のみへの積立を行わずに特定目的金への積立てや、新規事業に充当可能となる基金を創設し、住民にわかりやすい基金運営に努める。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・地域福祉基金：高齢者保健福祉の増進を図り、在宅福祉の向上、健康づくり等の施策において、民間活動の活発化を促進し、温かい福祉社会を築くための事業に活用する。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・教育施設整備基金：教育施設を整備する財源を積立てる。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・ふるさと納税基金：本町の発展を願い、応援する人々からの寄付金を適正に管理し、寄付金を財源として、寄付者の意向を反映した事業を推進する。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・雇用創出推進基金：地方交付税で措置された財源等により、町民の雇用創出を推進するための事業に活用する。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庁舎整備基金については、今後の庁舎整備（建て替え等を含む）平成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年度に新たに創設した特定目的基金で、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千円を積立てた。なお、建て替え時期や具体的な計画は現在未定。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ふるさと納税基金については、ふるさと納税寄付金があった場合に一部を返礼品やふるさと納税関連業務に充当し、残額を基金に積立てており、近年増加傾向にある。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上記以外の特定目的金については利息分について積立てている。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・安全安心対策基金：今後、公共施設等の整備、景観環境等の保全防災上の対策等を円滑に実施するための基金を創設し、初年度は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億円積立て、関連事業の財源に活用していく。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・教育施設整備基金については、体育・文化施設の老朽化対策事業に活用するため、積立額を増額し、関連事業に充てていく。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財政調整基金残高は、前年度余剰金等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千円積立てたが、新規に特定目的基金を創設する財源として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2,434,750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今後においても、新たな特定目的基金の創設のための財源としての活用や、災害等の予期せぬ歳出増加に対応できる財源として活用する。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減債基金については、利息のみ積立てている状況にあり、前年度とほぼ横ばいで推移している。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今後においても、利息のみを積立て、現在の残高を維持し、繰り上げ償還や町債の償還が多額になる場合等に、その財源として基金を活用していく。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それぞれの公共施設等について、個別施設計画を策定していくが、策定の際は各施設の老朽化状況の調査を行い、施設ごとの使用可能年数を見積もった上で、必要な施設の維持管理や不要な施設の除去の検討を図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4" name="直線コネクタ 73"/>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5"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6" name="直線コネクタ 75"/>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7"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8" name="直線コネクタ 77"/>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9" name="有形固定資産減価償却率平均値テキスト"/>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0" name="フローチャート: 判断 79"/>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1" name="フローチャート: 判断 80"/>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2" name="フローチャート: 判断 81"/>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3" name="フローチャート: 判断 82"/>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9" name="楕円 88"/>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90"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1" name="楕円 90"/>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104594</xdr:rowOff>
    </xdr:to>
    <xdr:cxnSp macro="">
      <xdr:nvCxnSpPr>
        <xdr:cNvPr id="92" name="直線コネクタ 91"/>
        <xdr:cNvCxnSpPr/>
      </xdr:nvCxnSpPr>
      <xdr:spPr>
        <a:xfrm flipV="1">
          <a:off x="4051300" y="6310086"/>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115479</xdr:rowOff>
    </xdr:from>
    <xdr:to>
      <xdr:col>15</xdr:col>
      <xdr:colOff>187325</xdr:colOff>
      <xdr:row>33</xdr:row>
      <xdr:rowOff>45629</xdr:rowOff>
    </xdr:to>
    <xdr:sp macro="" textlink="">
      <xdr:nvSpPr>
        <xdr:cNvPr id="93" name="楕円 92"/>
        <xdr:cNvSpPr/>
      </xdr:nvSpPr>
      <xdr:spPr>
        <a:xfrm>
          <a:off x="3238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166279</xdr:rowOff>
    </xdr:to>
    <xdr:cxnSp macro="">
      <xdr:nvCxnSpPr>
        <xdr:cNvPr id="94" name="直線コネクタ 93"/>
        <xdr:cNvCxnSpPr/>
      </xdr:nvCxnSpPr>
      <xdr:spPr>
        <a:xfrm flipV="1">
          <a:off x="3289300" y="636251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140153</xdr:rowOff>
    </xdr:from>
    <xdr:to>
      <xdr:col>11</xdr:col>
      <xdr:colOff>187325</xdr:colOff>
      <xdr:row>33</xdr:row>
      <xdr:rowOff>70303</xdr:rowOff>
    </xdr:to>
    <xdr:sp macro="" textlink="">
      <xdr:nvSpPr>
        <xdr:cNvPr id="95" name="楕円 94"/>
        <xdr:cNvSpPr/>
      </xdr:nvSpPr>
      <xdr:spPr>
        <a:xfrm>
          <a:off x="24765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166279</xdr:rowOff>
    </xdr:from>
    <xdr:to>
      <xdr:col>15</xdr:col>
      <xdr:colOff>136525</xdr:colOff>
      <xdr:row>33</xdr:row>
      <xdr:rowOff>19503</xdr:rowOff>
    </xdr:to>
    <xdr:cxnSp macro="">
      <xdr:nvCxnSpPr>
        <xdr:cNvPr id="96" name="直線コネクタ 95"/>
        <xdr:cNvCxnSpPr/>
      </xdr:nvCxnSpPr>
      <xdr:spPr>
        <a:xfrm flipV="1">
          <a:off x="2527300" y="642420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7"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8"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9"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100" name="n_1mainValue有形固定資産減価償却率"/>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36756</xdr:rowOff>
    </xdr:from>
    <xdr:ext cx="405111" cy="259045"/>
    <xdr:sp macro="" textlink="">
      <xdr:nvSpPr>
        <xdr:cNvPr id="101" name="n_2mainValue有形固定資産減価償却率"/>
        <xdr:cNvSpPr txBox="1"/>
      </xdr:nvSpPr>
      <xdr:spPr>
        <a:xfrm>
          <a:off x="30867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61430</xdr:rowOff>
    </xdr:from>
    <xdr:ext cx="405111" cy="259045"/>
    <xdr:sp macro="" textlink="">
      <xdr:nvSpPr>
        <xdr:cNvPr id="102" name="n_3mainValue有形固定資産減価償却率"/>
        <xdr:cNvSpPr txBox="1"/>
      </xdr:nvSpPr>
      <xdr:spPr>
        <a:xfrm>
          <a:off x="2324744" y="649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債務償還比率は類似団体より低い水準にある。主な要因として、財政調整基金を含め基金残高が負債合計の</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程度であることから低い水準にあると考えられる。今後も引き続き債務償還比率が類似団体を上回らないよう注視していく。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9" name="テキスト ボックス 11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1" name="直線コネクタ 130"/>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3" name="直線コネクタ 13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4"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5" name="直線コネクタ 134"/>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6" name="債務償還比率平均値テキスト"/>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7" name="フローチャート: 判断 136"/>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8" name="フローチャート: 判断 137"/>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102009</xdr:rowOff>
    </xdr:from>
    <xdr:to>
      <xdr:col>76</xdr:col>
      <xdr:colOff>73025</xdr:colOff>
      <xdr:row>32</xdr:row>
      <xdr:rowOff>32159</xdr:rowOff>
    </xdr:to>
    <xdr:sp macro="" textlink="">
      <xdr:nvSpPr>
        <xdr:cNvPr id="144" name="楕円 143"/>
        <xdr:cNvSpPr/>
      </xdr:nvSpPr>
      <xdr:spPr>
        <a:xfrm>
          <a:off x="14744700" y="61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80436</xdr:rowOff>
    </xdr:from>
    <xdr:ext cx="469744" cy="259045"/>
    <xdr:sp macro="" textlink="">
      <xdr:nvSpPr>
        <xdr:cNvPr id="145" name="債務償還比率該当値テキスト"/>
        <xdr:cNvSpPr txBox="1"/>
      </xdr:nvSpPr>
      <xdr:spPr>
        <a:xfrm>
          <a:off x="14846300" y="61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100210</xdr:rowOff>
    </xdr:from>
    <xdr:to>
      <xdr:col>72</xdr:col>
      <xdr:colOff>123825</xdr:colOff>
      <xdr:row>32</xdr:row>
      <xdr:rowOff>30360</xdr:rowOff>
    </xdr:to>
    <xdr:sp macro="" textlink="">
      <xdr:nvSpPr>
        <xdr:cNvPr id="146" name="楕円 145"/>
        <xdr:cNvSpPr/>
      </xdr:nvSpPr>
      <xdr:spPr>
        <a:xfrm>
          <a:off x="14033500" y="61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151010</xdr:rowOff>
    </xdr:from>
    <xdr:to>
      <xdr:col>76</xdr:col>
      <xdr:colOff>22225</xdr:colOff>
      <xdr:row>31</xdr:row>
      <xdr:rowOff>152809</xdr:rowOff>
    </xdr:to>
    <xdr:cxnSp macro="">
      <xdr:nvCxnSpPr>
        <xdr:cNvPr id="147" name="直線コネクタ 146"/>
        <xdr:cNvCxnSpPr/>
      </xdr:nvCxnSpPr>
      <xdr:spPr>
        <a:xfrm>
          <a:off x="14084300" y="6237485"/>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8" name="n_1aveValue債務償還比率"/>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21487</xdr:rowOff>
    </xdr:from>
    <xdr:ext cx="469744" cy="259045"/>
    <xdr:sp macro="" textlink="">
      <xdr:nvSpPr>
        <xdr:cNvPr id="149" name="n_1mainValue債務償還比率"/>
        <xdr:cNvSpPr txBox="1"/>
      </xdr:nvSpPr>
      <xdr:spPr>
        <a:xfrm>
          <a:off x="13836727" y="62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xdr:rowOff>
    </xdr:from>
    <xdr:to>
      <xdr:col>24</xdr:col>
      <xdr:colOff>114300</xdr:colOff>
      <xdr:row>36</xdr:row>
      <xdr:rowOff>112304</xdr:rowOff>
    </xdr:to>
    <xdr:sp macro="" textlink="">
      <xdr:nvSpPr>
        <xdr:cNvPr id="72" name="楕円 71"/>
        <xdr:cNvSpPr/>
      </xdr:nvSpPr>
      <xdr:spPr>
        <a:xfrm>
          <a:off x="4584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33581</xdr:rowOff>
    </xdr:from>
    <xdr:ext cx="405111" cy="259045"/>
    <xdr:sp macro="" textlink="">
      <xdr:nvSpPr>
        <xdr:cNvPr id="73" name="【道路】&#10;有形固定資産減価償却率該当値テキスト"/>
        <xdr:cNvSpPr txBox="1"/>
      </xdr:nvSpPr>
      <xdr:spPr>
        <a:xfrm>
          <a:off x="4673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4" name="楕円 73"/>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61504</xdr:rowOff>
    </xdr:from>
    <xdr:to>
      <xdr:col>24</xdr:col>
      <xdr:colOff>63500</xdr:colOff>
      <xdr:row>36</xdr:row>
      <xdr:rowOff>94161</xdr:rowOff>
    </xdr:to>
    <xdr:cxnSp macro="">
      <xdr:nvCxnSpPr>
        <xdr:cNvPr id="75" name="直線コネクタ 74"/>
        <xdr:cNvCxnSpPr/>
      </xdr:nvCxnSpPr>
      <xdr:spPr>
        <a:xfrm flipV="1">
          <a:off x="3797300" y="623370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6" name="楕円 75"/>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152944</xdr:rowOff>
    </xdr:to>
    <xdr:cxnSp macro="">
      <xdr:nvCxnSpPr>
        <xdr:cNvPr id="77" name="直線コネクタ 76"/>
        <xdr:cNvCxnSpPr/>
      </xdr:nvCxnSpPr>
      <xdr:spPr>
        <a:xfrm flipV="1">
          <a:off x="2908300" y="626636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78" name="楕円 77"/>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152944</xdr:rowOff>
    </xdr:from>
    <xdr:to>
      <xdr:col>15</xdr:col>
      <xdr:colOff>50800</xdr:colOff>
      <xdr:row>36</xdr:row>
      <xdr:rowOff>159476</xdr:rowOff>
    </xdr:to>
    <xdr:cxnSp macro="">
      <xdr:nvCxnSpPr>
        <xdr:cNvPr id="79" name="直線コネクタ 78"/>
        <xdr:cNvCxnSpPr/>
      </xdr:nvCxnSpPr>
      <xdr:spPr>
        <a:xfrm flipV="1">
          <a:off x="2019300" y="63251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3" name="n_1mainValue【道路】&#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23421</xdr:rowOff>
    </xdr:from>
    <xdr:ext cx="405111" cy="259045"/>
    <xdr:sp macro="" textlink="">
      <xdr:nvSpPr>
        <xdr:cNvPr id="84" name="n_2mainValue【道路】&#10;有形固定資産減価償却率"/>
        <xdr:cNvSpPr txBox="1"/>
      </xdr:nvSpPr>
      <xdr:spPr>
        <a:xfrm>
          <a:off x="2705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29953</xdr:rowOff>
    </xdr:from>
    <xdr:ext cx="405111" cy="259045"/>
    <xdr:sp macro="" textlink="">
      <xdr:nvSpPr>
        <xdr:cNvPr id="85" name="n_3mainValue【道路】&#10;有形固定資産減価償却率"/>
        <xdr:cNvSpPr txBox="1"/>
      </xdr:nvSpPr>
      <xdr:spPr>
        <a:xfrm>
          <a:off x="181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49475</xdr:rowOff>
    </xdr:from>
    <xdr:to>
      <xdr:col>55</xdr:col>
      <xdr:colOff>50800</xdr:colOff>
      <xdr:row>41</xdr:row>
      <xdr:rowOff>151075</xdr:rowOff>
    </xdr:to>
    <xdr:sp macro="" textlink="">
      <xdr:nvSpPr>
        <xdr:cNvPr id="124" name="楕円 123"/>
        <xdr:cNvSpPr/>
      </xdr:nvSpPr>
      <xdr:spPr>
        <a:xfrm>
          <a:off x="10426700" y="70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50736</xdr:rowOff>
    </xdr:from>
    <xdr:to>
      <xdr:col>50</xdr:col>
      <xdr:colOff>165100</xdr:colOff>
      <xdr:row>41</xdr:row>
      <xdr:rowOff>152336</xdr:rowOff>
    </xdr:to>
    <xdr:sp macro="" textlink="">
      <xdr:nvSpPr>
        <xdr:cNvPr id="126" name="楕円 125"/>
        <xdr:cNvSpPr/>
      </xdr:nvSpPr>
      <xdr:spPr>
        <a:xfrm>
          <a:off x="9588500" y="70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100275</xdr:rowOff>
    </xdr:from>
    <xdr:to>
      <xdr:col>55</xdr:col>
      <xdr:colOff>0</xdr:colOff>
      <xdr:row>41</xdr:row>
      <xdr:rowOff>101536</xdr:rowOff>
    </xdr:to>
    <xdr:cxnSp macro="">
      <xdr:nvCxnSpPr>
        <xdr:cNvPr id="127" name="直線コネクタ 126"/>
        <xdr:cNvCxnSpPr/>
      </xdr:nvCxnSpPr>
      <xdr:spPr>
        <a:xfrm flipV="1">
          <a:off x="9639300" y="7129725"/>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42004</xdr:rowOff>
    </xdr:from>
    <xdr:to>
      <xdr:col>46</xdr:col>
      <xdr:colOff>38100</xdr:colOff>
      <xdr:row>41</xdr:row>
      <xdr:rowOff>143604</xdr:rowOff>
    </xdr:to>
    <xdr:sp macro="" textlink="">
      <xdr:nvSpPr>
        <xdr:cNvPr id="128" name="楕円 127"/>
        <xdr:cNvSpPr/>
      </xdr:nvSpPr>
      <xdr:spPr>
        <a:xfrm>
          <a:off x="8699500" y="70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92804</xdr:rowOff>
    </xdr:from>
    <xdr:to>
      <xdr:col>50</xdr:col>
      <xdr:colOff>114300</xdr:colOff>
      <xdr:row>41</xdr:row>
      <xdr:rowOff>101536</xdr:rowOff>
    </xdr:to>
    <xdr:cxnSp macro="">
      <xdr:nvCxnSpPr>
        <xdr:cNvPr id="129" name="直線コネクタ 128"/>
        <xdr:cNvCxnSpPr/>
      </xdr:nvCxnSpPr>
      <xdr:spPr>
        <a:xfrm>
          <a:off x="8750300" y="7122254"/>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75669</xdr:rowOff>
    </xdr:from>
    <xdr:to>
      <xdr:col>41</xdr:col>
      <xdr:colOff>101600</xdr:colOff>
      <xdr:row>42</xdr:row>
      <xdr:rowOff>5819</xdr:rowOff>
    </xdr:to>
    <xdr:sp macro="" textlink="">
      <xdr:nvSpPr>
        <xdr:cNvPr id="130" name="楕円 129"/>
        <xdr:cNvSpPr/>
      </xdr:nvSpPr>
      <xdr:spPr>
        <a:xfrm>
          <a:off x="7810500" y="71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92804</xdr:rowOff>
    </xdr:from>
    <xdr:to>
      <xdr:col>45</xdr:col>
      <xdr:colOff>177800</xdr:colOff>
      <xdr:row>41</xdr:row>
      <xdr:rowOff>126469</xdr:rowOff>
    </xdr:to>
    <xdr:cxnSp macro="">
      <xdr:nvCxnSpPr>
        <xdr:cNvPr id="131" name="直線コネクタ 130"/>
        <xdr:cNvCxnSpPr/>
      </xdr:nvCxnSpPr>
      <xdr:spPr>
        <a:xfrm flipV="1">
          <a:off x="7861300" y="7122254"/>
          <a:ext cx="889000" cy="3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143463</xdr:rowOff>
    </xdr:from>
    <xdr:ext cx="534377" cy="259045"/>
    <xdr:sp macro="" textlink="">
      <xdr:nvSpPr>
        <xdr:cNvPr id="135" name="n_1mainValue【道路】&#10;一人当たり延長"/>
        <xdr:cNvSpPr txBox="1"/>
      </xdr:nvSpPr>
      <xdr:spPr>
        <a:xfrm>
          <a:off x="9359411" y="71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134731</xdr:rowOff>
    </xdr:from>
    <xdr:ext cx="534377" cy="259045"/>
    <xdr:sp macro="" textlink="">
      <xdr:nvSpPr>
        <xdr:cNvPr id="136" name="n_2mainValue【道路】&#10;一人当たり延長"/>
        <xdr:cNvSpPr txBox="1"/>
      </xdr:nvSpPr>
      <xdr:spPr>
        <a:xfrm>
          <a:off x="8483111" y="71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168396</xdr:rowOff>
    </xdr:from>
    <xdr:ext cx="534377" cy="259045"/>
    <xdr:sp macro="" textlink="">
      <xdr:nvSpPr>
        <xdr:cNvPr id="137" name="n_3mainValue【道路】&#10;一人当たり延長"/>
        <xdr:cNvSpPr txBox="1"/>
      </xdr:nvSpPr>
      <xdr:spPr>
        <a:xfrm>
          <a:off x="7594111" y="71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125549</xdr:rowOff>
    </xdr:from>
    <xdr:to>
      <xdr:col>24</xdr:col>
      <xdr:colOff>114300</xdr:colOff>
      <xdr:row>58</xdr:row>
      <xdr:rowOff>55699</xdr:rowOff>
    </xdr:to>
    <xdr:sp macro="" textlink="">
      <xdr:nvSpPr>
        <xdr:cNvPr id="178" name="楕円 177"/>
        <xdr:cNvSpPr/>
      </xdr:nvSpPr>
      <xdr:spPr>
        <a:xfrm>
          <a:off x="4584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148426</xdr:rowOff>
    </xdr:from>
    <xdr:ext cx="405111" cy="259045"/>
    <xdr:sp macro="" textlink="">
      <xdr:nvSpPr>
        <xdr:cNvPr id="179" name="【橋りょう・トンネル】&#10;有形固定資産減価償却率該当値テキスト"/>
        <xdr:cNvSpPr txBox="1"/>
      </xdr:nvSpPr>
      <xdr:spPr>
        <a:xfrm>
          <a:off x="4673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180" name="楕円 179"/>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4899</xdr:rowOff>
    </xdr:from>
    <xdr:to>
      <xdr:col>24</xdr:col>
      <xdr:colOff>63500</xdr:colOff>
      <xdr:row>58</xdr:row>
      <xdr:rowOff>29391</xdr:rowOff>
    </xdr:to>
    <xdr:cxnSp macro="">
      <xdr:nvCxnSpPr>
        <xdr:cNvPr id="181" name="直線コネクタ 180"/>
        <xdr:cNvCxnSpPr/>
      </xdr:nvCxnSpPr>
      <xdr:spPr>
        <a:xfrm flipV="1">
          <a:off x="3797300" y="99489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3084</xdr:rowOff>
    </xdr:from>
    <xdr:to>
      <xdr:col>15</xdr:col>
      <xdr:colOff>101600</xdr:colOff>
      <xdr:row>58</xdr:row>
      <xdr:rowOff>104684</xdr:rowOff>
    </xdr:to>
    <xdr:sp macro="" textlink="">
      <xdr:nvSpPr>
        <xdr:cNvPr id="182" name="楕円 181"/>
        <xdr:cNvSpPr/>
      </xdr:nvSpPr>
      <xdr:spPr>
        <a:xfrm>
          <a:off x="2857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53884</xdr:rowOff>
    </xdr:to>
    <xdr:cxnSp macro="">
      <xdr:nvCxnSpPr>
        <xdr:cNvPr id="183" name="直線コネクタ 182"/>
        <xdr:cNvCxnSpPr/>
      </xdr:nvCxnSpPr>
      <xdr:spPr>
        <a:xfrm flipV="1">
          <a:off x="2908300" y="99734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楕円 183"/>
        <xdr:cNvSpPr/>
      </xdr:nvSpPr>
      <xdr:spPr>
        <a:xfrm>
          <a:off x="1968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53884</xdr:rowOff>
    </xdr:from>
    <xdr:to>
      <xdr:col>15</xdr:col>
      <xdr:colOff>50800</xdr:colOff>
      <xdr:row>58</xdr:row>
      <xdr:rowOff>78377</xdr:rowOff>
    </xdr:to>
    <xdr:cxnSp macro="">
      <xdr:nvCxnSpPr>
        <xdr:cNvPr id="185" name="直線コネクタ 184"/>
        <xdr:cNvCxnSpPr/>
      </xdr:nvCxnSpPr>
      <xdr:spPr>
        <a:xfrm flipV="1">
          <a:off x="2019300" y="99979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96718</xdr:rowOff>
    </xdr:from>
    <xdr:ext cx="405111" cy="259045"/>
    <xdr:sp macro="" textlink="">
      <xdr:nvSpPr>
        <xdr:cNvPr id="189" name="n_1mainValue【橋りょう・トンネル】&#10;有形固定資産減価償却率"/>
        <xdr:cNvSpPr txBox="1"/>
      </xdr:nvSpPr>
      <xdr:spPr>
        <a:xfrm>
          <a:off x="3582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121211</xdr:rowOff>
    </xdr:from>
    <xdr:ext cx="405111" cy="259045"/>
    <xdr:sp macro="" textlink="">
      <xdr:nvSpPr>
        <xdr:cNvPr id="190" name="n_2mainValue【橋りょう・トンネル】&#10;有形固定資産減価償却率"/>
        <xdr:cNvSpPr txBox="1"/>
      </xdr:nvSpPr>
      <xdr:spPr>
        <a:xfrm>
          <a:off x="2705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191" name="n_3mainValue【橋りょう・トンネル】&#10;有形固定資産減価償却率"/>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107800</xdr:rowOff>
    </xdr:from>
    <xdr:to>
      <xdr:col>55</xdr:col>
      <xdr:colOff>50800</xdr:colOff>
      <xdr:row>64</xdr:row>
      <xdr:rowOff>37950</xdr:rowOff>
    </xdr:to>
    <xdr:sp macro="" textlink="">
      <xdr:nvSpPr>
        <xdr:cNvPr id="230" name="楕円 229"/>
        <xdr:cNvSpPr/>
      </xdr:nvSpPr>
      <xdr:spPr>
        <a:xfrm>
          <a:off x="10426700" y="10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22727</xdr:rowOff>
    </xdr:from>
    <xdr:ext cx="599010" cy="259045"/>
    <xdr:sp macro="" textlink="">
      <xdr:nvSpPr>
        <xdr:cNvPr id="231" name="【橋りょう・トンネル】&#10;一人当たり有形固定資産（償却資産）額該当値テキスト"/>
        <xdr:cNvSpPr txBox="1"/>
      </xdr:nvSpPr>
      <xdr:spPr>
        <a:xfrm>
          <a:off x="10515600" y="108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108007</xdr:rowOff>
    </xdr:from>
    <xdr:to>
      <xdr:col>50</xdr:col>
      <xdr:colOff>165100</xdr:colOff>
      <xdr:row>64</xdr:row>
      <xdr:rowOff>38157</xdr:rowOff>
    </xdr:to>
    <xdr:sp macro="" textlink="">
      <xdr:nvSpPr>
        <xdr:cNvPr id="232" name="楕円 231"/>
        <xdr:cNvSpPr/>
      </xdr:nvSpPr>
      <xdr:spPr>
        <a:xfrm>
          <a:off x="9588500" y="109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158600</xdr:rowOff>
    </xdr:from>
    <xdr:to>
      <xdr:col>55</xdr:col>
      <xdr:colOff>0</xdr:colOff>
      <xdr:row>63</xdr:row>
      <xdr:rowOff>158807</xdr:rowOff>
    </xdr:to>
    <xdr:cxnSp macro="">
      <xdr:nvCxnSpPr>
        <xdr:cNvPr id="233" name="直線コネクタ 232"/>
        <xdr:cNvCxnSpPr/>
      </xdr:nvCxnSpPr>
      <xdr:spPr>
        <a:xfrm flipV="1">
          <a:off x="9639300" y="10959950"/>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108065</xdr:rowOff>
    </xdr:from>
    <xdr:to>
      <xdr:col>46</xdr:col>
      <xdr:colOff>38100</xdr:colOff>
      <xdr:row>64</xdr:row>
      <xdr:rowOff>38215</xdr:rowOff>
    </xdr:to>
    <xdr:sp macro="" textlink="">
      <xdr:nvSpPr>
        <xdr:cNvPr id="234" name="楕円 233"/>
        <xdr:cNvSpPr/>
      </xdr:nvSpPr>
      <xdr:spPr>
        <a:xfrm>
          <a:off x="8699500" y="10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158807</xdr:rowOff>
    </xdr:from>
    <xdr:to>
      <xdr:col>50</xdr:col>
      <xdr:colOff>114300</xdr:colOff>
      <xdr:row>63</xdr:row>
      <xdr:rowOff>158865</xdr:rowOff>
    </xdr:to>
    <xdr:cxnSp macro="">
      <xdr:nvCxnSpPr>
        <xdr:cNvPr id="235" name="直線コネクタ 234"/>
        <xdr:cNvCxnSpPr/>
      </xdr:nvCxnSpPr>
      <xdr:spPr>
        <a:xfrm flipV="1">
          <a:off x="8750300" y="1096015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108606</xdr:rowOff>
    </xdr:from>
    <xdr:to>
      <xdr:col>41</xdr:col>
      <xdr:colOff>101600</xdr:colOff>
      <xdr:row>64</xdr:row>
      <xdr:rowOff>38756</xdr:rowOff>
    </xdr:to>
    <xdr:sp macro="" textlink="">
      <xdr:nvSpPr>
        <xdr:cNvPr id="236" name="楕円 235"/>
        <xdr:cNvSpPr/>
      </xdr:nvSpPr>
      <xdr:spPr>
        <a:xfrm>
          <a:off x="7810500" y="109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158865</xdr:rowOff>
    </xdr:from>
    <xdr:to>
      <xdr:col>45</xdr:col>
      <xdr:colOff>177800</xdr:colOff>
      <xdr:row>63</xdr:row>
      <xdr:rowOff>159406</xdr:rowOff>
    </xdr:to>
    <xdr:cxnSp macro="">
      <xdr:nvCxnSpPr>
        <xdr:cNvPr id="237" name="直線コネクタ 236"/>
        <xdr:cNvCxnSpPr/>
      </xdr:nvCxnSpPr>
      <xdr:spPr>
        <a:xfrm flipV="1">
          <a:off x="7861300" y="1096021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29284</xdr:rowOff>
    </xdr:from>
    <xdr:ext cx="599010" cy="259045"/>
    <xdr:sp macro="" textlink="">
      <xdr:nvSpPr>
        <xdr:cNvPr id="241" name="n_1mainValue【橋りょう・トンネル】&#10;一人当たり有形固定資産（償却資産）額"/>
        <xdr:cNvSpPr txBox="1"/>
      </xdr:nvSpPr>
      <xdr:spPr>
        <a:xfrm>
          <a:off x="9327095" y="110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29342</xdr:rowOff>
    </xdr:from>
    <xdr:ext cx="599010" cy="259045"/>
    <xdr:sp macro="" textlink="">
      <xdr:nvSpPr>
        <xdr:cNvPr id="242" name="n_2mainValue【橋りょう・トンネル】&#10;一人当たり有形固定資産（償却資産）額"/>
        <xdr:cNvSpPr txBox="1"/>
      </xdr:nvSpPr>
      <xdr:spPr>
        <a:xfrm>
          <a:off x="8450795" y="1100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29883</xdr:rowOff>
    </xdr:from>
    <xdr:ext cx="599010" cy="259045"/>
    <xdr:sp macro="" textlink="">
      <xdr:nvSpPr>
        <xdr:cNvPr id="243" name="n_3mainValue【橋りょう・トンネル】&#10;一人当たり有形固定資産（償却資産）額"/>
        <xdr:cNvSpPr txBox="1"/>
      </xdr:nvSpPr>
      <xdr:spPr>
        <a:xfrm>
          <a:off x="7561795" y="1100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83" name="楕円 282"/>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84" name="【公営住宅】&#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85" name="楕円 284"/>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95250</xdr:rowOff>
    </xdr:to>
    <xdr:cxnSp macro="">
      <xdr:nvCxnSpPr>
        <xdr:cNvPr id="286" name="直線コネクタ 285"/>
        <xdr:cNvCxnSpPr/>
      </xdr:nvCxnSpPr>
      <xdr:spPr>
        <a:xfrm flipV="1">
          <a:off x="3797300" y="14123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87" name="楕円 286"/>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137161</xdr:rowOff>
    </xdr:to>
    <xdr:cxnSp macro="">
      <xdr:nvCxnSpPr>
        <xdr:cNvPr id="288" name="直線コネクタ 287"/>
        <xdr:cNvCxnSpPr/>
      </xdr:nvCxnSpPr>
      <xdr:spPr>
        <a:xfrm flipV="1">
          <a:off x="2908300" y="14154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89" name="楕円 288"/>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82</xdr:row>
      <xdr:rowOff>158114</xdr:rowOff>
    </xdr:to>
    <xdr:cxnSp macro="">
      <xdr:nvCxnSpPr>
        <xdr:cNvPr id="290" name="直線コネクタ 289"/>
        <xdr:cNvCxnSpPr/>
      </xdr:nvCxnSpPr>
      <xdr:spPr>
        <a:xfrm flipV="1">
          <a:off x="2019300" y="141960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294" name="n_1mainValue【公営住宅】&#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295" name="n_2mainValue【公営住宅】&#10;有形固定資産減価償却率"/>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296" name="n_3mainValue【公営住宅】&#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35" name="楕円 334"/>
        <xdr:cNvSpPr/>
      </xdr:nvSpPr>
      <xdr:spPr>
        <a:xfrm>
          <a:off x="10426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61613</xdr:rowOff>
    </xdr:from>
    <xdr:ext cx="469744" cy="259045"/>
    <xdr:sp macro="" textlink="">
      <xdr:nvSpPr>
        <xdr:cNvPr id="336" name="【公営住宅】&#10;一人当たり面積該当値テキスト"/>
        <xdr:cNvSpPr txBox="1"/>
      </xdr:nvSpPr>
      <xdr:spPr>
        <a:xfrm>
          <a:off x="10515600" y="1412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28067</xdr:rowOff>
    </xdr:from>
    <xdr:to>
      <xdr:col>50</xdr:col>
      <xdr:colOff>165100</xdr:colOff>
      <xdr:row>83</xdr:row>
      <xdr:rowOff>129667</xdr:rowOff>
    </xdr:to>
    <xdr:sp macro="" textlink="">
      <xdr:nvSpPr>
        <xdr:cNvPr id="337" name="楕円 336"/>
        <xdr:cNvSpPr/>
      </xdr:nvSpPr>
      <xdr:spPr>
        <a:xfrm>
          <a:off x="9588500" y="142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78867</xdr:rowOff>
    </xdr:from>
    <xdr:to>
      <xdr:col>55</xdr:col>
      <xdr:colOff>0</xdr:colOff>
      <xdr:row>83</xdr:row>
      <xdr:rowOff>89536</xdr:rowOff>
    </xdr:to>
    <xdr:cxnSp macro="">
      <xdr:nvCxnSpPr>
        <xdr:cNvPr id="338" name="直線コネクタ 337"/>
        <xdr:cNvCxnSpPr/>
      </xdr:nvCxnSpPr>
      <xdr:spPr>
        <a:xfrm>
          <a:off x="9639300" y="14309217"/>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83883</xdr:rowOff>
    </xdr:from>
    <xdr:to>
      <xdr:col>46</xdr:col>
      <xdr:colOff>38100</xdr:colOff>
      <xdr:row>86</xdr:row>
      <xdr:rowOff>14033</xdr:rowOff>
    </xdr:to>
    <xdr:sp macro="" textlink="">
      <xdr:nvSpPr>
        <xdr:cNvPr id="339" name="楕円 338"/>
        <xdr:cNvSpPr/>
      </xdr:nvSpPr>
      <xdr:spPr>
        <a:xfrm>
          <a:off x="8699500" y="146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78867</xdr:rowOff>
    </xdr:from>
    <xdr:to>
      <xdr:col>50</xdr:col>
      <xdr:colOff>114300</xdr:colOff>
      <xdr:row>85</xdr:row>
      <xdr:rowOff>134683</xdr:rowOff>
    </xdr:to>
    <xdr:cxnSp macro="">
      <xdr:nvCxnSpPr>
        <xdr:cNvPr id="340" name="直線コネクタ 339"/>
        <xdr:cNvCxnSpPr/>
      </xdr:nvCxnSpPr>
      <xdr:spPr>
        <a:xfrm flipV="1">
          <a:off x="8750300" y="14309217"/>
          <a:ext cx="8890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151512</xdr:rowOff>
    </xdr:from>
    <xdr:to>
      <xdr:col>41</xdr:col>
      <xdr:colOff>101600</xdr:colOff>
      <xdr:row>83</xdr:row>
      <xdr:rowOff>81662</xdr:rowOff>
    </xdr:to>
    <xdr:sp macro="" textlink="">
      <xdr:nvSpPr>
        <xdr:cNvPr id="341" name="楕円 340"/>
        <xdr:cNvSpPr/>
      </xdr:nvSpPr>
      <xdr:spPr>
        <a:xfrm>
          <a:off x="7810500" y="142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30862</xdr:rowOff>
    </xdr:from>
    <xdr:to>
      <xdr:col>45</xdr:col>
      <xdr:colOff>177800</xdr:colOff>
      <xdr:row>85</xdr:row>
      <xdr:rowOff>134683</xdr:rowOff>
    </xdr:to>
    <xdr:cxnSp macro="">
      <xdr:nvCxnSpPr>
        <xdr:cNvPr id="342" name="直線コネクタ 341"/>
        <xdr:cNvCxnSpPr/>
      </xdr:nvCxnSpPr>
      <xdr:spPr>
        <a:xfrm>
          <a:off x="7861300" y="14261212"/>
          <a:ext cx="889000" cy="4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146194</xdr:rowOff>
    </xdr:from>
    <xdr:ext cx="469744" cy="259045"/>
    <xdr:sp macro="" textlink="">
      <xdr:nvSpPr>
        <xdr:cNvPr id="346" name="n_1mainValue【公営住宅】&#10;一人当たり面積"/>
        <xdr:cNvSpPr txBox="1"/>
      </xdr:nvSpPr>
      <xdr:spPr>
        <a:xfrm>
          <a:off x="9391727" y="1403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5160</xdr:rowOff>
    </xdr:from>
    <xdr:ext cx="469744" cy="259045"/>
    <xdr:sp macro="" textlink="">
      <xdr:nvSpPr>
        <xdr:cNvPr id="347" name="n_2mainValue【公営住宅】&#10;一人当たり面積"/>
        <xdr:cNvSpPr txBox="1"/>
      </xdr:nvSpPr>
      <xdr:spPr>
        <a:xfrm>
          <a:off x="8515427" y="147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98189</xdr:rowOff>
    </xdr:from>
    <xdr:ext cx="469744" cy="259045"/>
    <xdr:sp macro="" textlink="">
      <xdr:nvSpPr>
        <xdr:cNvPr id="348" name="n_3mainValue【公営住宅】&#10;一人当たり面積"/>
        <xdr:cNvSpPr txBox="1"/>
      </xdr:nvSpPr>
      <xdr:spPr>
        <a:xfrm>
          <a:off x="7626427" y="1398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389" name="楕円 388"/>
        <xdr:cNvSpPr/>
      </xdr:nvSpPr>
      <xdr:spPr>
        <a:xfrm>
          <a:off x="4584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108693</xdr:rowOff>
    </xdr:from>
    <xdr:ext cx="405111" cy="259045"/>
    <xdr:sp macro="" textlink="">
      <xdr:nvSpPr>
        <xdr:cNvPr id="390" name="【港湾・漁港】&#10;有形固定資産減価償却率該当値テキスト"/>
        <xdr:cNvSpPr txBox="1"/>
      </xdr:nvSpPr>
      <xdr:spPr>
        <a:xfrm>
          <a:off x="4673600" y="1776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118473</xdr:rowOff>
    </xdr:from>
    <xdr:to>
      <xdr:col>20</xdr:col>
      <xdr:colOff>38100</xdr:colOff>
      <xdr:row>105</xdr:row>
      <xdr:rowOff>48623</xdr:rowOff>
    </xdr:to>
    <xdr:sp macro="" textlink="">
      <xdr:nvSpPr>
        <xdr:cNvPr id="391" name="楕円 390"/>
        <xdr:cNvSpPr/>
      </xdr:nvSpPr>
      <xdr:spPr>
        <a:xfrm>
          <a:off x="3746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169273</xdr:rowOff>
    </xdr:to>
    <xdr:cxnSp macro="">
      <xdr:nvCxnSpPr>
        <xdr:cNvPr id="392" name="直線コネクタ 391"/>
        <xdr:cNvCxnSpPr/>
      </xdr:nvCxnSpPr>
      <xdr:spPr>
        <a:xfrm flipV="1">
          <a:off x="3797300" y="1796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93" name="楕円 392"/>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169273</xdr:rowOff>
    </xdr:from>
    <xdr:to>
      <xdr:col>19</xdr:col>
      <xdr:colOff>177800</xdr:colOff>
      <xdr:row>105</xdr:row>
      <xdr:rowOff>30480</xdr:rowOff>
    </xdr:to>
    <xdr:cxnSp macro="">
      <xdr:nvCxnSpPr>
        <xdr:cNvPr id="394" name="直線コネクタ 393"/>
        <xdr:cNvCxnSpPr/>
      </xdr:nvCxnSpPr>
      <xdr:spPr>
        <a:xfrm flipV="1">
          <a:off x="2908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xdr:rowOff>
    </xdr:from>
    <xdr:to>
      <xdr:col>10</xdr:col>
      <xdr:colOff>165100</xdr:colOff>
      <xdr:row>105</xdr:row>
      <xdr:rowOff>113937</xdr:rowOff>
    </xdr:to>
    <xdr:sp macro="" textlink="">
      <xdr:nvSpPr>
        <xdr:cNvPr id="395" name="楕円 394"/>
        <xdr:cNvSpPr/>
      </xdr:nvSpPr>
      <xdr:spPr>
        <a:xfrm>
          <a:off x="1968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63137</xdr:rowOff>
    </xdr:to>
    <xdr:cxnSp macro="">
      <xdr:nvCxnSpPr>
        <xdr:cNvPr id="396" name="直線コネクタ 395"/>
        <xdr:cNvCxnSpPr/>
      </xdr:nvCxnSpPr>
      <xdr:spPr>
        <a:xfrm flipV="1">
          <a:off x="2019300" y="1803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97" name="n_1aveValue【港湾・漁港】&#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98" name="n_2aveValue【港湾・漁港】&#10;有形固定資産減価償却率"/>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99" name="n_3aveValue【港湾・漁港】&#10;有形固定資産減価償却率"/>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39750</xdr:rowOff>
    </xdr:from>
    <xdr:ext cx="405111" cy="259045"/>
    <xdr:sp macro="" textlink="">
      <xdr:nvSpPr>
        <xdr:cNvPr id="400" name="n_1mainValue【港湾・漁港】&#10;有形固定資産減価償却率"/>
        <xdr:cNvSpPr txBox="1"/>
      </xdr:nvSpPr>
      <xdr:spPr>
        <a:xfrm>
          <a:off x="3582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401" name="n_2mainValue【港湾・漁港】&#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105064</xdr:rowOff>
    </xdr:from>
    <xdr:ext cx="405111" cy="259045"/>
    <xdr:sp macro="" textlink="">
      <xdr:nvSpPr>
        <xdr:cNvPr id="402" name="n_3mainValue【港湾・漁港】&#10;有形固定資産減価償却率"/>
        <xdr:cNvSpPr txBox="1"/>
      </xdr:nvSpPr>
      <xdr:spPr>
        <a:xfrm>
          <a:off x="1816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63550</xdr:rowOff>
    </xdr:from>
    <xdr:to>
      <xdr:col>55</xdr:col>
      <xdr:colOff>50800</xdr:colOff>
      <xdr:row>107</xdr:row>
      <xdr:rowOff>165150</xdr:rowOff>
    </xdr:to>
    <xdr:sp macro="" textlink="">
      <xdr:nvSpPr>
        <xdr:cNvPr id="441" name="楕円 440"/>
        <xdr:cNvSpPr/>
      </xdr:nvSpPr>
      <xdr:spPr>
        <a:xfrm>
          <a:off x="10426700" y="184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41977</xdr:rowOff>
    </xdr:from>
    <xdr:ext cx="690189" cy="259045"/>
    <xdr:sp macro="" textlink="">
      <xdr:nvSpPr>
        <xdr:cNvPr id="442" name="【港湾・漁港】&#10;一人当たり有形固定資産（償却資産）額該当値テキスト"/>
        <xdr:cNvSpPr txBox="1"/>
      </xdr:nvSpPr>
      <xdr:spPr>
        <a:xfrm>
          <a:off x="10515600" y="18387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64035</xdr:rowOff>
    </xdr:from>
    <xdr:to>
      <xdr:col>50</xdr:col>
      <xdr:colOff>165100</xdr:colOff>
      <xdr:row>107</xdr:row>
      <xdr:rowOff>165635</xdr:rowOff>
    </xdr:to>
    <xdr:sp macro="" textlink="">
      <xdr:nvSpPr>
        <xdr:cNvPr id="443" name="楕円 442"/>
        <xdr:cNvSpPr/>
      </xdr:nvSpPr>
      <xdr:spPr>
        <a:xfrm>
          <a:off x="9588500" y="184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114350</xdr:rowOff>
    </xdr:from>
    <xdr:to>
      <xdr:col>55</xdr:col>
      <xdr:colOff>0</xdr:colOff>
      <xdr:row>107</xdr:row>
      <xdr:rowOff>114835</xdr:rowOff>
    </xdr:to>
    <xdr:cxnSp macro="">
      <xdr:nvCxnSpPr>
        <xdr:cNvPr id="444" name="直線コネクタ 443"/>
        <xdr:cNvCxnSpPr/>
      </xdr:nvCxnSpPr>
      <xdr:spPr>
        <a:xfrm flipV="1">
          <a:off x="9639300" y="18459500"/>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64173</xdr:rowOff>
    </xdr:from>
    <xdr:to>
      <xdr:col>46</xdr:col>
      <xdr:colOff>38100</xdr:colOff>
      <xdr:row>107</xdr:row>
      <xdr:rowOff>165773</xdr:rowOff>
    </xdr:to>
    <xdr:sp macro="" textlink="">
      <xdr:nvSpPr>
        <xdr:cNvPr id="445" name="楕円 444"/>
        <xdr:cNvSpPr/>
      </xdr:nvSpPr>
      <xdr:spPr>
        <a:xfrm>
          <a:off x="8699500" y="184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114835</xdr:rowOff>
    </xdr:from>
    <xdr:to>
      <xdr:col>50</xdr:col>
      <xdr:colOff>114300</xdr:colOff>
      <xdr:row>107</xdr:row>
      <xdr:rowOff>114973</xdr:rowOff>
    </xdr:to>
    <xdr:cxnSp macro="">
      <xdr:nvCxnSpPr>
        <xdr:cNvPr id="446" name="直線コネクタ 445"/>
        <xdr:cNvCxnSpPr/>
      </xdr:nvCxnSpPr>
      <xdr:spPr>
        <a:xfrm flipV="1">
          <a:off x="8750300" y="1845998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64226</xdr:rowOff>
    </xdr:from>
    <xdr:to>
      <xdr:col>41</xdr:col>
      <xdr:colOff>101600</xdr:colOff>
      <xdr:row>107</xdr:row>
      <xdr:rowOff>165826</xdr:rowOff>
    </xdr:to>
    <xdr:sp macro="" textlink="">
      <xdr:nvSpPr>
        <xdr:cNvPr id="447" name="楕円 446"/>
        <xdr:cNvSpPr/>
      </xdr:nvSpPr>
      <xdr:spPr>
        <a:xfrm>
          <a:off x="7810500" y="184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114973</xdr:rowOff>
    </xdr:from>
    <xdr:to>
      <xdr:col>45</xdr:col>
      <xdr:colOff>177800</xdr:colOff>
      <xdr:row>107</xdr:row>
      <xdr:rowOff>115026</xdr:rowOff>
    </xdr:to>
    <xdr:cxnSp macro="">
      <xdr:nvCxnSpPr>
        <xdr:cNvPr id="448" name="直線コネクタ 447"/>
        <xdr:cNvCxnSpPr/>
      </xdr:nvCxnSpPr>
      <xdr:spPr>
        <a:xfrm flipV="1">
          <a:off x="7861300" y="18460123"/>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97649</xdr:rowOff>
    </xdr:from>
    <xdr:ext cx="599010" cy="259045"/>
    <xdr:sp macro="" textlink="">
      <xdr:nvSpPr>
        <xdr:cNvPr id="449" name="n_1aveValue【港湾・漁港】&#10;一人当たり有形固定資産（償却資産）額"/>
        <xdr:cNvSpPr txBox="1"/>
      </xdr:nvSpPr>
      <xdr:spPr>
        <a:xfrm>
          <a:off x="9327095" y="1861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110458</xdr:rowOff>
    </xdr:from>
    <xdr:ext cx="599010" cy="259045"/>
    <xdr:sp macro="" textlink="">
      <xdr:nvSpPr>
        <xdr:cNvPr id="450" name="n_2aveValue【港湾・漁港】&#10;一人当たり有形固定資産（償却資産）額"/>
        <xdr:cNvSpPr txBox="1"/>
      </xdr:nvSpPr>
      <xdr:spPr>
        <a:xfrm>
          <a:off x="8450795" y="1862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91026</xdr:rowOff>
    </xdr:from>
    <xdr:ext cx="599010" cy="259045"/>
    <xdr:sp macro="" textlink="">
      <xdr:nvSpPr>
        <xdr:cNvPr id="451" name="n_3aveValue【港湾・漁港】&#10;一人当たり有形固定資産（償却資産）額"/>
        <xdr:cNvSpPr txBox="1"/>
      </xdr:nvSpPr>
      <xdr:spPr>
        <a:xfrm>
          <a:off x="7561795" y="1860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10712</xdr:rowOff>
    </xdr:from>
    <xdr:ext cx="690189" cy="259045"/>
    <xdr:sp macro="" textlink="">
      <xdr:nvSpPr>
        <xdr:cNvPr id="452" name="n_1mainValue【港湾・漁港】&#10;一人当たり有形固定資産（償却資産）額"/>
        <xdr:cNvSpPr txBox="1"/>
      </xdr:nvSpPr>
      <xdr:spPr>
        <a:xfrm>
          <a:off x="9281505" y="18184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10850</xdr:rowOff>
    </xdr:from>
    <xdr:ext cx="690189" cy="259045"/>
    <xdr:sp macro="" textlink="">
      <xdr:nvSpPr>
        <xdr:cNvPr id="453" name="n_2mainValue【港湾・漁港】&#10;一人当たり有形固定資産（償却資産）額"/>
        <xdr:cNvSpPr txBox="1"/>
      </xdr:nvSpPr>
      <xdr:spPr>
        <a:xfrm>
          <a:off x="8405205" y="18184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10903</xdr:rowOff>
    </xdr:from>
    <xdr:ext cx="690189" cy="259045"/>
    <xdr:sp macro="" textlink="">
      <xdr:nvSpPr>
        <xdr:cNvPr id="454" name="n_3mainValue【港湾・漁港】&#10;一人当たり有形固定資産（償却資産）額"/>
        <xdr:cNvSpPr txBox="1"/>
      </xdr:nvSpPr>
      <xdr:spPr>
        <a:xfrm>
          <a:off x="7516205" y="181846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8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97246</xdr:rowOff>
    </xdr:from>
    <xdr:to>
      <xdr:col>85</xdr:col>
      <xdr:colOff>177800</xdr:colOff>
      <xdr:row>34</xdr:row>
      <xdr:rowOff>27396</xdr:rowOff>
    </xdr:to>
    <xdr:sp macro="" textlink="">
      <xdr:nvSpPr>
        <xdr:cNvPr id="495" name="楕円 494"/>
        <xdr:cNvSpPr/>
      </xdr:nvSpPr>
      <xdr:spPr>
        <a:xfrm>
          <a:off x="16268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120123</xdr:rowOff>
    </xdr:from>
    <xdr:ext cx="405111" cy="259045"/>
    <xdr:sp macro="" textlink="">
      <xdr:nvSpPr>
        <xdr:cNvPr id="496" name="【認定こども園・幼稚園・保育所】&#10;有形固定資産減価償却率該当値テキスト"/>
        <xdr:cNvSpPr txBox="1"/>
      </xdr:nvSpPr>
      <xdr:spPr>
        <a:xfrm>
          <a:off x="16357600" y="560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120106</xdr:rowOff>
    </xdr:from>
    <xdr:to>
      <xdr:col>81</xdr:col>
      <xdr:colOff>101600</xdr:colOff>
      <xdr:row>34</xdr:row>
      <xdr:rowOff>50256</xdr:rowOff>
    </xdr:to>
    <xdr:sp macro="" textlink="">
      <xdr:nvSpPr>
        <xdr:cNvPr id="497" name="楕円 496"/>
        <xdr:cNvSpPr/>
      </xdr:nvSpPr>
      <xdr:spPr>
        <a:xfrm>
          <a:off x="15430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148046</xdr:rowOff>
    </xdr:from>
    <xdr:to>
      <xdr:col>85</xdr:col>
      <xdr:colOff>127000</xdr:colOff>
      <xdr:row>33</xdr:row>
      <xdr:rowOff>170906</xdr:rowOff>
    </xdr:to>
    <xdr:cxnSp macro="">
      <xdr:nvCxnSpPr>
        <xdr:cNvPr id="498" name="直線コネクタ 497"/>
        <xdr:cNvCxnSpPr/>
      </xdr:nvCxnSpPr>
      <xdr:spPr>
        <a:xfrm flipV="1">
          <a:off x="15481300" y="5805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156028</xdr:rowOff>
    </xdr:from>
    <xdr:to>
      <xdr:col>76</xdr:col>
      <xdr:colOff>165100</xdr:colOff>
      <xdr:row>34</xdr:row>
      <xdr:rowOff>86178</xdr:rowOff>
    </xdr:to>
    <xdr:sp macro="" textlink="">
      <xdr:nvSpPr>
        <xdr:cNvPr id="499" name="楕円 498"/>
        <xdr:cNvSpPr/>
      </xdr:nvSpPr>
      <xdr:spPr>
        <a:xfrm>
          <a:off x="14541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170906</xdr:rowOff>
    </xdr:from>
    <xdr:to>
      <xdr:col>81</xdr:col>
      <xdr:colOff>50800</xdr:colOff>
      <xdr:row>34</xdr:row>
      <xdr:rowOff>35378</xdr:rowOff>
    </xdr:to>
    <xdr:cxnSp macro="">
      <xdr:nvCxnSpPr>
        <xdr:cNvPr id="500" name="直線コネクタ 499"/>
        <xdr:cNvCxnSpPr/>
      </xdr:nvCxnSpPr>
      <xdr:spPr>
        <a:xfrm flipV="1">
          <a:off x="14592300" y="58287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23767</xdr:rowOff>
    </xdr:from>
    <xdr:to>
      <xdr:col>72</xdr:col>
      <xdr:colOff>38100</xdr:colOff>
      <xdr:row>34</xdr:row>
      <xdr:rowOff>125367</xdr:rowOff>
    </xdr:to>
    <xdr:sp macro="" textlink="">
      <xdr:nvSpPr>
        <xdr:cNvPr id="501" name="楕円 500"/>
        <xdr:cNvSpPr/>
      </xdr:nvSpPr>
      <xdr:spPr>
        <a:xfrm>
          <a:off x="13652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35378</xdr:rowOff>
    </xdr:from>
    <xdr:to>
      <xdr:col>76</xdr:col>
      <xdr:colOff>114300</xdr:colOff>
      <xdr:row>34</xdr:row>
      <xdr:rowOff>74567</xdr:rowOff>
    </xdr:to>
    <xdr:cxnSp macro="">
      <xdr:nvCxnSpPr>
        <xdr:cNvPr id="502" name="直線コネクタ 501"/>
        <xdr:cNvCxnSpPr/>
      </xdr:nvCxnSpPr>
      <xdr:spPr>
        <a:xfrm flipV="1">
          <a:off x="13703300" y="58646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50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50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505"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66783</xdr:rowOff>
    </xdr:from>
    <xdr:ext cx="405111" cy="259045"/>
    <xdr:sp macro="" textlink="">
      <xdr:nvSpPr>
        <xdr:cNvPr id="506" name="n_1mainValue【認定こども園・幼稚園・保育所】&#10;有形固定資産減価償却率"/>
        <xdr:cNvSpPr txBox="1"/>
      </xdr:nvSpPr>
      <xdr:spPr>
        <a:xfrm>
          <a:off x="152660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102705</xdr:rowOff>
    </xdr:from>
    <xdr:ext cx="405111" cy="259045"/>
    <xdr:sp macro="" textlink="">
      <xdr:nvSpPr>
        <xdr:cNvPr id="507" name="n_2mainValue【認定こども園・幼稚園・保育所】&#10;有形固定資産減価償却率"/>
        <xdr:cNvSpPr txBox="1"/>
      </xdr:nvSpPr>
      <xdr:spPr>
        <a:xfrm>
          <a:off x="143897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141894</xdr:rowOff>
    </xdr:from>
    <xdr:ext cx="405111" cy="259045"/>
    <xdr:sp macro="" textlink="">
      <xdr:nvSpPr>
        <xdr:cNvPr id="508" name="n_3mainValue【認定こども園・幼稚園・保育所】&#10;有形固定資産減価償却率"/>
        <xdr:cNvSpPr txBox="1"/>
      </xdr:nvSpPr>
      <xdr:spPr>
        <a:xfrm>
          <a:off x="13500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535"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545" name="楕円 544"/>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99839</xdr:rowOff>
    </xdr:from>
    <xdr:ext cx="469744" cy="259045"/>
    <xdr:sp macro="" textlink="">
      <xdr:nvSpPr>
        <xdr:cNvPr id="546" name="【認定こども園・幼稚園・保育所】&#10;一人当たり面積該当値テキスト"/>
        <xdr:cNvSpPr txBox="1"/>
      </xdr:nvSpPr>
      <xdr:spPr>
        <a:xfrm>
          <a:off x="22199600"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547" name="楕円 546"/>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762</xdr:rowOff>
    </xdr:to>
    <xdr:cxnSp macro="">
      <xdr:nvCxnSpPr>
        <xdr:cNvPr id="548" name="直線コネクタ 547"/>
        <xdr:cNvCxnSpPr/>
      </xdr:nvCxnSpPr>
      <xdr:spPr>
        <a:xfrm>
          <a:off x="21323300" y="6687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549" name="楕円 548"/>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39</xdr:row>
      <xdr:rowOff>762</xdr:rowOff>
    </xdr:to>
    <xdr:cxnSp macro="">
      <xdr:nvCxnSpPr>
        <xdr:cNvPr id="550" name="直線コネクタ 549"/>
        <xdr:cNvCxnSpPr/>
      </xdr:nvCxnSpPr>
      <xdr:spPr>
        <a:xfrm>
          <a:off x="20434300" y="660273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112268</xdr:rowOff>
    </xdr:from>
    <xdr:to>
      <xdr:col>102</xdr:col>
      <xdr:colOff>165100</xdr:colOff>
      <xdr:row>37</xdr:row>
      <xdr:rowOff>42418</xdr:rowOff>
    </xdr:to>
    <xdr:sp macro="" textlink="">
      <xdr:nvSpPr>
        <xdr:cNvPr id="551" name="楕円 550"/>
        <xdr:cNvSpPr/>
      </xdr:nvSpPr>
      <xdr:spPr>
        <a:xfrm>
          <a:off x="19494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38</xdr:row>
      <xdr:rowOff>87630</xdr:rowOff>
    </xdr:to>
    <xdr:cxnSp macro="">
      <xdr:nvCxnSpPr>
        <xdr:cNvPr id="552" name="直線コネクタ 551"/>
        <xdr:cNvCxnSpPr/>
      </xdr:nvCxnSpPr>
      <xdr:spPr>
        <a:xfrm>
          <a:off x="19545300" y="6335268"/>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553"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54"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555" name="n_3aveValue【認定こども園・幼稚園・保育所】&#10;一人当たり面積"/>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42689</xdr:rowOff>
    </xdr:from>
    <xdr:ext cx="469744" cy="259045"/>
    <xdr:sp macro="" textlink="">
      <xdr:nvSpPr>
        <xdr:cNvPr id="556" name="n_1mainValue【認定こども園・幼稚園・保育所】&#10;一人当たり面積"/>
        <xdr:cNvSpPr txBox="1"/>
      </xdr:nvSpPr>
      <xdr:spPr>
        <a:xfrm>
          <a:off x="21075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129557</xdr:rowOff>
    </xdr:from>
    <xdr:ext cx="469744" cy="259045"/>
    <xdr:sp macro="" textlink="">
      <xdr:nvSpPr>
        <xdr:cNvPr id="557" name="n_2mainValue【認定こども園・幼稚園・保育所】&#10;一人当たり面積"/>
        <xdr:cNvSpPr txBox="1"/>
      </xdr:nvSpPr>
      <xdr:spPr>
        <a:xfrm>
          <a:off x="201994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58945</xdr:rowOff>
    </xdr:from>
    <xdr:ext cx="469744" cy="259045"/>
    <xdr:sp macro="" textlink="">
      <xdr:nvSpPr>
        <xdr:cNvPr id="558" name="n_3mainValue【認定こども園・幼稚園・保育所】&#10;一人当たり面積"/>
        <xdr:cNvSpPr txBox="1"/>
      </xdr:nvSpPr>
      <xdr:spPr>
        <a:xfrm>
          <a:off x="19310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89"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161472</xdr:rowOff>
    </xdr:from>
    <xdr:to>
      <xdr:col>85</xdr:col>
      <xdr:colOff>177800</xdr:colOff>
      <xdr:row>58</xdr:row>
      <xdr:rowOff>91622</xdr:rowOff>
    </xdr:to>
    <xdr:sp macro="" textlink="">
      <xdr:nvSpPr>
        <xdr:cNvPr id="599" name="楕円 598"/>
        <xdr:cNvSpPr/>
      </xdr:nvSpPr>
      <xdr:spPr>
        <a:xfrm>
          <a:off x="162687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12899</xdr:rowOff>
    </xdr:from>
    <xdr:ext cx="405111" cy="259045"/>
    <xdr:sp macro="" textlink="">
      <xdr:nvSpPr>
        <xdr:cNvPr id="600" name="【学校施設】&#10;有形固定資産減価償却率該当値テキスト"/>
        <xdr:cNvSpPr txBox="1"/>
      </xdr:nvSpPr>
      <xdr:spPr>
        <a:xfrm>
          <a:off x="16357600" y="978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01" name="楕円 600"/>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40822</xdr:rowOff>
    </xdr:from>
    <xdr:to>
      <xdr:col>85</xdr:col>
      <xdr:colOff>127000</xdr:colOff>
      <xdr:row>58</xdr:row>
      <xdr:rowOff>68580</xdr:rowOff>
    </xdr:to>
    <xdr:cxnSp macro="">
      <xdr:nvCxnSpPr>
        <xdr:cNvPr id="602" name="直線コネクタ 601"/>
        <xdr:cNvCxnSpPr/>
      </xdr:nvCxnSpPr>
      <xdr:spPr>
        <a:xfrm flipV="1">
          <a:off x="15481300" y="99849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43906</xdr:rowOff>
    </xdr:from>
    <xdr:to>
      <xdr:col>76</xdr:col>
      <xdr:colOff>165100</xdr:colOff>
      <xdr:row>58</xdr:row>
      <xdr:rowOff>145506</xdr:rowOff>
    </xdr:to>
    <xdr:sp macro="" textlink="">
      <xdr:nvSpPr>
        <xdr:cNvPr id="603" name="楕円 602"/>
        <xdr:cNvSpPr/>
      </xdr:nvSpPr>
      <xdr:spPr>
        <a:xfrm>
          <a:off x="14541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94706</xdr:rowOff>
    </xdr:to>
    <xdr:cxnSp macro="">
      <xdr:nvCxnSpPr>
        <xdr:cNvPr id="604" name="直線コネクタ 603"/>
        <xdr:cNvCxnSpPr/>
      </xdr:nvCxnSpPr>
      <xdr:spPr>
        <a:xfrm flipV="1">
          <a:off x="14592300" y="100126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73297</xdr:rowOff>
    </xdr:from>
    <xdr:to>
      <xdr:col>72</xdr:col>
      <xdr:colOff>38100</xdr:colOff>
      <xdr:row>59</xdr:row>
      <xdr:rowOff>3447</xdr:rowOff>
    </xdr:to>
    <xdr:sp macro="" textlink="">
      <xdr:nvSpPr>
        <xdr:cNvPr id="605" name="楕円 604"/>
        <xdr:cNvSpPr/>
      </xdr:nvSpPr>
      <xdr:spPr>
        <a:xfrm>
          <a:off x="1365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124097</xdr:rowOff>
    </xdr:to>
    <xdr:cxnSp macro="">
      <xdr:nvCxnSpPr>
        <xdr:cNvPr id="606" name="直線コネクタ 605"/>
        <xdr:cNvCxnSpPr/>
      </xdr:nvCxnSpPr>
      <xdr:spPr>
        <a:xfrm flipV="1">
          <a:off x="13703300" y="100388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607"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608"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09"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10"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162033</xdr:rowOff>
    </xdr:from>
    <xdr:ext cx="405111" cy="259045"/>
    <xdr:sp macro="" textlink="">
      <xdr:nvSpPr>
        <xdr:cNvPr id="611" name="n_2mainValue【学校施設】&#10;有形固定資産減価償却率"/>
        <xdr:cNvSpPr txBox="1"/>
      </xdr:nvSpPr>
      <xdr:spPr>
        <a:xfrm>
          <a:off x="14389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612" name="n_3mainValue【学校施設】&#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643"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20284</xdr:rowOff>
    </xdr:from>
    <xdr:to>
      <xdr:col>116</xdr:col>
      <xdr:colOff>114300</xdr:colOff>
      <xdr:row>62</xdr:row>
      <xdr:rowOff>121884</xdr:rowOff>
    </xdr:to>
    <xdr:sp macro="" textlink="">
      <xdr:nvSpPr>
        <xdr:cNvPr id="653" name="楕円 652"/>
        <xdr:cNvSpPr/>
      </xdr:nvSpPr>
      <xdr:spPr>
        <a:xfrm>
          <a:off x="22110700" y="106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43161</xdr:rowOff>
    </xdr:from>
    <xdr:ext cx="469744" cy="259045"/>
    <xdr:sp macro="" textlink="">
      <xdr:nvSpPr>
        <xdr:cNvPr id="654" name="【学校施設】&#10;一人当たり面積該当値テキスト"/>
        <xdr:cNvSpPr txBox="1"/>
      </xdr:nvSpPr>
      <xdr:spPr>
        <a:xfrm>
          <a:off x="22199600" y="105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21481</xdr:rowOff>
    </xdr:from>
    <xdr:to>
      <xdr:col>112</xdr:col>
      <xdr:colOff>38100</xdr:colOff>
      <xdr:row>62</xdr:row>
      <xdr:rowOff>123081</xdr:rowOff>
    </xdr:to>
    <xdr:sp macro="" textlink="">
      <xdr:nvSpPr>
        <xdr:cNvPr id="655" name="楕円 654"/>
        <xdr:cNvSpPr/>
      </xdr:nvSpPr>
      <xdr:spPr>
        <a:xfrm>
          <a:off x="21272500" y="106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71084</xdr:rowOff>
    </xdr:from>
    <xdr:to>
      <xdr:col>116</xdr:col>
      <xdr:colOff>63500</xdr:colOff>
      <xdr:row>62</xdr:row>
      <xdr:rowOff>72281</xdr:rowOff>
    </xdr:to>
    <xdr:cxnSp macro="">
      <xdr:nvCxnSpPr>
        <xdr:cNvPr id="656" name="直線コネクタ 655"/>
        <xdr:cNvCxnSpPr/>
      </xdr:nvCxnSpPr>
      <xdr:spPr>
        <a:xfrm flipV="1">
          <a:off x="21323300" y="10700984"/>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15711</xdr:rowOff>
    </xdr:from>
    <xdr:to>
      <xdr:col>107</xdr:col>
      <xdr:colOff>101600</xdr:colOff>
      <xdr:row>62</xdr:row>
      <xdr:rowOff>117311</xdr:rowOff>
    </xdr:to>
    <xdr:sp macro="" textlink="">
      <xdr:nvSpPr>
        <xdr:cNvPr id="657" name="楕円 656"/>
        <xdr:cNvSpPr/>
      </xdr:nvSpPr>
      <xdr:spPr>
        <a:xfrm>
          <a:off x="20383500" y="106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66511</xdr:rowOff>
    </xdr:from>
    <xdr:to>
      <xdr:col>111</xdr:col>
      <xdr:colOff>177800</xdr:colOff>
      <xdr:row>62</xdr:row>
      <xdr:rowOff>72281</xdr:rowOff>
    </xdr:to>
    <xdr:cxnSp macro="">
      <xdr:nvCxnSpPr>
        <xdr:cNvPr id="658" name="直線コネクタ 657"/>
        <xdr:cNvCxnSpPr/>
      </xdr:nvCxnSpPr>
      <xdr:spPr>
        <a:xfrm>
          <a:off x="20434300" y="10696411"/>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20284</xdr:rowOff>
    </xdr:from>
    <xdr:to>
      <xdr:col>102</xdr:col>
      <xdr:colOff>165100</xdr:colOff>
      <xdr:row>62</xdr:row>
      <xdr:rowOff>121884</xdr:rowOff>
    </xdr:to>
    <xdr:sp macro="" textlink="">
      <xdr:nvSpPr>
        <xdr:cNvPr id="659" name="楕円 658"/>
        <xdr:cNvSpPr/>
      </xdr:nvSpPr>
      <xdr:spPr>
        <a:xfrm>
          <a:off x="19494500" y="106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66511</xdr:rowOff>
    </xdr:from>
    <xdr:to>
      <xdr:col>107</xdr:col>
      <xdr:colOff>50800</xdr:colOff>
      <xdr:row>62</xdr:row>
      <xdr:rowOff>71084</xdr:rowOff>
    </xdr:to>
    <xdr:cxnSp macro="">
      <xdr:nvCxnSpPr>
        <xdr:cNvPr id="660" name="直線コネクタ 659"/>
        <xdr:cNvCxnSpPr/>
      </xdr:nvCxnSpPr>
      <xdr:spPr>
        <a:xfrm flipV="1">
          <a:off x="19545300" y="1069641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661"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6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663"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139608</xdr:rowOff>
    </xdr:from>
    <xdr:ext cx="469744" cy="259045"/>
    <xdr:sp macro="" textlink="">
      <xdr:nvSpPr>
        <xdr:cNvPr id="664" name="n_1mainValue【学校施設】&#10;一人当たり面積"/>
        <xdr:cNvSpPr txBox="1"/>
      </xdr:nvSpPr>
      <xdr:spPr>
        <a:xfrm>
          <a:off x="21075727" y="1042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133838</xdr:rowOff>
    </xdr:from>
    <xdr:ext cx="469744" cy="259045"/>
    <xdr:sp macro="" textlink="">
      <xdr:nvSpPr>
        <xdr:cNvPr id="665" name="n_2mainValue【学校施設】&#10;一人当たり面積"/>
        <xdr:cNvSpPr txBox="1"/>
      </xdr:nvSpPr>
      <xdr:spPr>
        <a:xfrm>
          <a:off x="20199427" y="104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138411</xdr:rowOff>
    </xdr:from>
    <xdr:ext cx="469744" cy="259045"/>
    <xdr:sp macro="" textlink="">
      <xdr:nvSpPr>
        <xdr:cNvPr id="666" name="n_3mainValue【学校施設】&#10;一人当たり面積"/>
        <xdr:cNvSpPr txBox="1"/>
      </xdr:nvSpPr>
      <xdr:spPr>
        <a:xfrm>
          <a:off x="19310427" y="1042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92" name="直線コネクタ 69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9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94" name="直線コネクタ 69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6" name="直線コネクタ 6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9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98" name="フローチャート: 判断 69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9" name="フローチャート: 判断 69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700" name="フローチャート: 判断 69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701" name="フローチャート: 判断 70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707" name="楕円 706"/>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83656</xdr:rowOff>
    </xdr:from>
    <xdr:ext cx="405111" cy="259045"/>
    <xdr:sp macro="" textlink="">
      <xdr:nvSpPr>
        <xdr:cNvPr id="708" name="【児童館】&#10;有形固定資産減価償却率該当値テキスト"/>
        <xdr:cNvSpPr txBox="1"/>
      </xdr:nvSpPr>
      <xdr:spPr>
        <a:xfrm>
          <a:off x="16357600" y="1345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96701</xdr:rowOff>
    </xdr:from>
    <xdr:to>
      <xdr:col>81</xdr:col>
      <xdr:colOff>101600</xdr:colOff>
      <xdr:row>80</xdr:row>
      <xdr:rowOff>26851</xdr:rowOff>
    </xdr:to>
    <xdr:sp macro="" textlink="">
      <xdr:nvSpPr>
        <xdr:cNvPr id="709" name="楕円 708"/>
        <xdr:cNvSpPr/>
      </xdr:nvSpPr>
      <xdr:spPr>
        <a:xfrm>
          <a:off x="15430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111579</xdr:rowOff>
    </xdr:from>
    <xdr:to>
      <xdr:col>85</xdr:col>
      <xdr:colOff>127000</xdr:colOff>
      <xdr:row>79</xdr:row>
      <xdr:rowOff>147501</xdr:rowOff>
    </xdr:to>
    <xdr:cxnSp macro="">
      <xdr:nvCxnSpPr>
        <xdr:cNvPr id="710" name="直線コネクタ 709"/>
        <xdr:cNvCxnSpPr/>
      </xdr:nvCxnSpPr>
      <xdr:spPr>
        <a:xfrm flipV="1">
          <a:off x="15481300" y="136561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132624</xdr:rowOff>
    </xdr:from>
    <xdr:to>
      <xdr:col>76</xdr:col>
      <xdr:colOff>165100</xdr:colOff>
      <xdr:row>80</xdr:row>
      <xdr:rowOff>62774</xdr:rowOff>
    </xdr:to>
    <xdr:sp macro="" textlink="">
      <xdr:nvSpPr>
        <xdr:cNvPr id="711" name="楕円 710"/>
        <xdr:cNvSpPr/>
      </xdr:nvSpPr>
      <xdr:spPr>
        <a:xfrm>
          <a:off x="14541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147501</xdr:rowOff>
    </xdr:from>
    <xdr:to>
      <xdr:col>81</xdr:col>
      <xdr:colOff>50800</xdr:colOff>
      <xdr:row>80</xdr:row>
      <xdr:rowOff>11974</xdr:rowOff>
    </xdr:to>
    <xdr:cxnSp macro="">
      <xdr:nvCxnSpPr>
        <xdr:cNvPr id="712" name="直線コネクタ 711"/>
        <xdr:cNvCxnSpPr/>
      </xdr:nvCxnSpPr>
      <xdr:spPr>
        <a:xfrm flipV="1">
          <a:off x="14592300" y="1369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713" name="楕円 712"/>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47898</xdr:rowOff>
    </xdr:to>
    <xdr:cxnSp macro="">
      <xdr:nvCxnSpPr>
        <xdr:cNvPr id="714" name="直線コネクタ 713"/>
        <xdr:cNvCxnSpPr/>
      </xdr:nvCxnSpPr>
      <xdr:spPr>
        <a:xfrm flipV="1">
          <a:off x="13703300" y="137279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15" name="n_1aveValue【児童館】&#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716" name="n_2aveValue【児童館】&#10;有形固定資産減価償却率"/>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717" name="n_3aveValue【児童館】&#10;有形固定資産減価償却率"/>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43378</xdr:rowOff>
    </xdr:from>
    <xdr:ext cx="405111" cy="259045"/>
    <xdr:sp macro="" textlink="">
      <xdr:nvSpPr>
        <xdr:cNvPr id="718" name="n_1mainValue【児童館】&#10;有形固定資産減価償却率"/>
        <xdr:cNvSpPr txBox="1"/>
      </xdr:nvSpPr>
      <xdr:spPr>
        <a:xfrm>
          <a:off x="152660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53901</xdr:rowOff>
    </xdr:from>
    <xdr:ext cx="405111" cy="259045"/>
    <xdr:sp macro="" textlink="">
      <xdr:nvSpPr>
        <xdr:cNvPr id="719" name="n_2mainValue【児童館】&#10;有形固定資産減価償却率"/>
        <xdr:cNvSpPr txBox="1"/>
      </xdr:nvSpPr>
      <xdr:spPr>
        <a:xfrm>
          <a:off x="14389744" y="1376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89825</xdr:rowOff>
    </xdr:from>
    <xdr:ext cx="405111" cy="259045"/>
    <xdr:sp macro="" textlink="">
      <xdr:nvSpPr>
        <xdr:cNvPr id="720" name="n_3mainValue【児童館】&#10;有形固定資産減価償却率"/>
        <xdr:cNvSpPr txBox="1"/>
      </xdr:nvSpPr>
      <xdr:spPr>
        <a:xfrm>
          <a:off x="13500744" y="1380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744" name="直線コネクタ 743"/>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4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46" name="直線コネクタ 74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47"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48" name="直線コネクタ 74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4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50" name="フローチャート: 判断 74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751" name="フローチャート: 判断 75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753" name="フローチャート: 判断 752"/>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59" name="楕円 758"/>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69866</xdr:rowOff>
    </xdr:from>
    <xdr:ext cx="469744" cy="259045"/>
    <xdr:sp macro="" textlink="">
      <xdr:nvSpPr>
        <xdr:cNvPr id="760" name="【児童館】&#10;一人当たり面積該当値テキスト"/>
        <xdr:cNvSpPr txBox="1"/>
      </xdr:nvSpPr>
      <xdr:spPr>
        <a:xfrm>
          <a:off x="22199600" y="144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761" name="楕円 760"/>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34289</xdr:rowOff>
    </xdr:to>
    <xdr:cxnSp macro="">
      <xdr:nvCxnSpPr>
        <xdr:cNvPr id="762" name="直線コネクタ 761"/>
        <xdr:cNvCxnSpPr/>
      </xdr:nvCxnSpPr>
      <xdr:spPr>
        <a:xfrm>
          <a:off x="21323300" y="1460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763" name="楕円 762"/>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34289</xdr:rowOff>
    </xdr:to>
    <xdr:cxnSp macro="">
      <xdr:nvCxnSpPr>
        <xdr:cNvPr id="764" name="直線コネクタ 763"/>
        <xdr:cNvCxnSpPr/>
      </xdr:nvCxnSpPr>
      <xdr:spPr>
        <a:xfrm>
          <a:off x="20434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65" name="楕円 764"/>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34289</xdr:rowOff>
    </xdr:to>
    <xdr:cxnSp macro="">
      <xdr:nvCxnSpPr>
        <xdr:cNvPr id="766" name="直線コネクタ 765"/>
        <xdr:cNvCxnSpPr/>
      </xdr:nvCxnSpPr>
      <xdr:spPr>
        <a:xfrm>
          <a:off x="19545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767"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769" name="n_3aveValue【児童館】&#10;一人当たり面積"/>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770" name="n_1mainValue【児童館】&#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71" name="n_2mainValue【児童館】&#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72" name="n_3mainValue【児童館】&#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97" name="直線コネクタ 79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9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99" name="直線コネクタ 79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80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803" name="フローチャート: 判断 80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4" name="フローチャート: 判断 80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805" name="フローチャート: 判断 80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806" name="フローチャート: 判断 80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113030</xdr:rowOff>
    </xdr:from>
    <xdr:to>
      <xdr:col>72</xdr:col>
      <xdr:colOff>38100</xdr:colOff>
      <xdr:row>108</xdr:row>
      <xdr:rowOff>43180</xdr:rowOff>
    </xdr:to>
    <xdr:sp macro="" textlink="">
      <xdr:nvSpPr>
        <xdr:cNvPr id="812" name="楕円 811"/>
        <xdr:cNvSpPr/>
      </xdr:nvSpPr>
      <xdr:spPr>
        <a:xfrm>
          <a:off x="1365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813"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814"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815"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34307</xdr:rowOff>
    </xdr:from>
    <xdr:ext cx="405111" cy="259045"/>
    <xdr:sp macro="" textlink="">
      <xdr:nvSpPr>
        <xdr:cNvPr id="816" name="n_3mainValue【公民館】&#10;有形固定資産減価償却率"/>
        <xdr:cNvSpPr txBox="1"/>
      </xdr:nvSpPr>
      <xdr:spPr>
        <a:xfrm>
          <a:off x="13500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7" name="直線コネクタ 8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8" name="テキスト ボックス 8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9" name="直線コネクタ 8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0" name="テキスト ボックス 8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1" name="直線コネクタ 8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2" name="テキスト ボックス 8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3" name="直線コネクタ 8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4" name="テキスト ボックス 8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5" name="直線コネクタ 8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6" name="テキスト ボックス 8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840" name="直線コネクタ 839"/>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841"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842" name="直線コネクタ 841"/>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843"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844" name="直線コネクタ 843"/>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45" name="【公民館】&#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46" name="フローチャート: 判断 845"/>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47" name="フローチャート: 判断 846"/>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848" name="フローチャート: 判断 847"/>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849" name="フローチャート: 判断 848"/>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5080</xdr:rowOff>
    </xdr:from>
    <xdr:to>
      <xdr:col>102</xdr:col>
      <xdr:colOff>165100</xdr:colOff>
      <xdr:row>108</xdr:row>
      <xdr:rowOff>106680</xdr:rowOff>
    </xdr:to>
    <xdr:sp macro="" textlink="">
      <xdr:nvSpPr>
        <xdr:cNvPr id="855" name="楕円 854"/>
        <xdr:cNvSpPr/>
      </xdr:nvSpPr>
      <xdr:spPr>
        <a:xfrm>
          <a:off x="19494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856"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857"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858"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97807</xdr:rowOff>
    </xdr:from>
    <xdr:ext cx="469744" cy="259045"/>
    <xdr:sp macro="" textlink="">
      <xdr:nvSpPr>
        <xdr:cNvPr id="859" name="n_3mainValue【公民館】&#10;一人当たり面積"/>
        <xdr:cNvSpPr txBox="1"/>
      </xdr:nvSpPr>
      <xdr:spPr>
        <a:xfrm>
          <a:off x="19310427" y="186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ほぼ全ての施設で有形固定資産減価償却率が高い水準となっている。道路・橋りょうについては、長寿命化計画を策定し、現在計画的な補修・改良工事を実施しているところである。港湾・漁港については、施設整備後大規模な改修等は行われておらず、減価償却累計額の増額に伴い類似団体平均よりも高いため、今後は個別施設計画を策定し、計画的に長寿命化対策を図っていく。保育所・児童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半に建設された施設であるが、現在個別施設計画を策定中であり、長寿命化等の老朽化対策及び除去について検討していく。学校施設については、長寿命化計画を策定しており、同計画に基づいて今後は大規模改修等を行うなど老朽化対策に取り組んでいくことに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
6,011
81.82
5,848,943
5,745,188
51,407
3,270,133
7,109,645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90" name="楕円 89"/>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91" name="【体育館・プール】&#10;有形固定資産減価償却率該当値テキスト"/>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92" name="楕円 91"/>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38100</xdr:rowOff>
    </xdr:from>
    <xdr:to>
      <xdr:col>24</xdr:col>
      <xdr:colOff>63500</xdr:colOff>
      <xdr:row>62</xdr:row>
      <xdr:rowOff>76200</xdr:rowOff>
    </xdr:to>
    <xdr:cxnSp macro="">
      <xdr:nvCxnSpPr>
        <xdr:cNvPr id="93" name="直線コネクタ 92"/>
        <xdr:cNvCxnSpPr/>
      </xdr:nvCxnSpPr>
      <xdr:spPr>
        <a:xfrm flipV="1">
          <a:off x="3797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94" name="楕円 93"/>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114300</xdr:rowOff>
    </xdr:to>
    <xdr:cxnSp macro="">
      <xdr:nvCxnSpPr>
        <xdr:cNvPr id="95" name="直線コネクタ 94"/>
        <xdr:cNvCxnSpPr/>
      </xdr:nvCxnSpPr>
      <xdr:spPr>
        <a:xfrm flipV="1">
          <a:off x="2908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101600</xdr:rowOff>
    </xdr:from>
    <xdr:to>
      <xdr:col>10</xdr:col>
      <xdr:colOff>165100</xdr:colOff>
      <xdr:row>63</xdr:row>
      <xdr:rowOff>31750</xdr:rowOff>
    </xdr:to>
    <xdr:sp macro="" textlink="">
      <xdr:nvSpPr>
        <xdr:cNvPr id="96" name="楕円 95"/>
        <xdr:cNvSpPr/>
      </xdr:nvSpPr>
      <xdr:spPr>
        <a:xfrm>
          <a:off x="196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152400</xdr:rowOff>
    </xdr:to>
    <xdr:cxnSp macro="">
      <xdr:nvCxnSpPr>
        <xdr:cNvPr id="97" name="直線コネクタ 96"/>
        <xdr:cNvCxnSpPr/>
      </xdr:nvCxnSpPr>
      <xdr:spPr>
        <a:xfrm flipV="1">
          <a:off x="2019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118127</xdr:rowOff>
    </xdr:from>
    <xdr:ext cx="405111" cy="259045"/>
    <xdr:sp macro="" textlink="">
      <xdr:nvSpPr>
        <xdr:cNvPr id="98" name="n_1mainValue【体育館・プール】&#10;有形固定資産減価償却率"/>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99" name="n_2mainValue【体育館・プー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22877</xdr:rowOff>
    </xdr:from>
    <xdr:ext cx="405111" cy="259045"/>
    <xdr:sp macro="" textlink="">
      <xdr:nvSpPr>
        <xdr:cNvPr id="100" name="n_3mainValue【体育館・プール】&#10;有形固定資産減価償却率"/>
        <xdr:cNvSpPr txBox="1"/>
      </xdr:nvSpPr>
      <xdr:spPr>
        <a:xfrm>
          <a:off x="1816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134"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112009</xdr:rowOff>
    </xdr:from>
    <xdr:to>
      <xdr:col>55</xdr:col>
      <xdr:colOff>50800</xdr:colOff>
      <xdr:row>64</xdr:row>
      <xdr:rowOff>42159</xdr:rowOff>
    </xdr:to>
    <xdr:sp macro="" textlink="">
      <xdr:nvSpPr>
        <xdr:cNvPr id="140" name="楕円 139"/>
        <xdr:cNvSpPr/>
      </xdr:nvSpPr>
      <xdr:spPr>
        <a:xfrm>
          <a:off x="10426700" y="109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41"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112032</xdr:rowOff>
    </xdr:from>
    <xdr:to>
      <xdr:col>50</xdr:col>
      <xdr:colOff>165100</xdr:colOff>
      <xdr:row>64</xdr:row>
      <xdr:rowOff>42182</xdr:rowOff>
    </xdr:to>
    <xdr:sp macro="" textlink="">
      <xdr:nvSpPr>
        <xdr:cNvPr id="142" name="楕円 141"/>
        <xdr:cNvSpPr/>
      </xdr:nvSpPr>
      <xdr:spPr>
        <a:xfrm>
          <a:off x="9588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162809</xdr:rowOff>
    </xdr:from>
    <xdr:to>
      <xdr:col>55</xdr:col>
      <xdr:colOff>0</xdr:colOff>
      <xdr:row>63</xdr:row>
      <xdr:rowOff>162832</xdr:rowOff>
    </xdr:to>
    <xdr:cxnSp macro="">
      <xdr:nvCxnSpPr>
        <xdr:cNvPr id="143" name="直線コネクタ 142"/>
        <xdr:cNvCxnSpPr/>
      </xdr:nvCxnSpPr>
      <xdr:spPr>
        <a:xfrm flipV="1">
          <a:off x="9639300" y="10964159"/>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112032</xdr:rowOff>
    </xdr:from>
    <xdr:to>
      <xdr:col>46</xdr:col>
      <xdr:colOff>38100</xdr:colOff>
      <xdr:row>64</xdr:row>
      <xdr:rowOff>42182</xdr:rowOff>
    </xdr:to>
    <xdr:sp macro="" textlink="">
      <xdr:nvSpPr>
        <xdr:cNvPr id="144" name="楕円 143"/>
        <xdr:cNvSpPr/>
      </xdr:nvSpPr>
      <xdr:spPr>
        <a:xfrm>
          <a:off x="8699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162832</xdr:rowOff>
    </xdr:from>
    <xdr:to>
      <xdr:col>50</xdr:col>
      <xdr:colOff>114300</xdr:colOff>
      <xdr:row>63</xdr:row>
      <xdr:rowOff>162832</xdr:rowOff>
    </xdr:to>
    <xdr:cxnSp macro="">
      <xdr:nvCxnSpPr>
        <xdr:cNvPr id="145" name="直線コネクタ 144"/>
        <xdr:cNvCxnSpPr/>
      </xdr:nvCxnSpPr>
      <xdr:spPr>
        <a:xfrm>
          <a:off x="8750300" y="10964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106088</xdr:rowOff>
    </xdr:from>
    <xdr:to>
      <xdr:col>41</xdr:col>
      <xdr:colOff>101600</xdr:colOff>
      <xdr:row>64</xdr:row>
      <xdr:rowOff>36238</xdr:rowOff>
    </xdr:to>
    <xdr:sp macro="" textlink="">
      <xdr:nvSpPr>
        <xdr:cNvPr id="146" name="楕円 145"/>
        <xdr:cNvSpPr/>
      </xdr:nvSpPr>
      <xdr:spPr>
        <a:xfrm>
          <a:off x="7810500" y="109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156888</xdr:rowOff>
    </xdr:from>
    <xdr:to>
      <xdr:col>45</xdr:col>
      <xdr:colOff>177800</xdr:colOff>
      <xdr:row>63</xdr:row>
      <xdr:rowOff>162832</xdr:rowOff>
    </xdr:to>
    <xdr:cxnSp macro="">
      <xdr:nvCxnSpPr>
        <xdr:cNvPr id="147" name="直線コネクタ 146"/>
        <xdr:cNvCxnSpPr/>
      </xdr:nvCxnSpPr>
      <xdr:spPr>
        <a:xfrm>
          <a:off x="7861300" y="1095823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33309</xdr:rowOff>
    </xdr:from>
    <xdr:ext cx="469744" cy="259045"/>
    <xdr:sp macro="" textlink="">
      <xdr:nvSpPr>
        <xdr:cNvPr id="148" name="n_1mainValue【体育館・プール】&#10;一人当たり面積"/>
        <xdr:cNvSpPr txBox="1"/>
      </xdr:nvSpPr>
      <xdr:spPr>
        <a:xfrm>
          <a:off x="9391727" y="1100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33309</xdr:rowOff>
    </xdr:from>
    <xdr:ext cx="469744" cy="259045"/>
    <xdr:sp macro="" textlink="">
      <xdr:nvSpPr>
        <xdr:cNvPr id="149" name="n_2mainValue【体育館・プール】&#10;一人当たり面積"/>
        <xdr:cNvSpPr txBox="1"/>
      </xdr:nvSpPr>
      <xdr:spPr>
        <a:xfrm>
          <a:off x="8515427" y="1100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52765</xdr:rowOff>
    </xdr:from>
    <xdr:ext cx="469744" cy="259045"/>
    <xdr:sp macro="" textlink="">
      <xdr:nvSpPr>
        <xdr:cNvPr id="150" name="n_3mainValue【体育館・プール】&#10;一人当たり面積"/>
        <xdr:cNvSpPr txBox="1"/>
      </xdr:nvSpPr>
      <xdr:spPr>
        <a:xfrm>
          <a:off x="7626427" y="1068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8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6"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166914</xdr:rowOff>
    </xdr:from>
    <xdr:to>
      <xdr:col>10</xdr:col>
      <xdr:colOff>165100</xdr:colOff>
      <xdr:row>81</xdr:row>
      <xdr:rowOff>97064</xdr:rowOff>
    </xdr:to>
    <xdr:sp macro="" textlink="">
      <xdr:nvSpPr>
        <xdr:cNvPr id="194" name="楕円 193"/>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113591</xdr:rowOff>
    </xdr:from>
    <xdr:ext cx="405111" cy="259045"/>
    <xdr:sp macro="" textlink="">
      <xdr:nvSpPr>
        <xdr:cNvPr id="195" name="n_3mainValue【福祉施設】&#10;有形固定資産減価償却率"/>
        <xdr:cNvSpPr txBox="1"/>
      </xdr:nvSpPr>
      <xdr:spPr>
        <a:xfrm>
          <a:off x="1816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6" name="直線コネクタ 2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7" name="テキスト ボックス 2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8" name="直線コネクタ 2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9" name="テキスト ボックス 2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0" name="直線コネクタ 2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1" name="テキスト ボックス 2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2" name="直線コネクタ 2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3" name="テキスト ボックス 2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4" name="直線コネクタ 2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5" name="テキスト ボックス 2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19" name="直線コネクタ 218"/>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0"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21" name="直線コネクタ 220"/>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22"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23" name="直線コネクタ 222"/>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24"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25" name="フローチャート: 判断 224"/>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26" name="フローチャート: 判断 225"/>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27"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28" name="フローチャート: 判断 227"/>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29"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0" name="フローチャート: 判断 229"/>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31"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27687</xdr:rowOff>
    </xdr:from>
    <xdr:to>
      <xdr:col>41</xdr:col>
      <xdr:colOff>101600</xdr:colOff>
      <xdr:row>86</xdr:row>
      <xdr:rowOff>129287</xdr:rowOff>
    </xdr:to>
    <xdr:sp macro="" textlink="">
      <xdr:nvSpPr>
        <xdr:cNvPr id="237" name="楕円 236"/>
        <xdr:cNvSpPr/>
      </xdr:nvSpPr>
      <xdr:spPr>
        <a:xfrm>
          <a:off x="78105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120414</xdr:rowOff>
    </xdr:from>
    <xdr:ext cx="469744" cy="259045"/>
    <xdr:sp macro="" textlink="">
      <xdr:nvSpPr>
        <xdr:cNvPr id="238" name="n_3mainValue【福祉施設】&#10;一人当たり面積"/>
        <xdr:cNvSpPr txBox="1"/>
      </xdr:nvSpPr>
      <xdr:spPr>
        <a:xfrm>
          <a:off x="7626427"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9" name="直線コネクタ 2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0" name="テキスト ボックス 24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1" name="直線コネクタ 2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2" name="テキスト ボックス 2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3" name="直線コネクタ 2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4" name="テキスト ボックス 2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5" name="直線コネクタ 2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6" name="テキスト ボックス 2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7" name="直線コネクタ 2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8" name="テキスト ボックス 2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9" name="直線コネクタ 2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0" name="テキスト ボックス 25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64" name="直線コネクタ 263"/>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65"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66" name="直線コネクタ 265"/>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8" name="直線コネクタ 26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269"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70" name="フローチャート: 判断 269"/>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71" name="フローチャート: 判断 270"/>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72" name="n_1ave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73" name="フローチャート: 判断 272"/>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74"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75" name="フローチャート: 判断 274"/>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76"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7" name="テキスト ボックス 2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8" name="テキスト ボックス 2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9" name="テキスト ボックス 2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0" name="テキスト ボックス 2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1" name="テキスト ボックス 2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282" name="楕円 281"/>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283" name="【市民会館】&#10;有形固定資産減価償却率該当値テキスト"/>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284" name="楕円 283"/>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100693</xdr:rowOff>
    </xdr:to>
    <xdr:cxnSp macro="">
      <xdr:nvCxnSpPr>
        <xdr:cNvPr id="285" name="直線コネクタ 284"/>
        <xdr:cNvCxnSpPr/>
      </xdr:nvCxnSpPr>
      <xdr:spPr>
        <a:xfrm flipV="1">
          <a:off x="3797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286" name="楕円 285"/>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133350</xdr:rowOff>
    </xdr:to>
    <xdr:cxnSp macro="">
      <xdr:nvCxnSpPr>
        <xdr:cNvPr id="287" name="直線コネクタ 286"/>
        <xdr:cNvCxnSpPr/>
      </xdr:nvCxnSpPr>
      <xdr:spPr>
        <a:xfrm flipV="1">
          <a:off x="2908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288" name="楕円 287"/>
        <xdr:cNvSpPr/>
      </xdr:nvSpPr>
      <xdr:spPr>
        <a:xfrm>
          <a:off x="1968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154577</xdr:rowOff>
    </xdr:to>
    <xdr:cxnSp macro="">
      <xdr:nvCxnSpPr>
        <xdr:cNvPr id="289" name="直線コネクタ 288"/>
        <xdr:cNvCxnSpPr/>
      </xdr:nvCxnSpPr>
      <xdr:spPr>
        <a:xfrm flipV="1">
          <a:off x="2019300" y="181356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142620</xdr:rowOff>
    </xdr:from>
    <xdr:ext cx="405111" cy="259045"/>
    <xdr:sp macro="" textlink="">
      <xdr:nvSpPr>
        <xdr:cNvPr id="290" name="n_1mainValue【市民会館】&#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291" name="n_2main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292" name="n_3mainValue【市民会館】&#10;有形固定資産減価償却率"/>
        <xdr:cNvSpPr txBox="1"/>
      </xdr:nvSpPr>
      <xdr:spPr>
        <a:xfrm>
          <a:off x="1816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3" name="直線コネクタ 3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4" name="テキスト ボックス 3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5" name="直線コネクタ 3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6" name="テキスト ボックス 3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7" name="直線コネクタ 3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8" name="テキスト ボックス 3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9" name="直線コネクタ 3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0" name="テキスト ボックス 3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1" name="直線コネクタ 3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2" name="テキスト ボックス 3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4" name="テキスト ボックス 3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16" name="直線コネクタ 315"/>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17"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18" name="直線コネクタ 317"/>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19"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20" name="直線コネクタ 319"/>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321" name="【市民会館】&#10;一人当たり面積平均値テキスト"/>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22" name="フローチャート: 判断 321"/>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23" name="フローチャート: 判断 322"/>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24" name="n_1aveValue【市民会館】&#10;一人当たり面積"/>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25" name="フローチャート: 判断 324"/>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326"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27" name="フローチャート: 判断 326"/>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28"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334" name="楕円 333"/>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49547</xdr:rowOff>
    </xdr:from>
    <xdr:ext cx="469744" cy="259045"/>
    <xdr:sp macro="" textlink="">
      <xdr:nvSpPr>
        <xdr:cNvPr id="335" name="【市民会館】&#10;一人当たり面積該当値テキスト"/>
        <xdr:cNvSpPr txBox="1"/>
      </xdr:nvSpPr>
      <xdr:spPr>
        <a:xfrm>
          <a:off x="105156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71882</xdr:rowOff>
    </xdr:from>
    <xdr:to>
      <xdr:col>50</xdr:col>
      <xdr:colOff>165100</xdr:colOff>
      <xdr:row>108</xdr:row>
      <xdr:rowOff>2032</xdr:rowOff>
    </xdr:to>
    <xdr:sp macro="" textlink="">
      <xdr:nvSpPr>
        <xdr:cNvPr id="336" name="楕円 335"/>
        <xdr:cNvSpPr/>
      </xdr:nvSpPr>
      <xdr:spPr>
        <a:xfrm>
          <a:off x="9588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122682</xdr:rowOff>
    </xdr:to>
    <xdr:cxnSp macro="">
      <xdr:nvCxnSpPr>
        <xdr:cNvPr id="337" name="直線コネクタ 336"/>
        <xdr:cNvCxnSpPr/>
      </xdr:nvCxnSpPr>
      <xdr:spPr>
        <a:xfrm flipV="1">
          <a:off x="9639300" y="184670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71882</xdr:rowOff>
    </xdr:from>
    <xdr:to>
      <xdr:col>46</xdr:col>
      <xdr:colOff>38100</xdr:colOff>
      <xdr:row>108</xdr:row>
      <xdr:rowOff>2032</xdr:rowOff>
    </xdr:to>
    <xdr:sp macro="" textlink="">
      <xdr:nvSpPr>
        <xdr:cNvPr id="338" name="楕円 337"/>
        <xdr:cNvSpPr/>
      </xdr:nvSpPr>
      <xdr:spPr>
        <a:xfrm>
          <a:off x="8699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122682</xdr:rowOff>
    </xdr:from>
    <xdr:to>
      <xdr:col>50</xdr:col>
      <xdr:colOff>114300</xdr:colOff>
      <xdr:row>107</xdr:row>
      <xdr:rowOff>122682</xdr:rowOff>
    </xdr:to>
    <xdr:cxnSp macro="">
      <xdr:nvCxnSpPr>
        <xdr:cNvPr id="339" name="直線コネクタ 338"/>
        <xdr:cNvCxnSpPr/>
      </xdr:nvCxnSpPr>
      <xdr:spPr>
        <a:xfrm>
          <a:off x="8750300" y="18467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92456</xdr:rowOff>
    </xdr:from>
    <xdr:to>
      <xdr:col>41</xdr:col>
      <xdr:colOff>101600</xdr:colOff>
      <xdr:row>108</xdr:row>
      <xdr:rowOff>22606</xdr:rowOff>
    </xdr:to>
    <xdr:sp macro="" textlink="">
      <xdr:nvSpPr>
        <xdr:cNvPr id="340" name="楕円 339"/>
        <xdr:cNvSpPr/>
      </xdr:nvSpPr>
      <xdr:spPr>
        <a:xfrm>
          <a:off x="7810500" y="184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122682</xdr:rowOff>
    </xdr:from>
    <xdr:to>
      <xdr:col>45</xdr:col>
      <xdr:colOff>177800</xdr:colOff>
      <xdr:row>107</xdr:row>
      <xdr:rowOff>143256</xdr:rowOff>
    </xdr:to>
    <xdr:cxnSp macro="">
      <xdr:nvCxnSpPr>
        <xdr:cNvPr id="341" name="直線コネクタ 340"/>
        <xdr:cNvCxnSpPr/>
      </xdr:nvCxnSpPr>
      <xdr:spPr>
        <a:xfrm flipV="1">
          <a:off x="7861300" y="184678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164609</xdr:rowOff>
    </xdr:from>
    <xdr:ext cx="469744" cy="259045"/>
    <xdr:sp macro="" textlink="">
      <xdr:nvSpPr>
        <xdr:cNvPr id="342" name="n_1mainValue【市民会館】&#10;一人当たり面積"/>
        <xdr:cNvSpPr txBox="1"/>
      </xdr:nvSpPr>
      <xdr:spPr>
        <a:xfrm>
          <a:off x="93917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164609</xdr:rowOff>
    </xdr:from>
    <xdr:ext cx="469744" cy="259045"/>
    <xdr:sp macro="" textlink="">
      <xdr:nvSpPr>
        <xdr:cNvPr id="343" name="n_2mainValue【市民会館】&#10;一人当たり面積"/>
        <xdr:cNvSpPr txBox="1"/>
      </xdr:nvSpPr>
      <xdr:spPr>
        <a:xfrm>
          <a:off x="8515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13733</xdr:rowOff>
    </xdr:from>
    <xdr:ext cx="469744" cy="259045"/>
    <xdr:sp macro="" textlink="">
      <xdr:nvSpPr>
        <xdr:cNvPr id="344" name="n_3mainValue【市民会館】&#10;一人当たり面積"/>
        <xdr:cNvSpPr txBox="1"/>
      </xdr:nvSpPr>
      <xdr:spPr>
        <a:xfrm>
          <a:off x="7626427" y="185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70" name="直線コネクタ 369"/>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71"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72" name="直線コネクタ 371"/>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75"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76" name="フローチャート: 判断 375"/>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77" name="フローチャート: 判断 37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378" name="n_1aveValue【一般廃棄物処理施設】&#10;有形固定資産減価償却率"/>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79" name="フローチャート: 判断 378"/>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80"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81" name="フローチャート: 判断 380"/>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93634</xdr:rowOff>
    </xdr:from>
    <xdr:ext cx="405111" cy="259045"/>
    <xdr:sp macro="" textlink="">
      <xdr:nvSpPr>
        <xdr:cNvPr id="382" name="n_3aveValue【一般廃棄物処理施設】&#10;有形固定資産減価償却率"/>
        <xdr:cNvSpPr txBox="1"/>
      </xdr:nvSpPr>
      <xdr:spPr>
        <a:xfrm>
          <a:off x="13500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28666</xdr:rowOff>
    </xdr:from>
    <xdr:to>
      <xdr:col>72</xdr:col>
      <xdr:colOff>38100</xdr:colOff>
      <xdr:row>34</xdr:row>
      <xdr:rowOff>130266</xdr:rowOff>
    </xdr:to>
    <xdr:sp macro="" textlink="">
      <xdr:nvSpPr>
        <xdr:cNvPr id="388" name="楕円 387"/>
        <xdr:cNvSpPr/>
      </xdr:nvSpPr>
      <xdr:spPr>
        <a:xfrm>
          <a:off x="13652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32</xdr:row>
      <xdr:rowOff>146793</xdr:rowOff>
    </xdr:from>
    <xdr:ext cx="405111" cy="259045"/>
    <xdr:sp macro="" textlink="">
      <xdr:nvSpPr>
        <xdr:cNvPr id="389" name="n_3mainValue【一般廃棄物処理施設】&#10;有形固定資産減価償却率"/>
        <xdr:cNvSpPr txBox="1"/>
      </xdr:nvSpPr>
      <xdr:spPr>
        <a:xfrm>
          <a:off x="13500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1" name="テキスト ボックス 40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3" name="テキスト ボックス 40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5" name="テキスト ボックス 40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7" name="テキスト ボックス 40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11" name="直線コネクタ 410"/>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12"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13" name="直線コネクタ 412"/>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14"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15" name="直線コネクタ 414"/>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16"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17" name="フローチャート: 判断 416"/>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18" name="フローチャート: 判断 417"/>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19"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20" name="フローチャート: 判断 419"/>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21"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22" name="フローチャート: 判断 421"/>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23"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76695</xdr:rowOff>
    </xdr:from>
    <xdr:to>
      <xdr:col>102</xdr:col>
      <xdr:colOff>165100</xdr:colOff>
      <xdr:row>42</xdr:row>
      <xdr:rowOff>6845</xdr:rowOff>
    </xdr:to>
    <xdr:sp macro="" textlink="">
      <xdr:nvSpPr>
        <xdr:cNvPr id="429" name="楕円 428"/>
        <xdr:cNvSpPr/>
      </xdr:nvSpPr>
      <xdr:spPr>
        <a:xfrm>
          <a:off x="19494500" y="71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41</xdr:row>
      <xdr:rowOff>169422</xdr:rowOff>
    </xdr:from>
    <xdr:ext cx="469744" cy="259045"/>
    <xdr:sp macro="" textlink="">
      <xdr:nvSpPr>
        <xdr:cNvPr id="430" name="n_3mainValue【一般廃棄物処理施設】&#10;一人当たり有形固定資産（償却資産）額"/>
        <xdr:cNvSpPr txBox="1"/>
      </xdr:nvSpPr>
      <xdr:spPr>
        <a:xfrm>
          <a:off x="19310428" y="71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42" name="テキスト ボックス 44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54" name="直線コネクタ 453"/>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55"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56" name="直線コネクタ 455"/>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57"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58" name="直線コネクタ 457"/>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59"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60" name="フローチャート: 判断 459"/>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61" name="フローチャート: 判断 460"/>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62" name="n_1ave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63" name="フローチャート: 判断 462"/>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64" name="n_2ave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65" name="フローチャート: 判断 464"/>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26687</xdr:rowOff>
    </xdr:from>
    <xdr:ext cx="405111" cy="259045"/>
    <xdr:sp macro="" textlink="">
      <xdr:nvSpPr>
        <xdr:cNvPr id="466" name="n_3aveValue【保健センター・保健所】&#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472" name="楕円 471"/>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473" name="【保健センター・保健所】&#10;有形固定資産減価償却率該当値テキスト"/>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74" name="楕円 47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57150</xdr:rowOff>
    </xdr:to>
    <xdr:cxnSp macro="">
      <xdr:nvCxnSpPr>
        <xdr:cNvPr id="475" name="直線コネクタ 474"/>
        <xdr:cNvCxnSpPr/>
      </xdr:nvCxnSpPr>
      <xdr:spPr>
        <a:xfrm flipV="1">
          <a:off x="15481300" y="1013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476" name="楕円 475"/>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477" name="直線コネクタ 476"/>
        <xdr:cNvCxnSpPr/>
      </xdr:nvCxnSpPr>
      <xdr:spPr>
        <a:xfrm flipV="1">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478" name="楕円 477"/>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133350</xdr:rowOff>
    </xdr:to>
    <xdr:cxnSp macro="">
      <xdr:nvCxnSpPr>
        <xdr:cNvPr id="479" name="直線コネクタ 478"/>
        <xdr:cNvCxnSpPr/>
      </xdr:nvCxnSpPr>
      <xdr:spPr>
        <a:xfrm flipV="1">
          <a:off x="13703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480"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137177</xdr:rowOff>
    </xdr:from>
    <xdr:ext cx="405111" cy="259045"/>
    <xdr:sp macro="" textlink="">
      <xdr:nvSpPr>
        <xdr:cNvPr id="481" name="n_2mainValue【保健センター・保健所】&#10;有形固定資産減価償却率"/>
        <xdr:cNvSpPr txBox="1"/>
      </xdr:nvSpPr>
      <xdr:spPr>
        <a:xfrm>
          <a:off x="14389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482" name="n_3mainValue【保健センター・保健所】&#10;有形固定資産減価償却率"/>
        <xdr:cNvSpPr txBox="1"/>
      </xdr:nvSpPr>
      <xdr:spPr>
        <a:xfrm>
          <a:off x="13500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3" name="直線コネクタ 4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4" name="テキスト ボックス 4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5" name="直線コネクタ 4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6" name="テキスト ボックス 4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7" name="直線コネクタ 4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8" name="テキスト ボックス 4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9" name="直線コネクタ 4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0" name="テキスト ボックス 4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1" name="直線コネクタ 5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2" name="テキスト ボックス 5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06" name="直線コネクタ 505"/>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07"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08" name="直線コネクタ 507"/>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09"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10" name="直線コネクタ 509"/>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11" name="【保健センター・保健所】&#10;一人当たり面積平均値テキスト"/>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12" name="フローチャート: 判断 511"/>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13" name="フローチャート: 判断 51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1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15" name="フローチャート: 判断 51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16"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517" name="フローチャート: 判断 516"/>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114317</xdr:rowOff>
    </xdr:from>
    <xdr:ext cx="469744" cy="259045"/>
    <xdr:sp macro="" textlink="">
      <xdr:nvSpPr>
        <xdr:cNvPr id="518" name="n_3aveValue【保健センター・保健所】&#10;一人当たり面積"/>
        <xdr:cNvSpPr txBox="1"/>
      </xdr:nvSpPr>
      <xdr:spPr>
        <a:xfrm>
          <a:off x="19310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24" name="楕円 523"/>
        <xdr:cNvSpPr/>
      </xdr:nvSpPr>
      <xdr:spPr>
        <a:xfrm>
          <a:off x="22110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129557</xdr:rowOff>
    </xdr:from>
    <xdr:ext cx="469744" cy="259045"/>
    <xdr:sp macro="" textlink="">
      <xdr:nvSpPr>
        <xdr:cNvPr id="525" name="【保健センター・保健所】&#10;一人当たり面積該当値テキスト"/>
        <xdr:cNvSpPr txBox="1"/>
      </xdr:nvSpPr>
      <xdr:spPr>
        <a:xfrm>
          <a:off x="2219960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526" name="楕円 525"/>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30480</xdr:rowOff>
    </xdr:to>
    <xdr:cxnSp macro="">
      <xdr:nvCxnSpPr>
        <xdr:cNvPr id="527" name="直線コネクタ 526"/>
        <xdr:cNvCxnSpPr/>
      </xdr:nvCxnSpPr>
      <xdr:spPr>
        <a:xfrm>
          <a:off x="21323300" y="1066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153035</xdr:rowOff>
    </xdr:from>
    <xdr:to>
      <xdr:col>107</xdr:col>
      <xdr:colOff>101600</xdr:colOff>
      <xdr:row>62</xdr:row>
      <xdr:rowOff>83185</xdr:rowOff>
    </xdr:to>
    <xdr:sp macro="" textlink="">
      <xdr:nvSpPr>
        <xdr:cNvPr id="528" name="楕円 527"/>
        <xdr:cNvSpPr/>
      </xdr:nvSpPr>
      <xdr:spPr>
        <a:xfrm>
          <a:off x="20383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32385</xdr:rowOff>
    </xdr:to>
    <xdr:cxnSp macro="">
      <xdr:nvCxnSpPr>
        <xdr:cNvPr id="529" name="直線コネクタ 528"/>
        <xdr:cNvCxnSpPr/>
      </xdr:nvCxnSpPr>
      <xdr:spPr>
        <a:xfrm flipV="1">
          <a:off x="20434300" y="10660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530" name="楕円 529"/>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32385</xdr:rowOff>
    </xdr:from>
    <xdr:to>
      <xdr:col>107</xdr:col>
      <xdr:colOff>50800</xdr:colOff>
      <xdr:row>62</xdr:row>
      <xdr:rowOff>34290</xdr:rowOff>
    </xdr:to>
    <xdr:cxnSp macro="">
      <xdr:nvCxnSpPr>
        <xdr:cNvPr id="531" name="直線コネクタ 530"/>
        <xdr:cNvCxnSpPr/>
      </xdr:nvCxnSpPr>
      <xdr:spPr>
        <a:xfrm flipV="1">
          <a:off x="19545300" y="10662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72407</xdr:rowOff>
    </xdr:from>
    <xdr:ext cx="469744" cy="259045"/>
    <xdr:sp macro="" textlink="">
      <xdr:nvSpPr>
        <xdr:cNvPr id="532" name="n_1mainValue【保健センター・保健所】&#10;一人当たり面積"/>
        <xdr:cNvSpPr txBox="1"/>
      </xdr:nvSpPr>
      <xdr:spPr>
        <a:xfrm>
          <a:off x="21075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74312</xdr:rowOff>
    </xdr:from>
    <xdr:ext cx="469744" cy="259045"/>
    <xdr:sp macro="" textlink="">
      <xdr:nvSpPr>
        <xdr:cNvPr id="533" name="n_2mainValue【保健センター・保健所】&#10;一人当たり面積"/>
        <xdr:cNvSpPr txBox="1"/>
      </xdr:nvSpPr>
      <xdr:spPr>
        <a:xfrm>
          <a:off x="20199427"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101617</xdr:rowOff>
    </xdr:from>
    <xdr:ext cx="469744" cy="259045"/>
    <xdr:sp macro="" textlink="">
      <xdr:nvSpPr>
        <xdr:cNvPr id="534" name="n_3mainValue【保健センター・保健所】&#10;一人当たり面積"/>
        <xdr:cNvSpPr txBox="1"/>
      </xdr:nvSpPr>
      <xdr:spPr>
        <a:xfrm>
          <a:off x="19310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60" name="直線コネクタ 559"/>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61"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62" name="直線コネクタ 561"/>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4" name="直線コネクタ 56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65"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66" name="フローチャート: 判断 565"/>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67" name="フローチャート: 判断 56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68"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69" name="フローチャート: 判断 568"/>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70"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71" name="フローチャート: 判断 570"/>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572" name="n_3aveValue【消防施設】&#10;有形固定資産減価償却率"/>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578" name="楕円 577"/>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579" name="【消防施設】&#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580" name="楕円 579"/>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140970</xdr:rowOff>
    </xdr:to>
    <xdr:cxnSp macro="">
      <xdr:nvCxnSpPr>
        <xdr:cNvPr id="581" name="直線コネクタ 580"/>
        <xdr:cNvCxnSpPr/>
      </xdr:nvCxnSpPr>
      <xdr:spPr>
        <a:xfrm flipV="1">
          <a:off x="15481300" y="136544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129358</xdr:rowOff>
    </xdr:from>
    <xdr:to>
      <xdr:col>76</xdr:col>
      <xdr:colOff>165100</xdr:colOff>
      <xdr:row>80</xdr:row>
      <xdr:rowOff>59508</xdr:rowOff>
    </xdr:to>
    <xdr:sp macro="" textlink="">
      <xdr:nvSpPr>
        <xdr:cNvPr id="582" name="楕円 581"/>
        <xdr:cNvSpPr/>
      </xdr:nvSpPr>
      <xdr:spPr>
        <a:xfrm>
          <a:off x="14541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8708</xdr:rowOff>
    </xdr:to>
    <xdr:cxnSp macro="">
      <xdr:nvCxnSpPr>
        <xdr:cNvPr id="583" name="直線コネクタ 582"/>
        <xdr:cNvCxnSpPr/>
      </xdr:nvCxnSpPr>
      <xdr:spPr>
        <a:xfrm flipV="1">
          <a:off x="14592300" y="136855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137523</xdr:rowOff>
    </xdr:from>
    <xdr:to>
      <xdr:col>72</xdr:col>
      <xdr:colOff>38100</xdr:colOff>
      <xdr:row>79</xdr:row>
      <xdr:rowOff>67673</xdr:rowOff>
    </xdr:to>
    <xdr:sp macro="" textlink="">
      <xdr:nvSpPr>
        <xdr:cNvPr id="584" name="楕円 583"/>
        <xdr:cNvSpPr/>
      </xdr:nvSpPr>
      <xdr:spPr>
        <a:xfrm>
          <a:off x="13652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16873</xdr:rowOff>
    </xdr:from>
    <xdr:to>
      <xdr:col>76</xdr:col>
      <xdr:colOff>114300</xdr:colOff>
      <xdr:row>80</xdr:row>
      <xdr:rowOff>8708</xdr:rowOff>
    </xdr:to>
    <xdr:cxnSp macro="">
      <xdr:nvCxnSpPr>
        <xdr:cNvPr id="585" name="直線コネクタ 584"/>
        <xdr:cNvCxnSpPr/>
      </xdr:nvCxnSpPr>
      <xdr:spPr>
        <a:xfrm>
          <a:off x="13703300" y="1356142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36847</xdr:rowOff>
    </xdr:from>
    <xdr:ext cx="405111" cy="259045"/>
    <xdr:sp macro="" textlink="">
      <xdr:nvSpPr>
        <xdr:cNvPr id="586" name="n_1mainValue【消防施設】&#10;有形固定資産減価償却率"/>
        <xdr:cNvSpPr txBox="1"/>
      </xdr:nvSpPr>
      <xdr:spPr>
        <a:xfrm>
          <a:off x="15266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76035</xdr:rowOff>
    </xdr:from>
    <xdr:ext cx="405111" cy="259045"/>
    <xdr:sp macro="" textlink="">
      <xdr:nvSpPr>
        <xdr:cNvPr id="587" name="n_2mainValue【消防施設】&#10;有形固定資産減価償却率"/>
        <xdr:cNvSpPr txBox="1"/>
      </xdr:nvSpPr>
      <xdr:spPr>
        <a:xfrm>
          <a:off x="14389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84200</xdr:rowOff>
    </xdr:from>
    <xdr:ext cx="405111" cy="259045"/>
    <xdr:sp macro="" textlink="">
      <xdr:nvSpPr>
        <xdr:cNvPr id="588" name="n_3mainValue【消防施設】&#10;有形固定資産減価償却率"/>
        <xdr:cNvSpPr txBox="1"/>
      </xdr:nvSpPr>
      <xdr:spPr>
        <a:xfrm>
          <a:off x="135007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10" name="直線コネクタ 609"/>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11"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12" name="直線コネクタ 611"/>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13"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14" name="直線コネクタ 613"/>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615" name="【消防施設】&#10;一人当たり面積平均値テキスト"/>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16" name="フローチャート: 判断 615"/>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17" name="フローチャート: 判断 616"/>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618"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619" name="フローチャート: 判断 618"/>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620" name="n_2ave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621" name="フローチャート: 判断 62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62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123089</xdr:rowOff>
    </xdr:from>
    <xdr:to>
      <xdr:col>116</xdr:col>
      <xdr:colOff>114300</xdr:colOff>
      <xdr:row>85</xdr:row>
      <xdr:rowOff>53239</xdr:rowOff>
    </xdr:to>
    <xdr:sp macro="" textlink="">
      <xdr:nvSpPr>
        <xdr:cNvPr id="628" name="楕円 627"/>
        <xdr:cNvSpPr/>
      </xdr:nvSpPr>
      <xdr:spPr>
        <a:xfrm>
          <a:off x="22110700" y="14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145966</xdr:rowOff>
    </xdr:from>
    <xdr:ext cx="469744" cy="259045"/>
    <xdr:sp macro="" textlink="">
      <xdr:nvSpPr>
        <xdr:cNvPr id="629" name="【消防施設】&#10;一人当たり面積該当値テキスト"/>
        <xdr:cNvSpPr txBox="1"/>
      </xdr:nvSpPr>
      <xdr:spPr>
        <a:xfrm>
          <a:off x="22199600" y="143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123546</xdr:rowOff>
    </xdr:from>
    <xdr:to>
      <xdr:col>112</xdr:col>
      <xdr:colOff>38100</xdr:colOff>
      <xdr:row>85</xdr:row>
      <xdr:rowOff>53696</xdr:rowOff>
    </xdr:to>
    <xdr:sp macro="" textlink="">
      <xdr:nvSpPr>
        <xdr:cNvPr id="630" name="楕円 629"/>
        <xdr:cNvSpPr/>
      </xdr:nvSpPr>
      <xdr:spPr>
        <a:xfrm>
          <a:off x="21272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2439</xdr:rowOff>
    </xdr:from>
    <xdr:to>
      <xdr:col>116</xdr:col>
      <xdr:colOff>63500</xdr:colOff>
      <xdr:row>85</xdr:row>
      <xdr:rowOff>2896</xdr:rowOff>
    </xdr:to>
    <xdr:cxnSp macro="">
      <xdr:nvCxnSpPr>
        <xdr:cNvPr id="631" name="直線コネクタ 630"/>
        <xdr:cNvCxnSpPr/>
      </xdr:nvCxnSpPr>
      <xdr:spPr>
        <a:xfrm flipV="1">
          <a:off x="21323300" y="1457568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123546</xdr:rowOff>
    </xdr:from>
    <xdr:to>
      <xdr:col>107</xdr:col>
      <xdr:colOff>101600</xdr:colOff>
      <xdr:row>85</xdr:row>
      <xdr:rowOff>53696</xdr:rowOff>
    </xdr:to>
    <xdr:sp macro="" textlink="">
      <xdr:nvSpPr>
        <xdr:cNvPr id="632" name="楕円 631"/>
        <xdr:cNvSpPr/>
      </xdr:nvSpPr>
      <xdr:spPr>
        <a:xfrm>
          <a:off x="20383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2896</xdr:rowOff>
    </xdr:from>
    <xdr:to>
      <xdr:col>111</xdr:col>
      <xdr:colOff>177800</xdr:colOff>
      <xdr:row>85</xdr:row>
      <xdr:rowOff>2896</xdr:rowOff>
    </xdr:to>
    <xdr:cxnSp macro="">
      <xdr:nvCxnSpPr>
        <xdr:cNvPr id="633" name="直線コネクタ 632"/>
        <xdr:cNvCxnSpPr/>
      </xdr:nvCxnSpPr>
      <xdr:spPr>
        <a:xfrm>
          <a:off x="20434300" y="14576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125831</xdr:rowOff>
    </xdr:from>
    <xdr:to>
      <xdr:col>102</xdr:col>
      <xdr:colOff>165100</xdr:colOff>
      <xdr:row>86</xdr:row>
      <xdr:rowOff>55981</xdr:rowOff>
    </xdr:to>
    <xdr:sp macro="" textlink="">
      <xdr:nvSpPr>
        <xdr:cNvPr id="634" name="楕円 633"/>
        <xdr:cNvSpPr/>
      </xdr:nvSpPr>
      <xdr:spPr>
        <a:xfrm>
          <a:off x="19494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2896</xdr:rowOff>
    </xdr:from>
    <xdr:to>
      <xdr:col>107</xdr:col>
      <xdr:colOff>50800</xdr:colOff>
      <xdr:row>86</xdr:row>
      <xdr:rowOff>5181</xdr:rowOff>
    </xdr:to>
    <xdr:cxnSp macro="">
      <xdr:nvCxnSpPr>
        <xdr:cNvPr id="635" name="直線コネクタ 634"/>
        <xdr:cNvCxnSpPr/>
      </xdr:nvCxnSpPr>
      <xdr:spPr>
        <a:xfrm flipV="1">
          <a:off x="19545300" y="14576146"/>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70223</xdr:rowOff>
    </xdr:from>
    <xdr:ext cx="469744" cy="259045"/>
    <xdr:sp macro="" textlink="">
      <xdr:nvSpPr>
        <xdr:cNvPr id="636" name="n_1mainValue【消防施設】&#10;一人当たり面積"/>
        <xdr:cNvSpPr txBox="1"/>
      </xdr:nvSpPr>
      <xdr:spPr>
        <a:xfrm>
          <a:off x="21075727" y="143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70223</xdr:rowOff>
    </xdr:from>
    <xdr:ext cx="469744" cy="259045"/>
    <xdr:sp macro="" textlink="">
      <xdr:nvSpPr>
        <xdr:cNvPr id="637" name="n_2mainValue【消防施設】&#10;一人当たり面積"/>
        <xdr:cNvSpPr txBox="1"/>
      </xdr:nvSpPr>
      <xdr:spPr>
        <a:xfrm>
          <a:off x="20199427" y="143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47108</xdr:rowOff>
    </xdr:from>
    <xdr:ext cx="469744" cy="259045"/>
    <xdr:sp macro="" textlink="">
      <xdr:nvSpPr>
        <xdr:cNvPr id="638" name="n_3mainValue【消防施設】&#10;一人当たり面積"/>
        <xdr:cNvSpPr txBox="1"/>
      </xdr:nvSpPr>
      <xdr:spPr>
        <a:xfrm>
          <a:off x="19310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1" name="テキスト ボックス 6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9" name="テキスト ボックス 6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63" name="直線コネクタ 662"/>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64"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65" name="直線コネクタ 664"/>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68"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70" name="フローチャート: 判断 669"/>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671"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72" name="フローチャート: 判断 671"/>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673"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74" name="フローチャート: 判断 673"/>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75"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681" name="楕円 680"/>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682" name="【庁舎】&#10;有形固定資産減価償却率該当値テキスト"/>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83" name="楕円 682"/>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38100</xdr:rowOff>
    </xdr:to>
    <xdr:cxnSp macro="">
      <xdr:nvCxnSpPr>
        <xdr:cNvPr id="684" name="直線コネクタ 683"/>
        <xdr:cNvCxnSpPr/>
      </xdr:nvCxnSpPr>
      <xdr:spPr>
        <a:xfrm flipV="1">
          <a:off x="15481300" y="1783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5" name="楕円 684"/>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76200</xdr:rowOff>
    </xdr:to>
    <xdr:cxnSp macro="">
      <xdr:nvCxnSpPr>
        <xdr:cNvPr id="686" name="直線コネクタ 685"/>
        <xdr:cNvCxnSpPr/>
      </xdr:nvCxnSpPr>
      <xdr:spPr>
        <a:xfrm flipV="1">
          <a:off x="14592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687" name="楕円 686"/>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114300</xdr:rowOff>
    </xdr:to>
    <xdr:cxnSp macro="">
      <xdr:nvCxnSpPr>
        <xdr:cNvPr id="688" name="直線コネクタ 687"/>
        <xdr:cNvCxnSpPr/>
      </xdr:nvCxnSpPr>
      <xdr:spPr>
        <a:xfrm flipV="1">
          <a:off x="13703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105427</xdr:rowOff>
    </xdr:from>
    <xdr:ext cx="405111" cy="259045"/>
    <xdr:sp macro="" textlink="">
      <xdr:nvSpPr>
        <xdr:cNvPr id="689" name="n_1mainValue【庁舎】&#10;有形固定資産減価償却率"/>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0" name="n_2mainValue【庁舎】&#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10177</xdr:rowOff>
    </xdr:from>
    <xdr:ext cx="405111" cy="259045"/>
    <xdr:sp macro="" textlink="">
      <xdr:nvSpPr>
        <xdr:cNvPr id="691" name="n_3mainValue【庁舎】&#10;有形固定資産減価償却率"/>
        <xdr:cNvSpPr txBox="1"/>
      </xdr:nvSpPr>
      <xdr:spPr>
        <a:xfrm>
          <a:off x="13500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05" name="テキスト ボックス 704"/>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07" name="テキスト ボックス 706"/>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09" name="テキスト ボックス 708"/>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11" name="テキスト ボックス 710"/>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13" name="直線コネクタ 712"/>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14"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15" name="直線コネクタ 714"/>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16"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17" name="直線コネクタ 716"/>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18"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19" name="フローチャート: 判断 718"/>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20" name="フローチャート: 判断 719"/>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721"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722" name="フローチャート: 判断 721"/>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723"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724" name="フローチャート: 判断 723"/>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725"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23613</xdr:rowOff>
    </xdr:from>
    <xdr:to>
      <xdr:col>116</xdr:col>
      <xdr:colOff>114300</xdr:colOff>
      <xdr:row>108</xdr:row>
      <xdr:rowOff>125213</xdr:rowOff>
    </xdr:to>
    <xdr:sp macro="" textlink="">
      <xdr:nvSpPr>
        <xdr:cNvPr id="731" name="楕円 730"/>
        <xdr:cNvSpPr/>
      </xdr:nvSpPr>
      <xdr:spPr>
        <a:xfrm>
          <a:off x="22110700" y="185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732" name="【庁舎】&#10;一人当たり面積該当値テキスト"/>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23617</xdr:rowOff>
    </xdr:from>
    <xdr:to>
      <xdr:col>112</xdr:col>
      <xdr:colOff>38100</xdr:colOff>
      <xdr:row>108</xdr:row>
      <xdr:rowOff>125217</xdr:rowOff>
    </xdr:to>
    <xdr:sp macro="" textlink="">
      <xdr:nvSpPr>
        <xdr:cNvPr id="733" name="楕円 732"/>
        <xdr:cNvSpPr/>
      </xdr:nvSpPr>
      <xdr:spPr>
        <a:xfrm>
          <a:off x="21272500" y="1854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74413</xdr:rowOff>
    </xdr:from>
    <xdr:to>
      <xdr:col>116</xdr:col>
      <xdr:colOff>63500</xdr:colOff>
      <xdr:row>108</xdr:row>
      <xdr:rowOff>74417</xdr:rowOff>
    </xdr:to>
    <xdr:cxnSp macro="">
      <xdr:nvCxnSpPr>
        <xdr:cNvPr id="734" name="直線コネクタ 733"/>
        <xdr:cNvCxnSpPr/>
      </xdr:nvCxnSpPr>
      <xdr:spPr>
        <a:xfrm flipV="1">
          <a:off x="21323300" y="18591013"/>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23622</xdr:rowOff>
    </xdr:from>
    <xdr:to>
      <xdr:col>107</xdr:col>
      <xdr:colOff>101600</xdr:colOff>
      <xdr:row>108</xdr:row>
      <xdr:rowOff>125222</xdr:rowOff>
    </xdr:to>
    <xdr:sp macro="" textlink="">
      <xdr:nvSpPr>
        <xdr:cNvPr id="735" name="楕円 734"/>
        <xdr:cNvSpPr/>
      </xdr:nvSpPr>
      <xdr:spPr>
        <a:xfrm>
          <a:off x="20383500" y="185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74417</xdr:rowOff>
    </xdr:from>
    <xdr:to>
      <xdr:col>111</xdr:col>
      <xdr:colOff>177800</xdr:colOff>
      <xdr:row>108</xdr:row>
      <xdr:rowOff>74422</xdr:rowOff>
    </xdr:to>
    <xdr:cxnSp macro="">
      <xdr:nvCxnSpPr>
        <xdr:cNvPr id="736" name="直線コネクタ 735"/>
        <xdr:cNvCxnSpPr/>
      </xdr:nvCxnSpPr>
      <xdr:spPr>
        <a:xfrm flipV="1">
          <a:off x="20434300" y="1859101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23613</xdr:rowOff>
    </xdr:from>
    <xdr:to>
      <xdr:col>102</xdr:col>
      <xdr:colOff>165100</xdr:colOff>
      <xdr:row>108</xdr:row>
      <xdr:rowOff>125213</xdr:rowOff>
    </xdr:to>
    <xdr:sp macro="" textlink="">
      <xdr:nvSpPr>
        <xdr:cNvPr id="737" name="楕円 736"/>
        <xdr:cNvSpPr/>
      </xdr:nvSpPr>
      <xdr:spPr>
        <a:xfrm>
          <a:off x="19494500" y="185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74413</xdr:rowOff>
    </xdr:from>
    <xdr:to>
      <xdr:col>107</xdr:col>
      <xdr:colOff>50800</xdr:colOff>
      <xdr:row>108</xdr:row>
      <xdr:rowOff>74422</xdr:rowOff>
    </xdr:to>
    <xdr:cxnSp macro="">
      <xdr:nvCxnSpPr>
        <xdr:cNvPr id="738" name="直線コネクタ 737"/>
        <xdr:cNvCxnSpPr/>
      </xdr:nvCxnSpPr>
      <xdr:spPr>
        <a:xfrm>
          <a:off x="19545300" y="1859101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116344</xdr:rowOff>
    </xdr:from>
    <xdr:ext cx="469744" cy="259045"/>
    <xdr:sp macro="" textlink="">
      <xdr:nvSpPr>
        <xdr:cNvPr id="739" name="n_1mainValue【庁舎】&#10;一人当たり面積"/>
        <xdr:cNvSpPr txBox="1"/>
      </xdr:nvSpPr>
      <xdr:spPr>
        <a:xfrm>
          <a:off x="21075727" y="1863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116349</xdr:rowOff>
    </xdr:from>
    <xdr:ext cx="469744" cy="259045"/>
    <xdr:sp macro="" textlink="">
      <xdr:nvSpPr>
        <xdr:cNvPr id="740" name="n_2mainValue【庁舎】&#10;一人当たり面積"/>
        <xdr:cNvSpPr txBox="1"/>
      </xdr:nvSpPr>
      <xdr:spPr>
        <a:xfrm>
          <a:off x="20199427" y="186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116340</xdr:rowOff>
    </xdr:from>
    <xdr:ext cx="469744" cy="259045"/>
    <xdr:sp macro="" textlink="">
      <xdr:nvSpPr>
        <xdr:cNvPr id="741" name="n_3mainValue【庁舎】&#10;一人当たり面積"/>
        <xdr:cNvSpPr txBox="1"/>
      </xdr:nvSpPr>
      <xdr:spPr>
        <a:xfrm>
          <a:off x="19310427" y="1863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施設は一般廃棄物処理施設、保健センター及び消防施設であり、低い施設は体育館及び市民会館となっている。保健センターについては、現在個別施設計画を策定中であり、長寿命化等の老朽化対策及び建て替えについて検討していく。消防施設については、消防団の消防車庫及び防火水槽であり、そのうち消防車庫は現在個別施設計画を策定中であり、今後建て替え及び除去について検討していく。防火水槽については、設備の点検等を行い、長寿命化対策を図っていく。また、消防施設一人当たりの面積が類似団体と比較して高い水準にあるのは、各集落の防火水槽の設置面積を含めたためである。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年代に建設された施設のため老朽化が進んでいる状況であり、老朽化対策に取り組む必要がある。体育館及び市民会館については、建設から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年経過し、減価償却率は低い水準だが、設備等が老朽化し更新時期を迎えているため長寿命化対策を図っていく。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3"/>
      <c r="DK3" s="183"/>
      <c r="DL3" s="183"/>
      <c r="DM3" s="183"/>
      <c r="DN3" s="183"/>
      <c r="DO3" s="183"/>
    </row>
    <row r="4" spans="1:119" ht="18.75" customHeight="1" x14ac:dyDescent="0.15">
      <c r="A4" s="184"/>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5848943</v>
      </c>
      <c r="BO4" s="431"/>
      <c r="BP4" s="431"/>
      <c r="BQ4" s="431"/>
      <c r="BR4" s="431"/>
      <c r="BS4" s="431"/>
      <c r="BT4" s="431"/>
      <c r="BU4" s="432"/>
      <c r="BV4" s="430">
        <v>5029304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2.6</v>
      </c>
      <c r="DC4" s="437"/>
      <c r="DD4" s="437"/>
      <c r="DE4" s="437"/>
      <c r="DF4" s="437"/>
      <c r="DG4" s="437"/>
      <c r="DH4" s="437"/>
      <c r="DI4" s="438"/>
      <c r="DJ4" s="183"/>
      <c r="DK4" s="183"/>
      <c r="DL4" s="183"/>
      <c r="DM4" s="183"/>
      <c r="DN4" s="183"/>
      <c r="DO4" s="183"/>
    </row>
    <row r="5" spans="1:119" ht="18.75" customHeight="1" x14ac:dyDescent="0.15">
      <c r="A5" s="184"/>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5745188</v>
      </c>
      <c r="BO5" s="468"/>
      <c r="BP5" s="468"/>
      <c r="BQ5" s="468"/>
      <c r="BR5" s="468"/>
      <c r="BS5" s="468"/>
      <c r="BT5" s="468"/>
      <c r="BU5" s="469"/>
      <c r="BV5" s="467">
        <v>4887700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89.1</v>
      </c>
      <c r="CU5" s="465"/>
      <c r="CV5" s="465"/>
      <c r="CW5" s="465"/>
      <c r="CX5" s="465"/>
      <c r="CY5" s="465"/>
      <c r="CZ5" s="465"/>
      <c r="DA5" s="466"/>
      <c r="DB5" s="464">
        <v>88.7</v>
      </c>
      <c r="DC5" s="465"/>
      <c r="DD5" s="465"/>
      <c r="DE5" s="465"/>
      <c r="DF5" s="465"/>
      <c r="DG5" s="465"/>
      <c r="DH5" s="465"/>
      <c r="DI5" s="466"/>
      <c r="DJ5" s="183"/>
      <c r="DK5" s="183"/>
      <c r="DL5" s="183"/>
      <c r="DM5" s="183"/>
      <c r="DN5" s="183"/>
      <c r="DO5" s="183"/>
    </row>
    <row r="6" spans="1:119" ht="18.75" customHeight="1" x14ac:dyDescent="0.15">
      <c r="A6" s="184"/>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103755</v>
      </c>
      <c r="BO6" s="468"/>
      <c r="BP6" s="468"/>
      <c r="BQ6" s="468"/>
      <c r="BR6" s="468"/>
      <c r="BS6" s="468"/>
      <c r="BT6" s="468"/>
      <c r="BU6" s="469"/>
      <c r="BV6" s="467">
        <v>141604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92.7</v>
      </c>
      <c r="CU6" s="505"/>
      <c r="CV6" s="505"/>
      <c r="CW6" s="505"/>
      <c r="CX6" s="505"/>
      <c r="CY6" s="505"/>
      <c r="CZ6" s="505"/>
      <c r="DA6" s="506"/>
      <c r="DB6" s="504">
        <v>92.3</v>
      </c>
      <c r="DC6" s="505"/>
      <c r="DD6" s="505"/>
      <c r="DE6" s="505"/>
      <c r="DF6" s="505"/>
      <c r="DG6" s="505"/>
      <c r="DH6" s="505"/>
      <c r="DI6" s="506"/>
      <c r="DJ6" s="183"/>
      <c r="DK6" s="183"/>
      <c r="DL6" s="183"/>
      <c r="DM6" s="183"/>
      <c r="DN6" s="183"/>
      <c r="DO6" s="183"/>
    </row>
    <row r="7" spans="1:119" ht="18.75" customHeight="1" x14ac:dyDescent="0.15">
      <c r="A7" s="184"/>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52348</v>
      </c>
      <c r="BO7" s="468"/>
      <c r="BP7" s="468"/>
      <c r="BQ7" s="468"/>
      <c r="BR7" s="468"/>
      <c r="BS7" s="468"/>
      <c r="BT7" s="468"/>
      <c r="BU7" s="469"/>
      <c r="BV7" s="467">
        <v>56290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3270133</v>
      </c>
      <c r="CU7" s="468"/>
      <c r="CV7" s="468"/>
      <c r="CW7" s="468"/>
      <c r="CX7" s="468"/>
      <c r="CY7" s="468"/>
      <c r="CZ7" s="468"/>
      <c r="DA7" s="469"/>
      <c r="DB7" s="467">
        <v>3225177</v>
      </c>
      <c r="DC7" s="468"/>
      <c r="DD7" s="468"/>
      <c r="DE7" s="468"/>
      <c r="DF7" s="468"/>
      <c r="DG7" s="468"/>
      <c r="DH7" s="468"/>
      <c r="DI7" s="469"/>
      <c r="DJ7" s="183"/>
      <c r="DK7" s="183"/>
      <c r="DL7" s="183"/>
      <c r="DM7" s="183"/>
      <c r="DN7" s="183"/>
      <c r="DO7" s="183"/>
    </row>
    <row r="8" spans="1:119" ht="18.75" customHeight="1" thickBot="1" x14ac:dyDescent="0.2">
      <c r="A8" s="184"/>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51407</v>
      </c>
      <c r="BO8" s="468"/>
      <c r="BP8" s="468"/>
      <c r="BQ8" s="468"/>
      <c r="BR8" s="468"/>
      <c r="BS8" s="468"/>
      <c r="BT8" s="468"/>
      <c r="BU8" s="469"/>
      <c r="BV8" s="467">
        <v>85314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3"/>
      <c r="DK8" s="183"/>
      <c r="DL8" s="183"/>
      <c r="DM8" s="183"/>
      <c r="DN8" s="183"/>
      <c r="DO8" s="183"/>
    </row>
    <row r="9" spans="1:119" ht="18.75" customHeight="1" thickBot="1" x14ac:dyDescent="0.2">
      <c r="A9" s="184"/>
      <c r="B9" s="461" t="s">
        <v>112</v>
      </c>
      <c r="C9" s="462"/>
      <c r="D9" s="462"/>
      <c r="E9" s="462"/>
      <c r="F9" s="462"/>
      <c r="G9" s="462"/>
      <c r="H9" s="462"/>
      <c r="I9" s="462"/>
      <c r="J9" s="462"/>
      <c r="K9" s="510"/>
      <c r="L9" s="511" t="s">
        <v>113</v>
      </c>
      <c r="M9" s="512"/>
      <c r="N9" s="512"/>
      <c r="O9" s="512"/>
      <c r="P9" s="512"/>
      <c r="Q9" s="513"/>
      <c r="R9" s="514">
        <v>5806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-33907</v>
      </c>
      <c r="BO9" s="468"/>
      <c r="BP9" s="468"/>
      <c r="BQ9" s="468"/>
      <c r="BR9" s="468"/>
      <c r="BS9" s="468"/>
      <c r="BT9" s="468"/>
      <c r="BU9" s="469"/>
      <c r="BV9" s="467">
        <v>10035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16.7</v>
      </c>
      <c r="CU9" s="465"/>
      <c r="CV9" s="465"/>
      <c r="CW9" s="465"/>
      <c r="CX9" s="465"/>
      <c r="CY9" s="465"/>
      <c r="CZ9" s="465"/>
      <c r="DA9" s="466"/>
      <c r="DB9" s="464">
        <v>18.899999999999999</v>
      </c>
      <c r="DC9" s="465"/>
      <c r="DD9" s="465"/>
      <c r="DE9" s="465"/>
      <c r="DF9" s="465"/>
      <c r="DG9" s="465"/>
      <c r="DH9" s="465"/>
      <c r="DI9" s="466"/>
      <c r="DJ9" s="183"/>
      <c r="DK9" s="183"/>
      <c r="DL9" s="183"/>
      <c r="DM9" s="183"/>
      <c r="DN9" s="183"/>
      <c r="DO9" s="183"/>
    </row>
    <row r="10" spans="1:119" ht="18.75" customHeight="1" thickBot="1" x14ac:dyDescent="0.2">
      <c r="A10" s="184"/>
      <c r="B10" s="461"/>
      <c r="C10" s="462"/>
      <c r="D10" s="462"/>
      <c r="E10" s="462"/>
      <c r="F10" s="462"/>
      <c r="G10" s="462"/>
      <c r="H10" s="462"/>
      <c r="I10" s="462"/>
      <c r="J10" s="462"/>
      <c r="K10" s="510"/>
      <c r="L10" s="517" t="s">
        <v>119</v>
      </c>
      <c r="M10" s="497"/>
      <c r="N10" s="497"/>
      <c r="O10" s="497"/>
      <c r="P10" s="497"/>
      <c r="Q10" s="498"/>
      <c r="R10" s="518">
        <v>6078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141000</v>
      </c>
      <c r="BO10" s="468"/>
      <c r="BP10" s="468"/>
      <c r="BQ10" s="468"/>
      <c r="BR10" s="468"/>
      <c r="BS10" s="468"/>
      <c r="BT10" s="468"/>
      <c r="BU10" s="469"/>
      <c r="BV10" s="467">
        <v>251000</v>
      </c>
      <c r="BW10" s="468"/>
      <c r="BX10" s="468"/>
      <c r="BY10" s="468"/>
      <c r="BZ10" s="468"/>
      <c r="CA10" s="468"/>
      <c r="CB10" s="468"/>
      <c r="CC10" s="469"/>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3"/>
      <c r="DK11" s="183"/>
      <c r="DL11" s="183"/>
      <c r="DM11" s="183"/>
      <c r="DN11" s="183"/>
      <c r="DO11" s="183"/>
    </row>
    <row r="12" spans="1:119" ht="18.75" customHeight="1" x14ac:dyDescent="0.15">
      <c r="A12" s="184"/>
      <c r="B12" s="527" t="s">
        <v>132</v>
      </c>
      <c r="C12" s="528"/>
      <c r="D12" s="528"/>
      <c r="E12" s="528"/>
      <c r="F12" s="528"/>
      <c r="G12" s="528"/>
      <c r="H12" s="528"/>
      <c r="I12" s="528"/>
      <c r="J12" s="528"/>
      <c r="K12" s="529"/>
      <c r="L12" s="536" t="s">
        <v>133</v>
      </c>
      <c r="M12" s="537"/>
      <c r="N12" s="537"/>
      <c r="O12" s="537"/>
      <c r="P12" s="537"/>
      <c r="Q12" s="538"/>
      <c r="R12" s="539">
        <v>6029</v>
      </c>
      <c r="S12" s="540"/>
      <c r="T12" s="540"/>
      <c r="U12" s="540"/>
      <c r="V12" s="541"/>
      <c r="W12" s="542" t="s">
        <v>1</v>
      </c>
      <c r="X12" s="500"/>
      <c r="Y12" s="500"/>
      <c r="Z12" s="500"/>
      <c r="AA12" s="500"/>
      <c r="AB12" s="543"/>
      <c r="AC12" s="499" t="s">
        <v>134</v>
      </c>
      <c r="AD12" s="500"/>
      <c r="AE12" s="500"/>
      <c r="AF12" s="500"/>
      <c r="AG12" s="543"/>
      <c r="AH12" s="499" t="s">
        <v>135</v>
      </c>
      <c r="AI12" s="500"/>
      <c r="AJ12" s="500"/>
      <c r="AK12" s="500"/>
      <c r="AL12" s="544"/>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3"/>
      <c r="DK12" s="183"/>
      <c r="DL12" s="183"/>
      <c r="DM12" s="183"/>
      <c r="DN12" s="183"/>
      <c r="DO12" s="183"/>
    </row>
    <row r="13" spans="1:119" ht="18.75" customHeight="1" x14ac:dyDescent="0.15">
      <c r="A13" s="184"/>
      <c r="B13" s="530"/>
      <c r="C13" s="531"/>
      <c r="D13" s="531"/>
      <c r="E13" s="531"/>
      <c r="F13" s="531"/>
      <c r="G13" s="531"/>
      <c r="H13" s="531"/>
      <c r="I13" s="531"/>
      <c r="J13" s="531"/>
      <c r="K13" s="532"/>
      <c r="L13" s="194"/>
      <c r="M13" s="555" t="s">
        <v>141</v>
      </c>
      <c r="N13" s="556"/>
      <c r="O13" s="556"/>
      <c r="P13" s="556"/>
      <c r="Q13" s="557"/>
      <c r="R13" s="548">
        <v>6011</v>
      </c>
      <c r="S13" s="549"/>
      <c r="T13" s="549"/>
      <c r="U13" s="549"/>
      <c r="V13" s="550"/>
      <c r="W13" s="483" t="s">
        <v>142</v>
      </c>
      <c r="X13" s="484"/>
      <c r="Y13" s="484"/>
      <c r="Z13" s="484"/>
      <c r="AA13" s="484"/>
      <c r="AB13" s="474"/>
      <c r="AC13" s="518">
        <v>135</v>
      </c>
      <c r="AD13" s="519"/>
      <c r="AE13" s="519"/>
      <c r="AF13" s="519"/>
      <c r="AG13" s="558"/>
      <c r="AH13" s="518">
        <v>159</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-192907</v>
      </c>
      <c r="BO13" s="468"/>
      <c r="BP13" s="468"/>
      <c r="BQ13" s="468"/>
      <c r="BR13" s="468"/>
      <c r="BS13" s="468"/>
      <c r="BT13" s="468"/>
      <c r="BU13" s="469"/>
      <c r="BV13" s="467">
        <v>261035</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10.199999999999999</v>
      </c>
      <c r="CU13" s="465"/>
      <c r="CV13" s="465"/>
      <c r="CW13" s="465"/>
      <c r="CX13" s="465"/>
      <c r="CY13" s="465"/>
      <c r="CZ13" s="465"/>
      <c r="DA13" s="466"/>
      <c r="DB13" s="464">
        <v>10.1</v>
      </c>
      <c r="DC13" s="465"/>
      <c r="DD13" s="465"/>
      <c r="DE13" s="465"/>
      <c r="DF13" s="465"/>
      <c r="DG13" s="465"/>
      <c r="DH13" s="465"/>
      <c r="DI13" s="466"/>
      <c r="DJ13" s="183"/>
      <c r="DK13" s="183"/>
      <c r="DL13" s="183"/>
      <c r="DM13" s="183"/>
      <c r="DN13" s="183"/>
      <c r="DO13" s="183"/>
    </row>
    <row r="14" spans="1:119" ht="18.75" customHeight="1" thickBot="1" x14ac:dyDescent="0.2">
      <c r="A14" s="184"/>
      <c r="B14" s="530"/>
      <c r="C14" s="531"/>
      <c r="D14" s="531"/>
      <c r="E14" s="531"/>
      <c r="F14" s="531"/>
      <c r="G14" s="531"/>
      <c r="H14" s="531"/>
      <c r="I14" s="531"/>
      <c r="J14" s="531"/>
      <c r="K14" s="532"/>
      <c r="L14" s="545" t="s">
        <v>147</v>
      </c>
      <c r="M14" s="546"/>
      <c r="N14" s="546"/>
      <c r="O14" s="546"/>
      <c r="P14" s="546"/>
      <c r="Q14" s="547"/>
      <c r="R14" s="548">
        <v>6043</v>
      </c>
      <c r="S14" s="549"/>
      <c r="T14" s="549"/>
      <c r="U14" s="549"/>
      <c r="V14" s="550"/>
      <c r="W14" s="457"/>
      <c r="X14" s="458"/>
      <c r="Y14" s="458"/>
      <c r="Z14" s="458"/>
      <c r="AA14" s="458"/>
      <c r="AB14" s="447"/>
      <c r="AC14" s="551">
        <v>5.4</v>
      </c>
      <c r="AD14" s="552"/>
      <c r="AE14" s="552"/>
      <c r="AF14" s="552"/>
      <c r="AG14" s="553"/>
      <c r="AH14" s="551">
        <v>6.5</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148</v>
      </c>
      <c r="CE14" s="560"/>
      <c r="CF14" s="560"/>
      <c r="CG14" s="560"/>
      <c r="CH14" s="560"/>
      <c r="CI14" s="560"/>
      <c r="CJ14" s="560"/>
      <c r="CK14" s="560"/>
      <c r="CL14" s="560"/>
      <c r="CM14" s="560"/>
      <c r="CN14" s="560"/>
      <c r="CO14" s="560"/>
      <c r="CP14" s="560"/>
      <c r="CQ14" s="560"/>
      <c r="CR14" s="560"/>
      <c r="CS14" s="561"/>
      <c r="CT14" s="562" t="s">
        <v>140</v>
      </c>
      <c r="CU14" s="563"/>
      <c r="CV14" s="563"/>
      <c r="CW14" s="563"/>
      <c r="CX14" s="563"/>
      <c r="CY14" s="563"/>
      <c r="CZ14" s="563"/>
      <c r="DA14" s="564"/>
      <c r="DB14" s="562" t="s">
        <v>131</v>
      </c>
      <c r="DC14" s="563"/>
      <c r="DD14" s="563"/>
      <c r="DE14" s="563"/>
      <c r="DF14" s="563"/>
      <c r="DG14" s="563"/>
      <c r="DH14" s="563"/>
      <c r="DI14" s="564"/>
      <c r="DJ14" s="183"/>
      <c r="DK14" s="183"/>
      <c r="DL14" s="183"/>
      <c r="DM14" s="183"/>
      <c r="DN14" s="183"/>
      <c r="DO14" s="183"/>
    </row>
    <row r="15" spans="1:119" ht="18.75" customHeight="1" x14ac:dyDescent="0.15">
      <c r="A15" s="184"/>
      <c r="B15" s="530"/>
      <c r="C15" s="531"/>
      <c r="D15" s="531"/>
      <c r="E15" s="531"/>
      <c r="F15" s="531"/>
      <c r="G15" s="531"/>
      <c r="H15" s="531"/>
      <c r="I15" s="531"/>
      <c r="J15" s="531"/>
      <c r="K15" s="532"/>
      <c r="L15" s="194"/>
      <c r="M15" s="555" t="s">
        <v>141</v>
      </c>
      <c r="N15" s="556"/>
      <c r="O15" s="556"/>
      <c r="P15" s="556"/>
      <c r="Q15" s="557"/>
      <c r="R15" s="548">
        <v>6029</v>
      </c>
      <c r="S15" s="549"/>
      <c r="T15" s="549"/>
      <c r="U15" s="549"/>
      <c r="V15" s="550"/>
      <c r="W15" s="483" t="s">
        <v>149</v>
      </c>
      <c r="X15" s="484"/>
      <c r="Y15" s="484"/>
      <c r="Z15" s="484"/>
      <c r="AA15" s="484"/>
      <c r="AB15" s="474"/>
      <c r="AC15" s="518">
        <v>393</v>
      </c>
      <c r="AD15" s="519"/>
      <c r="AE15" s="519"/>
      <c r="AF15" s="519"/>
      <c r="AG15" s="558"/>
      <c r="AH15" s="518">
        <v>417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525150</v>
      </c>
      <c r="BO15" s="431"/>
      <c r="BP15" s="431"/>
      <c r="BQ15" s="431"/>
      <c r="BR15" s="431"/>
      <c r="BS15" s="431"/>
      <c r="BT15" s="431"/>
      <c r="BU15" s="432"/>
      <c r="BV15" s="430">
        <v>504340</v>
      </c>
      <c r="BW15" s="431"/>
      <c r="BX15" s="431"/>
      <c r="BY15" s="431"/>
      <c r="BZ15" s="431"/>
      <c r="CA15" s="431"/>
      <c r="CB15" s="431"/>
      <c r="CC15" s="432"/>
      <c r="CD15" s="565" t="s">
        <v>151</v>
      </c>
      <c r="CE15" s="566"/>
      <c r="CF15" s="566"/>
      <c r="CG15" s="566"/>
      <c r="CH15" s="566"/>
      <c r="CI15" s="566"/>
      <c r="CJ15" s="566"/>
      <c r="CK15" s="566"/>
      <c r="CL15" s="566"/>
      <c r="CM15" s="566"/>
      <c r="CN15" s="566"/>
      <c r="CO15" s="566"/>
      <c r="CP15" s="566"/>
      <c r="CQ15" s="566"/>
      <c r="CR15" s="566"/>
      <c r="CS15" s="56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30"/>
      <c r="C16" s="531"/>
      <c r="D16" s="531"/>
      <c r="E16" s="531"/>
      <c r="F16" s="531"/>
      <c r="G16" s="531"/>
      <c r="H16" s="531"/>
      <c r="I16" s="531"/>
      <c r="J16" s="531"/>
      <c r="K16" s="532"/>
      <c r="L16" s="545" t="s">
        <v>152</v>
      </c>
      <c r="M16" s="576"/>
      <c r="N16" s="576"/>
      <c r="O16" s="576"/>
      <c r="P16" s="576"/>
      <c r="Q16" s="577"/>
      <c r="R16" s="568" t="s">
        <v>153</v>
      </c>
      <c r="S16" s="569"/>
      <c r="T16" s="569"/>
      <c r="U16" s="569"/>
      <c r="V16" s="570"/>
      <c r="W16" s="457"/>
      <c r="X16" s="458"/>
      <c r="Y16" s="458"/>
      <c r="Z16" s="458"/>
      <c r="AA16" s="458"/>
      <c r="AB16" s="447"/>
      <c r="AC16" s="551">
        <v>15.6</v>
      </c>
      <c r="AD16" s="552"/>
      <c r="AE16" s="552"/>
      <c r="AF16" s="552"/>
      <c r="AG16" s="553"/>
      <c r="AH16" s="551">
        <v>17.100000000000001</v>
      </c>
      <c r="AI16" s="552"/>
      <c r="AJ16" s="552"/>
      <c r="AK16" s="552"/>
      <c r="AL16" s="554"/>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3008246</v>
      </c>
      <c r="BO16" s="468"/>
      <c r="BP16" s="468"/>
      <c r="BQ16" s="468"/>
      <c r="BR16" s="468"/>
      <c r="BS16" s="468"/>
      <c r="BT16" s="468"/>
      <c r="BU16" s="469"/>
      <c r="BV16" s="467">
        <v>2970113</v>
      </c>
      <c r="BW16" s="468"/>
      <c r="BX16" s="468"/>
      <c r="BY16" s="468"/>
      <c r="BZ16" s="468"/>
      <c r="CA16" s="468"/>
      <c r="CB16" s="468"/>
      <c r="CC16" s="469"/>
      <c r="CD16" s="198"/>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3"/>
      <c r="DK16" s="183"/>
      <c r="DL16" s="183"/>
      <c r="DM16" s="183"/>
      <c r="DN16" s="183"/>
      <c r="DO16" s="183"/>
    </row>
    <row r="17" spans="1:119" ht="18.75" customHeight="1" thickBot="1" x14ac:dyDescent="0.2">
      <c r="A17" s="184"/>
      <c r="B17" s="533"/>
      <c r="C17" s="534"/>
      <c r="D17" s="534"/>
      <c r="E17" s="534"/>
      <c r="F17" s="534"/>
      <c r="G17" s="534"/>
      <c r="H17" s="534"/>
      <c r="I17" s="534"/>
      <c r="J17" s="534"/>
      <c r="K17" s="535"/>
      <c r="L17" s="199"/>
      <c r="M17" s="571" t="s">
        <v>155</v>
      </c>
      <c r="N17" s="572"/>
      <c r="O17" s="572"/>
      <c r="P17" s="572"/>
      <c r="Q17" s="573"/>
      <c r="R17" s="568" t="s">
        <v>156</v>
      </c>
      <c r="S17" s="569"/>
      <c r="T17" s="569"/>
      <c r="U17" s="569"/>
      <c r="V17" s="570"/>
      <c r="W17" s="483" t="s">
        <v>157</v>
      </c>
      <c r="X17" s="484"/>
      <c r="Y17" s="484"/>
      <c r="Z17" s="484"/>
      <c r="AA17" s="484"/>
      <c r="AB17" s="474"/>
      <c r="AC17" s="518">
        <v>1987</v>
      </c>
      <c r="AD17" s="519"/>
      <c r="AE17" s="519"/>
      <c r="AF17" s="519"/>
      <c r="AG17" s="558"/>
      <c r="AH17" s="518">
        <v>1856</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660865</v>
      </c>
      <c r="BO17" s="468"/>
      <c r="BP17" s="468"/>
      <c r="BQ17" s="468"/>
      <c r="BR17" s="468"/>
      <c r="BS17" s="468"/>
      <c r="BT17" s="468"/>
      <c r="BU17" s="469"/>
      <c r="BV17" s="467">
        <v>633372</v>
      </c>
      <c r="BW17" s="468"/>
      <c r="BX17" s="468"/>
      <c r="BY17" s="468"/>
      <c r="BZ17" s="468"/>
      <c r="CA17" s="468"/>
      <c r="CB17" s="468"/>
      <c r="CC17" s="469"/>
      <c r="CD17" s="198"/>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3"/>
      <c r="DK17" s="183"/>
      <c r="DL17" s="183"/>
      <c r="DM17" s="183"/>
      <c r="DN17" s="183"/>
      <c r="DO17" s="183"/>
    </row>
    <row r="18" spans="1:119" ht="18.75" customHeight="1" thickBot="1" x14ac:dyDescent="0.2">
      <c r="A18" s="184"/>
      <c r="B18" s="578" t="s">
        <v>159</v>
      </c>
      <c r="C18" s="510"/>
      <c r="D18" s="510"/>
      <c r="E18" s="579"/>
      <c r="F18" s="579"/>
      <c r="G18" s="579"/>
      <c r="H18" s="579"/>
      <c r="I18" s="579"/>
      <c r="J18" s="579"/>
      <c r="K18" s="579"/>
      <c r="L18" s="580">
        <v>81.819999999999993</v>
      </c>
      <c r="M18" s="580"/>
      <c r="N18" s="580"/>
      <c r="O18" s="580"/>
      <c r="P18" s="580"/>
      <c r="Q18" s="580"/>
      <c r="R18" s="581"/>
      <c r="S18" s="581"/>
      <c r="T18" s="581"/>
      <c r="U18" s="581"/>
      <c r="V18" s="582"/>
      <c r="W18" s="485"/>
      <c r="X18" s="486"/>
      <c r="Y18" s="486"/>
      <c r="Z18" s="486"/>
      <c r="AA18" s="486"/>
      <c r="AB18" s="477"/>
      <c r="AC18" s="583">
        <v>79</v>
      </c>
      <c r="AD18" s="584"/>
      <c r="AE18" s="584"/>
      <c r="AF18" s="584"/>
      <c r="AG18" s="585"/>
      <c r="AH18" s="583">
        <v>76.3</v>
      </c>
      <c r="AI18" s="584"/>
      <c r="AJ18" s="584"/>
      <c r="AK18" s="584"/>
      <c r="AL18" s="586"/>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2953353</v>
      </c>
      <c r="BO18" s="468"/>
      <c r="BP18" s="468"/>
      <c r="BQ18" s="468"/>
      <c r="BR18" s="468"/>
      <c r="BS18" s="468"/>
      <c r="BT18" s="468"/>
      <c r="BU18" s="469"/>
      <c r="BV18" s="467">
        <v>2886382</v>
      </c>
      <c r="BW18" s="468"/>
      <c r="BX18" s="468"/>
      <c r="BY18" s="468"/>
      <c r="BZ18" s="468"/>
      <c r="CA18" s="468"/>
      <c r="CB18" s="468"/>
      <c r="CC18" s="469"/>
      <c r="CD18" s="198"/>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3"/>
      <c r="DK18" s="183"/>
      <c r="DL18" s="183"/>
      <c r="DM18" s="183"/>
      <c r="DN18" s="183"/>
      <c r="DO18" s="183"/>
    </row>
    <row r="19" spans="1:119" ht="18.75" customHeight="1" thickBot="1" x14ac:dyDescent="0.2">
      <c r="A19" s="184"/>
      <c r="B19" s="578" t="s">
        <v>161</v>
      </c>
      <c r="C19" s="510"/>
      <c r="D19" s="510"/>
      <c r="E19" s="579"/>
      <c r="F19" s="579"/>
      <c r="G19" s="579"/>
      <c r="H19" s="579"/>
      <c r="I19" s="579"/>
      <c r="J19" s="579"/>
      <c r="K19" s="579"/>
      <c r="L19" s="587">
        <v>71</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4053573</v>
      </c>
      <c r="BO19" s="468"/>
      <c r="BP19" s="468"/>
      <c r="BQ19" s="468"/>
      <c r="BR19" s="468"/>
      <c r="BS19" s="468"/>
      <c r="BT19" s="468"/>
      <c r="BU19" s="469"/>
      <c r="BV19" s="467">
        <v>3627834</v>
      </c>
      <c r="BW19" s="468"/>
      <c r="BX19" s="468"/>
      <c r="BY19" s="468"/>
      <c r="BZ19" s="468"/>
      <c r="CA19" s="468"/>
      <c r="CB19" s="468"/>
      <c r="CC19" s="469"/>
      <c r="CD19" s="198"/>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3"/>
      <c r="DK19" s="183"/>
      <c r="DL19" s="183"/>
      <c r="DM19" s="183"/>
      <c r="DN19" s="183"/>
      <c r="DO19" s="183"/>
    </row>
    <row r="20" spans="1:119" ht="18.75" customHeight="1" thickBot="1" x14ac:dyDescent="0.2">
      <c r="A20" s="184"/>
      <c r="B20" s="578" t="s">
        <v>163</v>
      </c>
      <c r="C20" s="510"/>
      <c r="D20" s="510"/>
      <c r="E20" s="579"/>
      <c r="F20" s="579"/>
      <c r="G20" s="579"/>
      <c r="H20" s="579"/>
      <c r="I20" s="579"/>
      <c r="J20" s="579"/>
      <c r="K20" s="579"/>
      <c r="L20" s="587">
        <v>2414</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8"/>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3"/>
      <c r="DK20" s="183"/>
      <c r="DL20" s="183"/>
      <c r="DM20" s="183"/>
      <c r="DN20" s="183"/>
      <c r="DO20" s="183"/>
    </row>
    <row r="21" spans="1:119" ht="18.75" customHeight="1" x14ac:dyDescent="0.15">
      <c r="A21" s="184"/>
      <c r="B21" s="598" t="s">
        <v>164</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8"/>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3"/>
      <c r="DK21" s="183"/>
      <c r="DL21" s="183"/>
      <c r="DM21" s="183"/>
      <c r="DN21" s="183"/>
      <c r="DO21" s="183"/>
    </row>
    <row r="22" spans="1:119" ht="18.75" customHeight="1" thickBot="1" x14ac:dyDescent="0.2">
      <c r="A22" s="184"/>
      <c r="B22" s="601" t="s">
        <v>165</v>
      </c>
      <c r="C22" s="602"/>
      <c r="D22" s="603"/>
      <c r="E22" s="479" t="s">
        <v>1</v>
      </c>
      <c r="F22" s="484"/>
      <c r="G22" s="484"/>
      <c r="H22" s="484"/>
      <c r="I22" s="484"/>
      <c r="J22" s="484"/>
      <c r="K22" s="474"/>
      <c r="L22" s="479" t="s">
        <v>166</v>
      </c>
      <c r="M22" s="484"/>
      <c r="N22" s="484"/>
      <c r="O22" s="484"/>
      <c r="P22" s="474"/>
      <c r="Q22" s="610" t="s">
        <v>167</v>
      </c>
      <c r="R22" s="611"/>
      <c r="S22" s="611"/>
      <c r="T22" s="611"/>
      <c r="U22" s="611"/>
      <c r="V22" s="612"/>
      <c r="W22" s="616" t="s">
        <v>168</v>
      </c>
      <c r="X22" s="602"/>
      <c r="Y22" s="603"/>
      <c r="Z22" s="479" t="s">
        <v>1</v>
      </c>
      <c r="AA22" s="484"/>
      <c r="AB22" s="484"/>
      <c r="AC22" s="484"/>
      <c r="AD22" s="484"/>
      <c r="AE22" s="484"/>
      <c r="AF22" s="484"/>
      <c r="AG22" s="474"/>
      <c r="AH22" s="629" t="s">
        <v>169</v>
      </c>
      <c r="AI22" s="484"/>
      <c r="AJ22" s="484"/>
      <c r="AK22" s="484"/>
      <c r="AL22" s="474"/>
      <c r="AM22" s="629" t="s">
        <v>170</v>
      </c>
      <c r="AN22" s="630"/>
      <c r="AO22" s="630"/>
      <c r="AP22" s="630"/>
      <c r="AQ22" s="630"/>
      <c r="AR22" s="631"/>
      <c r="AS22" s="610" t="s">
        <v>167</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8"/>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3"/>
      <c r="DK22" s="183"/>
      <c r="DL22" s="183"/>
      <c r="DM22" s="183"/>
      <c r="DN22" s="183"/>
      <c r="DO22" s="183"/>
    </row>
    <row r="23" spans="1:119" ht="18.75" customHeight="1" x14ac:dyDescent="0.15">
      <c r="A23" s="184"/>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171</v>
      </c>
      <c r="AZ23" s="428"/>
      <c r="BA23" s="428"/>
      <c r="BB23" s="428"/>
      <c r="BC23" s="428"/>
      <c r="BD23" s="428"/>
      <c r="BE23" s="428"/>
      <c r="BF23" s="428"/>
      <c r="BG23" s="428"/>
      <c r="BH23" s="428"/>
      <c r="BI23" s="428"/>
      <c r="BJ23" s="428"/>
      <c r="BK23" s="428"/>
      <c r="BL23" s="428"/>
      <c r="BM23" s="429"/>
      <c r="BN23" s="467">
        <v>7109645</v>
      </c>
      <c r="BO23" s="468"/>
      <c r="BP23" s="468"/>
      <c r="BQ23" s="468"/>
      <c r="BR23" s="468"/>
      <c r="BS23" s="468"/>
      <c r="BT23" s="468"/>
      <c r="BU23" s="469"/>
      <c r="BV23" s="467">
        <v>6934504</v>
      </c>
      <c r="BW23" s="468"/>
      <c r="BX23" s="468"/>
      <c r="BY23" s="468"/>
      <c r="BZ23" s="468"/>
      <c r="CA23" s="468"/>
      <c r="CB23" s="468"/>
      <c r="CC23" s="469"/>
      <c r="CD23" s="198"/>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3"/>
      <c r="DK23" s="183"/>
      <c r="DL23" s="183"/>
      <c r="DM23" s="183"/>
      <c r="DN23" s="183"/>
      <c r="DO23" s="183"/>
    </row>
    <row r="24" spans="1:119" ht="18.75" customHeight="1" thickBot="1" x14ac:dyDescent="0.2">
      <c r="A24" s="184"/>
      <c r="B24" s="604"/>
      <c r="C24" s="605"/>
      <c r="D24" s="606"/>
      <c r="E24" s="517" t="s">
        <v>172</v>
      </c>
      <c r="F24" s="497"/>
      <c r="G24" s="497"/>
      <c r="H24" s="497"/>
      <c r="I24" s="497"/>
      <c r="J24" s="497"/>
      <c r="K24" s="498"/>
      <c r="L24" s="518">
        <v>1</v>
      </c>
      <c r="M24" s="519"/>
      <c r="N24" s="519"/>
      <c r="O24" s="519"/>
      <c r="P24" s="558"/>
      <c r="Q24" s="518">
        <v>6849</v>
      </c>
      <c r="R24" s="519"/>
      <c r="S24" s="519"/>
      <c r="T24" s="519"/>
      <c r="U24" s="519"/>
      <c r="V24" s="558"/>
      <c r="W24" s="617"/>
      <c r="X24" s="605"/>
      <c r="Y24" s="606"/>
      <c r="Z24" s="517" t="s">
        <v>173</v>
      </c>
      <c r="AA24" s="497"/>
      <c r="AB24" s="497"/>
      <c r="AC24" s="497"/>
      <c r="AD24" s="497"/>
      <c r="AE24" s="497"/>
      <c r="AF24" s="497"/>
      <c r="AG24" s="498"/>
      <c r="AH24" s="518">
        <v>88</v>
      </c>
      <c r="AI24" s="519"/>
      <c r="AJ24" s="519"/>
      <c r="AK24" s="519"/>
      <c r="AL24" s="558"/>
      <c r="AM24" s="518">
        <v>259248</v>
      </c>
      <c r="AN24" s="519"/>
      <c r="AO24" s="519"/>
      <c r="AP24" s="519"/>
      <c r="AQ24" s="519"/>
      <c r="AR24" s="558"/>
      <c r="AS24" s="518">
        <v>2946</v>
      </c>
      <c r="AT24" s="519"/>
      <c r="AU24" s="519"/>
      <c r="AV24" s="519"/>
      <c r="AW24" s="519"/>
      <c r="AX24" s="520"/>
      <c r="AY24" s="637" t="s">
        <v>174</v>
      </c>
      <c r="AZ24" s="638"/>
      <c r="BA24" s="638"/>
      <c r="BB24" s="638"/>
      <c r="BC24" s="638"/>
      <c r="BD24" s="638"/>
      <c r="BE24" s="638"/>
      <c r="BF24" s="638"/>
      <c r="BG24" s="638"/>
      <c r="BH24" s="638"/>
      <c r="BI24" s="638"/>
      <c r="BJ24" s="638"/>
      <c r="BK24" s="638"/>
      <c r="BL24" s="638"/>
      <c r="BM24" s="639"/>
      <c r="BN24" s="467">
        <v>6563432</v>
      </c>
      <c r="BO24" s="468"/>
      <c r="BP24" s="468"/>
      <c r="BQ24" s="468"/>
      <c r="BR24" s="468"/>
      <c r="BS24" s="468"/>
      <c r="BT24" s="468"/>
      <c r="BU24" s="469"/>
      <c r="BV24" s="467">
        <v>6260779</v>
      </c>
      <c r="BW24" s="468"/>
      <c r="BX24" s="468"/>
      <c r="BY24" s="468"/>
      <c r="BZ24" s="468"/>
      <c r="CA24" s="468"/>
      <c r="CB24" s="468"/>
      <c r="CC24" s="469"/>
      <c r="CD24" s="198"/>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3"/>
      <c r="DK24" s="183"/>
      <c r="DL24" s="183"/>
      <c r="DM24" s="183"/>
      <c r="DN24" s="183"/>
      <c r="DO24" s="183"/>
    </row>
    <row r="25" spans="1:119" s="183" customFormat="1" ht="18.75" customHeight="1" x14ac:dyDescent="0.15">
      <c r="A25" s="184"/>
      <c r="B25" s="604"/>
      <c r="C25" s="605"/>
      <c r="D25" s="606"/>
      <c r="E25" s="517" t="s">
        <v>175</v>
      </c>
      <c r="F25" s="497"/>
      <c r="G25" s="497"/>
      <c r="H25" s="497"/>
      <c r="I25" s="497"/>
      <c r="J25" s="497"/>
      <c r="K25" s="498"/>
      <c r="L25" s="518">
        <v>1</v>
      </c>
      <c r="M25" s="519"/>
      <c r="N25" s="519"/>
      <c r="O25" s="519"/>
      <c r="P25" s="558"/>
      <c r="Q25" s="518">
        <v>5400</v>
      </c>
      <c r="R25" s="519"/>
      <c r="S25" s="519"/>
      <c r="T25" s="519"/>
      <c r="U25" s="519"/>
      <c r="V25" s="558"/>
      <c r="W25" s="617"/>
      <c r="X25" s="605"/>
      <c r="Y25" s="606"/>
      <c r="Z25" s="517" t="s">
        <v>176</v>
      </c>
      <c r="AA25" s="497"/>
      <c r="AB25" s="497"/>
      <c r="AC25" s="497"/>
      <c r="AD25" s="497"/>
      <c r="AE25" s="497"/>
      <c r="AF25" s="497"/>
      <c r="AG25" s="498"/>
      <c r="AH25" s="518" t="s">
        <v>140</v>
      </c>
      <c r="AI25" s="519"/>
      <c r="AJ25" s="519"/>
      <c r="AK25" s="519"/>
      <c r="AL25" s="558"/>
      <c r="AM25" s="518" t="s">
        <v>140</v>
      </c>
      <c r="AN25" s="519"/>
      <c r="AO25" s="519"/>
      <c r="AP25" s="519"/>
      <c r="AQ25" s="519"/>
      <c r="AR25" s="558"/>
      <c r="AS25" s="518" t="s">
        <v>140</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900</v>
      </c>
      <c r="BO25" s="431"/>
      <c r="BP25" s="431"/>
      <c r="BQ25" s="431"/>
      <c r="BR25" s="431"/>
      <c r="BS25" s="431"/>
      <c r="BT25" s="431"/>
      <c r="BU25" s="432"/>
      <c r="BV25" s="430">
        <v>21322</v>
      </c>
      <c r="BW25" s="431"/>
      <c r="BX25" s="431"/>
      <c r="BY25" s="431"/>
      <c r="BZ25" s="431"/>
      <c r="CA25" s="431"/>
      <c r="CB25" s="431"/>
      <c r="CC25" s="432"/>
      <c r="CD25" s="198"/>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3" customFormat="1" ht="18.75" customHeight="1" x14ac:dyDescent="0.15">
      <c r="A26" s="184"/>
      <c r="B26" s="604"/>
      <c r="C26" s="605"/>
      <c r="D26" s="606"/>
      <c r="E26" s="517" t="s">
        <v>178</v>
      </c>
      <c r="F26" s="497"/>
      <c r="G26" s="497"/>
      <c r="H26" s="497"/>
      <c r="I26" s="497"/>
      <c r="J26" s="497"/>
      <c r="K26" s="498"/>
      <c r="L26" s="518">
        <v>1</v>
      </c>
      <c r="M26" s="519"/>
      <c r="N26" s="519"/>
      <c r="O26" s="519"/>
      <c r="P26" s="558"/>
      <c r="Q26" s="518">
        <v>5103</v>
      </c>
      <c r="R26" s="519"/>
      <c r="S26" s="519"/>
      <c r="T26" s="519"/>
      <c r="U26" s="519"/>
      <c r="V26" s="558"/>
      <c r="W26" s="617"/>
      <c r="X26" s="605"/>
      <c r="Y26" s="606"/>
      <c r="Z26" s="517" t="s">
        <v>179</v>
      </c>
      <c r="AA26" s="627"/>
      <c r="AB26" s="627"/>
      <c r="AC26" s="627"/>
      <c r="AD26" s="627"/>
      <c r="AE26" s="627"/>
      <c r="AF26" s="627"/>
      <c r="AG26" s="628"/>
      <c r="AH26" s="518">
        <v>2</v>
      </c>
      <c r="AI26" s="519"/>
      <c r="AJ26" s="519"/>
      <c r="AK26" s="519"/>
      <c r="AL26" s="558"/>
      <c r="AM26" s="518" t="s">
        <v>180</v>
      </c>
      <c r="AN26" s="519"/>
      <c r="AO26" s="519"/>
      <c r="AP26" s="519"/>
      <c r="AQ26" s="519"/>
      <c r="AR26" s="558"/>
      <c r="AS26" s="518" t="s">
        <v>181</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198"/>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4"/>
      <c r="B27" s="604"/>
      <c r="C27" s="605"/>
      <c r="D27" s="606"/>
      <c r="E27" s="517" t="s">
        <v>183</v>
      </c>
      <c r="F27" s="497"/>
      <c r="G27" s="497"/>
      <c r="H27" s="497"/>
      <c r="I27" s="497"/>
      <c r="J27" s="497"/>
      <c r="K27" s="498"/>
      <c r="L27" s="518">
        <v>1</v>
      </c>
      <c r="M27" s="519"/>
      <c r="N27" s="519"/>
      <c r="O27" s="519"/>
      <c r="P27" s="558"/>
      <c r="Q27" s="518">
        <v>3050</v>
      </c>
      <c r="R27" s="519"/>
      <c r="S27" s="519"/>
      <c r="T27" s="519"/>
      <c r="U27" s="519"/>
      <c r="V27" s="558"/>
      <c r="W27" s="617"/>
      <c r="X27" s="605"/>
      <c r="Y27" s="606"/>
      <c r="Z27" s="517" t="s">
        <v>184</v>
      </c>
      <c r="AA27" s="497"/>
      <c r="AB27" s="497"/>
      <c r="AC27" s="497"/>
      <c r="AD27" s="497"/>
      <c r="AE27" s="497"/>
      <c r="AF27" s="497"/>
      <c r="AG27" s="498"/>
      <c r="AH27" s="518">
        <v>1</v>
      </c>
      <c r="AI27" s="519"/>
      <c r="AJ27" s="519"/>
      <c r="AK27" s="519"/>
      <c r="AL27" s="558"/>
      <c r="AM27" s="518" t="s">
        <v>181</v>
      </c>
      <c r="AN27" s="519"/>
      <c r="AO27" s="519"/>
      <c r="AP27" s="519"/>
      <c r="AQ27" s="519"/>
      <c r="AR27" s="558"/>
      <c r="AS27" s="518" t="s">
        <v>181</v>
      </c>
      <c r="AT27" s="519"/>
      <c r="AU27" s="519"/>
      <c r="AV27" s="519"/>
      <c r="AW27" s="519"/>
      <c r="AX27" s="520"/>
      <c r="AY27" s="559" t="s">
        <v>185</v>
      </c>
      <c r="AZ27" s="560"/>
      <c r="BA27" s="560"/>
      <c r="BB27" s="560"/>
      <c r="BC27" s="560"/>
      <c r="BD27" s="560"/>
      <c r="BE27" s="560"/>
      <c r="BF27" s="560"/>
      <c r="BG27" s="560"/>
      <c r="BH27" s="560"/>
      <c r="BI27" s="560"/>
      <c r="BJ27" s="560"/>
      <c r="BK27" s="560"/>
      <c r="BL27" s="560"/>
      <c r="BM27" s="561"/>
      <c r="BN27" s="640">
        <v>135169</v>
      </c>
      <c r="BO27" s="641"/>
      <c r="BP27" s="641"/>
      <c r="BQ27" s="641"/>
      <c r="BR27" s="641"/>
      <c r="BS27" s="641"/>
      <c r="BT27" s="641"/>
      <c r="BU27" s="642"/>
      <c r="BV27" s="640">
        <v>135060</v>
      </c>
      <c r="BW27" s="641"/>
      <c r="BX27" s="641"/>
      <c r="BY27" s="641"/>
      <c r="BZ27" s="641"/>
      <c r="CA27" s="641"/>
      <c r="CB27" s="641"/>
      <c r="CC27" s="642"/>
      <c r="CD27" s="200"/>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3"/>
      <c r="DK27" s="183"/>
      <c r="DL27" s="183"/>
      <c r="DM27" s="183"/>
      <c r="DN27" s="183"/>
      <c r="DO27" s="183"/>
    </row>
    <row r="28" spans="1:119" ht="18.75" customHeight="1" x14ac:dyDescent="0.15">
      <c r="A28" s="184"/>
      <c r="B28" s="604"/>
      <c r="C28" s="605"/>
      <c r="D28" s="606"/>
      <c r="E28" s="517" t="s">
        <v>186</v>
      </c>
      <c r="F28" s="497"/>
      <c r="G28" s="497"/>
      <c r="H28" s="497"/>
      <c r="I28" s="497"/>
      <c r="J28" s="497"/>
      <c r="K28" s="498"/>
      <c r="L28" s="518">
        <v>1</v>
      </c>
      <c r="M28" s="519"/>
      <c r="N28" s="519"/>
      <c r="O28" s="519"/>
      <c r="P28" s="558"/>
      <c r="Q28" s="518">
        <v>2520</v>
      </c>
      <c r="R28" s="519"/>
      <c r="S28" s="519"/>
      <c r="T28" s="519"/>
      <c r="U28" s="519"/>
      <c r="V28" s="558"/>
      <c r="W28" s="617"/>
      <c r="X28" s="605"/>
      <c r="Y28" s="606"/>
      <c r="Z28" s="517" t="s">
        <v>187</v>
      </c>
      <c r="AA28" s="497"/>
      <c r="AB28" s="497"/>
      <c r="AC28" s="497"/>
      <c r="AD28" s="497"/>
      <c r="AE28" s="497"/>
      <c r="AF28" s="497"/>
      <c r="AG28" s="498"/>
      <c r="AH28" s="518" t="s">
        <v>140</v>
      </c>
      <c r="AI28" s="519"/>
      <c r="AJ28" s="519"/>
      <c r="AK28" s="519"/>
      <c r="AL28" s="558"/>
      <c r="AM28" s="518" t="s">
        <v>188</v>
      </c>
      <c r="AN28" s="519"/>
      <c r="AO28" s="519"/>
      <c r="AP28" s="519"/>
      <c r="AQ28" s="519"/>
      <c r="AR28" s="558"/>
      <c r="AS28" s="518" t="s">
        <v>140</v>
      </c>
      <c r="AT28" s="519"/>
      <c r="AU28" s="519"/>
      <c r="AV28" s="519"/>
      <c r="AW28" s="519"/>
      <c r="AX28" s="520"/>
      <c r="AY28" s="643" t="s">
        <v>189</v>
      </c>
      <c r="AZ28" s="644"/>
      <c r="BA28" s="644"/>
      <c r="BB28" s="645"/>
      <c r="BC28" s="427" t="s">
        <v>48</v>
      </c>
      <c r="BD28" s="428"/>
      <c r="BE28" s="428"/>
      <c r="BF28" s="428"/>
      <c r="BG28" s="428"/>
      <c r="BH28" s="428"/>
      <c r="BI28" s="428"/>
      <c r="BJ28" s="428"/>
      <c r="BK28" s="428"/>
      <c r="BL28" s="428"/>
      <c r="BM28" s="429"/>
      <c r="BN28" s="430">
        <v>2434750</v>
      </c>
      <c r="BO28" s="431"/>
      <c r="BP28" s="431"/>
      <c r="BQ28" s="431"/>
      <c r="BR28" s="431"/>
      <c r="BS28" s="431"/>
      <c r="BT28" s="431"/>
      <c r="BU28" s="432"/>
      <c r="BV28" s="430">
        <v>2593750</v>
      </c>
      <c r="BW28" s="431"/>
      <c r="BX28" s="431"/>
      <c r="BY28" s="431"/>
      <c r="BZ28" s="431"/>
      <c r="CA28" s="431"/>
      <c r="CB28" s="431"/>
      <c r="CC28" s="432"/>
      <c r="CD28" s="198"/>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3"/>
      <c r="DK28" s="183"/>
      <c r="DL28" s="183"/>
      <c r="DM28" s="183"/>
      <c r="DN28" s="183"/>
      <c r="DO28" s="183"/>
    </row>
    <row r="29" spans="1:119" ht="18.75" customHeight="1" x14ac:dyDescent="0.15">
      <c r="A29" s="184"/>
      <c r="B29" s="604"/>
      <c r="C29" s="605"/>
      <c r="D29" s="606"/>
      <c r="E29" s="517" t="s">
        <v>190</v>
      </c>
      <c r="F29" s="497"/>
      <c r="G29" s="497"/>
      <c r="H29" s="497"/>
      <c r="I29" s="497"/>
      <c r="J29" s="497"/>
      <c r="K29" s="498"/>
      <c r="L29" s="518">
        <v>8</v>
      </c>
      <c r="M29" s="519"/>
      <c r="N29" s="519"/>
      <c r="O29" s="519"/>
      <c r="P29" s="558"/>
      <c r="Q29" s="518">
        <v>2290</v>
      </c>
      <c r="R29" s="519"/>
      <c r="S29" s="519"/>
      <c r="T29" s="519"/>
      <c r="U29" s="519"/>
      <c r="V29" s="558"/>
      <c r="W29" s="618"/>
      <c r="X29" s="619"/>
      <c r="Y29" s="620"/>
      <c r="Z29" s="517" t="s">
        <v>191</v>
      </c>
      <c r="AA29" s="497"/>
      <c r="AB29" s="497"/>
      <c r="AC29" s="497"/>
      <c r="AD29" s="497"/>
      <c r="AE29" s="497"/>
      <c r="AF29" s="497"/>
      <c r="AG29" s="498"/>
      <c r="AH29" s="518">
        <v>89</v>
      </c>
      <c r="AI29" s="519"/>
      <c r="AJ29" s="519"/>
      <c r="AK29" s="519"/>
      <c r="AL29" s="558"/>
      <c r="AM29" s="518">
        <v>263154</v>
      </c>
      <c r="AN29" s="519"/>
      <c r="AO29" s="519"/>
      <c r="AP29" s="519"/>
      <c r="AQ29" s="519"/>
      <c r="AR29" s="558"/>
      <c r="AS29" s="518">
        <v>2957</v>
      </c>
      <c r="AT29" s="519"/>
      <c r="AU29" s="519"/>
      <c r="AV29" s="519"/>
      <c r="AW29" s="519"/>
      <c r="AX29" s="520"/>
      <c r="AY29" s="646"/>
      <c r="AZ29" s="647"/>
      <c r="BA29" s="647"/>
      <c r="BB29" s="648"/>
      <c r="BC29" s="501" t="s">
        <v>192</v>
      </c>
      <c r="BD29" s="502"/>
      <c r="BE29" s="502"/>
      <c r="BF29" s="502"/>
      <c r="BG29" s="502"/>
      <c r="BH29" s="502"/>
      <c r="BI29" s="502"/>
      <c r="BJ29" s="502"/>
      <c r="BK29" s="502"/>
      <c r="BL29" s="502"/>
      <c r="BM29" s="503"/>
      <c r="BN29" s="467">
        <v>465841</v>
      </c>
      <c r="BO29" s="468"/>
      <c r="BP29" s="468"/>
      <c r="BQ29" s="468"/>
      <c r="BR29" s="468"/>
      <c r="BS29" s="468"/>
      <c r="BT29" s="468"/>
      <c r="BU29" s="469"/>
      <c r="BV29" s="467">
        <v>465382</v>
      </c>
      <c r="BW29" s="468"/>
      <c r="BX29" s="468"/>
      <c r="BY29" s="468"/>
      <c r="BZ29" s="468"/>
      <c r="CA29" s="468"/>
      <c r="CB29" s="468"/>
      <c r="CC29" s="469"/>
      <c r="CD29" s="200"/>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3"/>
      <c r="DK29" s="183"/>
      <c r="DL29" s="183"/>
      <c r="DM29" s="183"/>
      <c r="DN29" s="183"/>
      <c r="DO29" s="183"/>
    </row>
    <row r="30" spans="1:119" ht="18.75" customHeight="1" thickBot="1" x14ac:dyDescent="0.2">
      <c r="A30" s="184"/>
      <c r="B30" s="607"/>
      <c r="C30" s="608"/>
      <c r="D30" s="609"/>
      <c r="E30" s="521"/>
      <c r="F30" s="522"/>
      <c r="G30" s="522"/>
      <c r="H30" s="522"/>
      <c r="I30" s="522"/>
      <c r="J30" s="522"/>
      <c r="K30" s="523"/>
      <c r="L30" s="621"/>
      <c r="M30" s="622"/>
      <c r="N30" s="622"/>
      <c r="O30" s="622"/>
      <c r="P30" s="623"/>
      <c r="Q30" s="621"/>
      <c r="R30" s="622"/>
      <c r="S30" s="622"/>
      <c r="T30" s="622"/>
      <c r="U30" s="622"/>
      <c r="V30" s="623"/>
      <c r="W30" s="624" t="s">
        <v>193</v>
      </c>
      <c r="X30" s="625"/>
      <c r="Y30" s="625"/>
      <c r="Z30" s="625"/>
      <c r="AA30" s="625"/>
      <c r="AB30" s="625"/>
      <c r="AC30" s="625"/>
      <c r="AD30" s="625"/>
      <c r="AE30" s="625"/>
      <c r="AF30" s="625"/>
      <c r="AG30" s="626"/>
      <c r="AH30" s="583">
        <v>94.9</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667528</v>
      </c>
      <c r="BO30" s="641"/>
      <c r="BP30" s="641"/>
      <c r="BQ30" s="641"/>
      <c r="BR30" s="641"/>
      <c r="BS30" s="641"/>
      <c r="BT30" s="641"/>
      <c r="BU30" s="642"/>
      <c r="BV30" s="640">
        <v>362241</v>
      </c>
      <c r="BW30" s="641"/>
      <c r="BX30" s="641"/>
      <c r="BY30" s="641"/>
      <c r="BZ30" s="641"/>
      <c r="CA30" s="641"/>
      <c r="CB30" s="641"/>
      <c r="CC30" s="64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194</v>
      </c>
      <c r="D32" s="211"/>
      <c r="E32" s="211"/>
      <c r="F32" s="208"/>
      <c r="G32" s="208"/>
      <c r="H32" s="208"/>
      <c r="I32" s="208"/>
      <c r="J32" s="208"/>
      <c r="K32" s="208"/>
      <c r="L32" s="208"/>
      <c r="M32" s="208"/>
      <c r="N32" s="208"/>
      <c r="O32" s="208"/>
      <c r="P32" s="208"/>
      <c r="Q32" s="208"/>
      <c r="R32" s="208"/>
      <c r="S32" s="208"/>
      <c r="T32" s="208"/>
      <c r="U32" s="208" t="s">
        <v>195</v>
      </c>
      <c r="V32" s="208"/>
      <c r="W32" s="208"/>
      <c r="X32" s="208"/>
      <c r="Y32" s="208"/>
      <c r="Z32" s="208"/>
      <c r="AA32" s="208"/>
      <c r="AB32" s="208"/>
      <c r="AC32" s="208"/>
      <c r="AD32" s="208"/>
      <c r="AE32" s="208"/>
      <c r="AF32" s="208"/>
      <c r="AG32" s="208"/>
      <c r="AH32" s="208"/>
      <c r="AI32" s="208"/>
      <c r="AJ32" s="208"/>
      <c r="AK32" s="208"/>
      <c r="AL32" s="208"/>
      <c r="AM32" s="212" t="s">
        <v>196</v>
      </c>
      <c r="AN32" s="208"/>
      <c r="AO32" s="208"/>
      <c r="AP32" s="208"/>
      <c r="AQ32" s="208"/>
      <c r="AR32" s="208"/>
      <c r="AS32" s="212"/>
      <c r="AT32" s="212"/>
      <c r="AU32" s="212"/>
      <c r="AV32" s="212"/>
      <c r="AW32" s="212"/>
      <c r="AX32" s="212"/>
      <c r="AY32" s="212"/>
      <c r="AZ32" s="212"/>
      <c r="BA32" s="212"/>
      <c r="BB32" s="208"/>
      <c r="BC32" s="212"/>
      <c r="BD32" s="208"/>
      <c r="BE32" s="212" t="s">
        <v>197</v>
      </c>
      <c r="BF32" s="208"/>
      <c r="BG32" s="208"/>
      <c r="BH32" s="208"/>
      <c r="BI32" s="208"/>
      <c r="BJ32" s="212"/>
      <c r="BK32" s="212"/>
      <c r="BL32" s="212"/>
      <c r="BM32" s="212"/>
      <c r="BN32" s="212"/>
      <c r="BO32" s="212"/>
      <c r="BP32" s="212"/>
      <c r="BQ32" s="212"/>
      <c r="BR32" s="208"/>
      <c r="BS32" s="208"/>
      <c r="BT32" s="208"/>
      <c r="BU32" s="208"/>
      <c r="BV32" s="208"/>
      <c r="BW32" s="208" t="s">
        <v>198</v>
      </c>
      <c r="BX32" s="208"/>
      <c r="BY32" s="208"/>
      <c r="BZ32" s="208"/>
      <c r="CA32" s="208"/>
      <c r="CB32" s="212"/>
      <c r="CC32" s="212"/>
      <c r="CD32" s="212"/>
      <c r="CE32" s="212"/>
      <c r="CF32" s="212"/>
      <c r="CG32" s="212"/>
      <c r="CH32" s="212"/>
      <c r="CI32" s="212"/>
      <c r="CJ32" s="212"/>
      <c r="CK32" s="212"/>
      <c r="CL32" s="212"/>
      <c r="CM32" s="212"/>
      <c r="CN32" s="212"/>
      <c r="CO32" s="212" t="s">
        <v>199</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91" t="s">
        <v>200</v>
      </c>
      <c r="D33" s="491"/>
      <c r="E33" s="456" t="s">
        <v>201</v>
      </c>
      <c r="F33" s="456"/>
      <c r="G33" s="456"/>
      <c r="H33" s="456"/>
      <c r="I33" s="456"/>
      <c r="J33" s="456"/>
      <c r="K33" s="456"/>
      <c r="L33" s="456"/>
      <c r="M33" s="456"/>
      <c r="N33" s="456"/>
      <c r="O33" s="456"/>
      <c r="P33" s="456"/>
      <c r="Q33" s="456"/>
      <c r="R33" s="456"/>
      <c r="S33" s="456"/>
      <c r="T33" s="213"/>
      <c r="U33" s="491" t="s">
        <v>200</v>
      </c>
      <c r="V33" s="491"/>
      <c r="W33" s="456" t="s">
        <v>201</v>
      </c>
      <c r="X33" s="456"/>
      <c r="Y33" s="456"/>
      <c r="Z33" s="456"/>
      <c r="AA33" s="456"/>
      <c r="AB33" s="456"/>
      <c r="AC33" s="456"/>
      <c r="AD33" s="456"/>
      <c r="AE33" s="456"/>
      <c r="AF33" s="456"/>
      <c r="AG33" s="456"/>
      <c r="AH33" s="456"/>
      <c r="AI33" s="456"/>
      <c r="AJ33" s="456"/>
      <c r="AK33" s="456"/>
      <c r="AL33" s="213"/>
      <c r="AM33" s="491" t="s">
        <v>200</v>
      </c>
      <c r="AN33" s="491"/>
      <c r="AO33" s="456" t="s">
        <v>201</v>
      </c>
      <c r="AP33" s="456"/>
      <c r="AQ33" s="456"/>
      <c r="AR33" s="456"/>
      <c r="AS33" s="456"/>
      <c r="AT33" s="456"/>
      <c r="AU33" s="456"/>
      <c r="AV33" s="456"/>
      <c r="AW33" s="456"/>
      <c r="AX33" s="456"/>
      <c r="AY33" s="456"/>
      <c r="AZ33" s="456"/>
      <c r="BA33" s="456"/>
      <c r="BB33" s="456"/>
      <c r="BC33" s="456"/>
      <c r="BD33" s="214"/>
      <c r="BE33" s="456" t="s">
        <v>202</v>
      </c>
      <c r="BF33" s="456"/>
      <c r="BG33" s="456" t="s">
        <v>203</v>
      </c>
      <c r="BH33" s="456"/>
      <c r="BI33" s="456"/>
      <c r="BJ33" s="456"/>
      <c r="BK33" s="456"/>
      <c r="BL33" s="456"/>
      <c r="BM33" s="456"/>
      <c r="BN33" s="456"/>
      <c r="BO33" s="456"/>
      <c r="BP33" s="456"/>
      <c r="BQ33" s="456"/>
      <c r="BR33" s="456"/>
      <c r="BS33" s="456"/>
      <c r="BT33" s="456"/>
      <c r="BU33" s="456"/>
      <c r="BV33" s="214"/>
      <c r="BW33" s="491" t="s">
        <v>202</v>
      </c>
      <c r="BX33" s="491"/>
      <c r="BY33" s="456" t="s">
        <v>204</v>
      </c>
      <c r="BZ33" s="456"/>
      <c r="CA33" s="456"/>
      <c r="CB33" s="456"/>
      <c r="CC33" s="456"/>
      <c r="CD33" s="456"/>
      <c r="CE33" s="456"/>
      <c r="CF33" s="456"/>
      <c r="CG33" s="456"/>
      <c r="CH33" s="456"/>
      <c r="CI33" s="456"/>
      <c r="CJ33" s="456"/>
      <c r="CK33" s="456"/>
      <c r="CL33" s="456"/>
      <c r="CM33" s="456"/>
      <c r="CN33" s="213"/>
      <c r="CO33" s="491" t="s">
        <v>200</v>
      </c>
      <c r="CP33" s="491"/>
      <c r="CQ33" s="456" t="s">
        <v>205</v>
      </c>
      <c r="CR33" s="456"/>
      <c r="CS33" s="456"/>
      <c r="CT33" s="456"/>
      <c r="CU33" s="456"/>
      <c r="CV33" s="456"/>
      <c r="CW33" s="456"/>
      <c r="CX33" s="456"/>
      <c r="CY33" s="456"/>
      <c r="CZ33" s="456"/>
      <c r="DA33" s="456"/>
      <c r="DB33" s="456"/>
      <c r="DC33" s="456"/>
      <c r="DD33" s="456"/>
      <c r="DE33" s="456"/>
      <c r="DF33" s="213"/>
      <c r="DG33" s="652" t="s">
        <v>206</v>
      </c>
      <c r="DH33" s="652"/>
      <c r="DI33" s="215"/>
      <c r="DJ33" s="183"/>
      <c r="DK33" s="183"/>
      <c r="DL33" s="183"/>
      <c r="DM33" s="183"/>
      <c r="DN33" s="183"/>
      <c r="DO33" s="183"/>
    </row>
    <row r="34" spans="1:119" ht="32.25" customHeight="1" x14ac:dyDescent="0.15">
      <c r="A34" s="184"/>
      <c r="B34" s="210"/>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1"/>
      <c r="U34" s="653">
        <f>IF(W34="","",MAX(C34:D43)+1)</f>
        <v>3</v>
      </c>
      <c r="V34" s="653"/>
      <c r="W34" s="654" t="str">
        <f>IF('各会計、関係団体の財政状況及び健全化判断比率'!B28="","",'各会計、関係団体の財政状況及び健全化判断比率'!B28)</f>
        <v>国民健康保険事業勘定特別会計</v>
      </c>
      <c r="X34" s="654"/>
      <c r="Y34" s="654"/>
      <c r="Z34" s="654"/>
      <c r="AA34" s="654"/>
      <c r="AB34" s="654"/>
      <c r="AC34" s="654"/>
      <c r="AD34" s="654"/>
      <c r="AE34" s="654"/>
      <c r="AF34" s="654"/>
      <c r="AG34" s="654"/>
      <c r="AH34" s="654"/>
      <c r="AI34" s="654"/>
      <c r="AJ34" s="654"/>
      <c r="AK34" s="654"/>
      <c r="AL34" s="211"/>
      <c r="AM34" s="653">
        <f>IF(AO34="","",MAX(C34:D43,U34:V43)+1)</f>
        <v>6</v>
      </c>
      <c r="AN34" s="653"/>
      <c r="AO34" s="654" t="str">
        <f>IF('各会計、関係団体の財政状況及び健全化判断比率'!B31="","",'各会計、関係団体の財政状況及び健全化判断比率'!B31)</f>
        <v>水道事業特別会計</v>
      </c>
      <c r="AP34" s="654"/>
      <c r="AQ34" s="654"/>
      <c r="AR34" s="654"/>
      <c r="AS34" s="654"/>
      <c r="AT34" s="654"/>
      <c r="AU34" s="654"/>
      <c r="AV34" s="654"/>
      <c r="AW34" s="654"/>
      <c r="AX34" s="654"/>
      <c r="AY34" s="654"/>
      <c r="AZ34" s="654"/>
      <c r="BA34" s="654"/>
      <c r="BB34" s="654"/>
      <c r="BC34" s="654"/>
      <c r="BD34" s="211"/>
      <c r="BE34" s="653">
        <f>IF(BG34="","",MAX(C34:D43,U34:V43,AM34:AN43)+1)</f>
        <v>7</v>
      </c>
      <c r="BF34" s="653"/>
      <c r="BG34" s="654" t="str">
        <f>IF('各会計、関係団体の財政状況及び健全化判断比率'!B32="","",'各会計、関係団体の財政状況及び健全化判断比率'!B32)</f>
        <v>生活排水処理事業特別会計</v>
      </c>
      <c r="BH34" s="654"/>
      <c r="BI34" s="654"/>
      <c r="BJ34" s="654"/>
      <c r="BK34" s="654"/>
      <c r="BL34" s="654"/>
      <c r="BM34" s="654"/>
      <c r="BN34" s="654"/>
      <c r="BO34" s="654"/>
      <c r="BP34" s="654"/>
      <c r="BQ34" s="654"/>
      <c r="BR34" s="654"/>
      <c r="BS34" s="654"/>
      <c r="BT34" s="654"/>
      <c r="BU34" s="654"/>
      <c r="BV34" s="211"/>
      <c r="BW34" s="653">
        <f>IF(BY34="","",MAX(C34:D43,U34:V43,AM34:AN43,BE34:BF43)+1)</f>
        <v>8</v>
      </c>
      <c r="BX34" s="653"/>
      <c r="BY34" s="654" t="str">
        <f>IF('各会計、関係団体の財政状況及び健全化判断比率'!B68="","",'各会計、関係団体の財政状況及び健全化判断比率'!B68)</f>
        <v>鹿児島県市町村総合事務組合</v>
      </c>
      <c r="BZ34" s="654"/>
      <c r="CA34" s="654"/>
      <c r="CB34" s="654"/>
      <c r="CC34" s="654"/>
      <c r="CD34" s="654"/>
      <c r="CE34" s="654"/>
      <c r="CF34" s="654"/>
      <c r="CG34" s="654"/>
      <c r="CH34" s="654"/>
      <c r="CI34" s="654"/>
      <c r="CJ34" s="654"/>
      <c r="CK34" s="654"/>
      <c r="CL34" s="654"/>
      <c r="CM34" s="654"/>
      <c r="CN34" s="211"/>
      <c r="CO34" s="653" t="str">
        <f>IF(CQ34="","",MAX(C34:D43,U34:V43,AM34:AN43,BE34:BF43,BW34:BX43)+1)</f>
        <v/>
      </c>
      <c r="CP34" s="653"/>
      <c r="CQ34" s="654" t="str">
        <f>IF('各会計、関係団体の財政状況及び健全化判断比率'!BS7="","",'各会計、関係団体の財政状況及び健全化判断比率'!BS7)</f>
        <v/>
      </c>
      <c r="CR34" s="654"/>
      <c r="CS34" s="654"/>
      <c r="CT34" s="654"/>
      <c r="CU34" s="654"/>
      <c r="CV34" s="654"/>
      <c r="CW34" s="654"/>
      <c r="CX34" s="654"/>
      <c r="CY34" s="654"/>
      <c r="CZ34" s="654"/>
      <c r="DA34" s="654"/>
      <c r="DB34" s="654"/>
      <c r="DC34" s="654"/>
      <c r="DD34" s="654"/>
      <c r="DE34" s="654"/>
      <c r="DF34" s="208"/>
      <c r="DG34" s="655" t="str">
        <f>IF('各会計、関係団体の財政状況及び健全化判断比率'!BR7="","",'各会計、関係団体の財政状況及び健全化判断比率'!BR7)</f>
        <v/>
      </c>
      <c r="DH34" s="655"/>
      <c r="DI34" s="215"/>
      <c r="DJ34" s="183"/>
      <c r="DK34" s="183"/>
      <c r="DL34" s="183"/>
      <c r="DM34" s="183"/>
      <c r="DN34" s="183"/>
      <c r="DO34" s="183"/>
    </row>
    <row r="35" spans="1:119" ht="32.25" customHeight="1" x14ac:dyDescent="0.15">
      <c r="A35" s="184"/>
      <c r="B35" s="210"/>
      <c r="C35" s="653">
        <f>IF(E35="","",C34+1)</f>
        <v>2</v>
      </c>
      <c r="D35" s="653"/>
      <c r="E35" s="654" t="str">
        <f>IF('各会計、関係団体の財政状況及び健全化判断比率'!B8="","",'各会計、関係団体の財政状況及び健全化判断比率'!B8)</f>
        <v>デジタル放送事業特別会計</v>
      </c>
      <c r="F35" s="654"/>
      <c r="G35" s="654"/>
      <c r="H35" s="654"/>
      <c r="I35" s="654"/>
      <c r="J35" s="654"/>
      <c r="K35" s="654"/>
      <c r="L35" s="654"/>
      <c r="M35" s="654"/>
      <c r="N35" s="654"/>
      <c r="O35" s="654"/>
      <c r="P35" s="654"/>
      <c r="Q35" s="654"/>
      <c r="R35" s="654"/>
      <c r="S35" s="654"/>
      <c r="T35" s="211"/>
      <c r="U35" s="653">
        <f>IF(W35="","",U34+1)</f>
        <v>4</v>
      </c>
      <c r="V35" s="653"/>
      <c r="W35" s="654" t="str">
        <f>IF('各会計、関係団体の財政状況及び健全化判断比率'!B29="","",'各会計、関係団体の財政状況及び健全化判断比率'!B29)</f>
        <v>介護保険事業特別会計</v>
      </c>
      <c r="X35" s="654"/>
      <c r="Y35" s="654"/>
      <c r="Z35" s="654"/>
      <c r="AA35" s="654"/>
      <c r="AB35" s="654"/>
      <c r="AC35" s="654"/>
      <c r="AD35" s="654"/>
      <c r="AE35" s="654"/>
      <c r="AF35" s="654"/>
      <c r="AG35" s="654"/>
      <c r="AH35" s="654"/>
      <c r="AI35" s="654"/>
      <c r="AJ35" s="654"/>
      <c r="AK35" s="654"/>
      <c r="AL35" s="211"/>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1"/>
      <c r="BE35" s="653" t="str">
        <f t="shared" ref="BE35:BE43" si="1">IF(BG35="","",BE34+1)</f>
        <v/>
      </c>
      <c r="BF35" s="653"/>
      <c r="BG35" s="654"/>
      <c r="BH35" s="654"/>
      <c r="BI35" s="654"/>
      <c r="BJ35" s="654"/>
      <c r="BK35" s="654"/>
      <c r="BL35" s="654"/>
      <c r="BM35" s="654"/>
      <c r="BN35" s="654"/>
      <c r="BO35" s="654"/>
      <c r="BP35" s="654"/>
      <c r="BQ35" s="654"/>
      <c r="BR35" s="654"/>
      <c r="BS35" s="654"/>
      <c r="BT35" s="654"/>
      <c r="BU35" s="654"/>
      <c r="BV35" s="211"/>
      <c r="BW35" s="653">
        <f t="shared" ref="BW35:BW43" si="2">IF(BY35="","",BW34+1)</f>
        <v>9</v>
      </c>
      <c r="BX35" s="653"/>
      <c r="BY35" s="654" t="str">
        <f>IF('各会計、関係団体の財政状況及び健全化判断比率'!B69="","",'各会計、関係団体の財政状況及び健全化判断比率'!B69)</f>
        <v>大島地区衛生組合</v>
      </c>
      <c r="BZ35" s="654"/>
      <c r="CA35" s="654"/>
      <c r="CB35" s="654"/>
      <c r="CC35" s="654"/>
      <c r="CD35" s="654"/>
      <c r="CE35" s="654"/>
      <c r="CF35" s="654"/>
      <c r="CG35" s="654"/>
      <c r="CH35" s="654"/>
      <c r="CI35" s="654"/>
      <c r="CJ35" s="654"/>
      <c r="CK35" s="654"/>
      <c r="CL35" s="654"/>
      <c r="CM35" s="654"/>
      <c r="CN35" s="211"/>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08"/>
      <c r="DG35" s="655" t="str">
        <f>IF('各会計、関係団体の財政状況及び健全化判断比率'!BR8="","",'各会計、関係団体の財政状況及び健全化判断比率'!BR8)</f>
        <v/>
      </c>
      <c r="DH35" s="655"/>
      <c r="DI35" s="215"/>
      <c r="DJ35" s="183"/>
      <c r="DK35" s="183"/>
      <c r="DL35" s="183"/>
      <c r="DM35" s="183"/>
      <c r="DN35" s="183"/>
      <c r="DO35" s="183"/>
    </row>
    <row r="36" spans="1:119" ht="32.25" customHeight="1" x14ac:dyDescent="0.15">
      <c r="A36" s="184"/>
      <c r="B36" s="210"/>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1"/>
      <c r="U36" s="653">
        <f t="shared" ref="U36:U43" si="4">IF(W36="","",U35+1)</f>
        <v>5</v>
      </c>
      <c r="V36" s="653"/>
      <c r="W36" s="654" t="str">
        <f>IF('各会計、関係団体の財政状況及び健全化判断比率'!B30="","",'各会計、関係団体の財政状況及び健全化判断比率'!B30)</f>
        <v>後期高齢者医療特別会計</v>
      </c>
      <c r="X36" s="654"/>
      <c r="Y36" s="654"/>
      <c r="Z36" s="654"/>
      <c r="AA36" s="654"/>
      <c r="AB36" s="654"/>
      <c r="AC36" s="654"/>
      <c r="AD36" s="654"/>
      <c r="AE36" s="654"/>
      <c r="AF36" s="654"/>
      <c r="AG36" s="654"/>
      <c r="AH36" s="654"/>
      <c r="AI36" s="654"/>
      <c r="AJ36" s="654"/>
      <c r="AK36" s="654"/>
      <c r="AL36" s="211"/>
      <c r="AM36" s="653" t="str">
        <f t="shared" si="0"/>
        <v/>
      </c>
      <c r="AN36" s="653"/>
      <c r="AO36" s="654"/>
      <c r="AP36" s="654"/>
      <c r="AQ36" s="654"/>
      <c r="AR36" s="654"/>
      <c r="AS36" s="654"/>
      <c r="AT36" s="654"/>
      <c r="AU36" s="654"/>
      <c r="AV36" s="654"/>
      <c r="AW36" s="654"/>
      <c r="AX36" s="654"/>
      <c r="AY36" s="654"/>
      <c r="AZ36" s="654"/>
      <c r="BA36" s="654"/>
      <c r="BB36" s="654"/>
      <c r="BC36" s="654"/>
      <c r="BD36" s="211"/>
      <c r="BE36" s="653" t="str">
        <f t="shared" si="1"/>
        <v/>
      </c>
      <c r="BF36" s="653"/>
      <c r="BG36" s="654"/>
      <c r="BH36" s="654"/>
      <c r="BI36" s="654"/>
      <c r="BJ36" s="654"/>
      <c r="BK36" s="654"/>
      <c r="BL36" s="654"/>
      <c r="BM36" s="654"/>
      <c r="BN36" s="654"/>
      <c r="BO36" s="654"/>
      <c r="BP36" s="654"/>
      <c r="BQ36" s="654"/>
      <c r="BR36" s="654"/>
      <c r="BS36" s="654"/>
      <c r="BT36" s="654"/>
      <c r="BU36" s="654"/>
      <c r="BV36" s="211"/>
      <c r="BW36" s="653">
        <f t="shared" si="2"/>
        <v>10</v>
      </c>
      <c r="BX36" s="653"/>
      <c r="BY36" s="654" t="str">
        <f>IF('各会計、関係団体の財政状況及び健全化判断比率'!B70="","",'各会計、関係団体の財政状況及び健全化判断比率'!B70)</f>
        <v>大島地区消防組合</v>
      </c>
      <c r="BZ36" s="654"/>
      <c r="CA36" s="654"/>
      <c r="CB36" s="654"/>
      <c r="CC36" s="654"/>
      <c r="CD36" s="654"/>
      <c r="CE36" s="654"/>
      <c r="CF36" s="654"/>
      <c r="CG36" s="654"/>
      <c r="CH36" s="654"/>
      <c r="CI36" s="654"/>
      <c r="CJ36" s="654"/>
      <c r="CK36" s="654"/>
      <c r="CL36" s="654"/>
      <c r="CM36" s="654"/>
      <c r="CN36" s="211"/>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08"/>
      <c r="DG36" s="655" t="str">
        <f>IF('各会計、関係団体の財政状況及び健全化判断比率'!BR9="","",'各会計、関係団体の財政状況及び健全化判断比率'!BR9)</f>
        <v/>
      </c>
      <c r="DH36" s="655"/>
      <c r="DI36" s="215"/>
      <c r="DJ36" s="183"/>
      <c r="DK36" s="183"/>
      <c r="DL36" s="183"/>
      <c r="DM36" s="183"/>
      <c r="DN36" s="183"/>
      <c r="DO36" s="183"/>
    </row>
    <row r="37" spans="1:119" ht="32.25" customHeight="1" x14ac:dyDescent="0.15">
      <c r="A37" s="184"/>
      <c r="B37" s="210"/>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1"/>
      <c r="U37" s="653" t="str">
        <f t="shared" si="4"/>
        <v/>
      </c>
      <c r="V37" s="653"/>
      <c r="W37" s="654"/>
      <c r="X37" s="654"/>
      <c r="Y37" s="654"/>
      <c r="Z37" s="654"/>
      <c r="AA37" s="654"/>
      <c r="AB37" s="654"/>
      <c r="AC37" s="654"/>
      <c r="AD37" s="654"/>
      <c r="AE37" s="654"/>
      <c r="AF37" s="654"/>
      <c r="AG37" s="654"/>
      <c r="AH37" s="654"/>
      <c r="AI37" s="654"/>
      <c r="AJ37" s="654"/>
      <c r="AK37" s="654"/>
      <c r="AL37" s="211"/>
      <c r="AM37" s="653" t="str">
        <f t="shared" si="0"/>
        <v/>
      </c>
      <c r="AN37" s="653"/>
      <c r="AO37" s="654"/>
      <c r="AP37" s="654"/>
      <c r="AQ37" s="654"/>
      <c r="AR37" s="654"/>
      <c r="AS37" s="654"/>
      <c r="AT37" s="654"/>
      <c r="AU37" s="654"/>
      <c r="AV37" s="654"/>
      <c r="AW37" s="654"/>
      <c r="AX37" s="654"/>
      <c r="AY37" s="654"/>
      <c r="AZ37" s="654"/>
      <c r="BA37" s="654"/>
      <c r="BB37" s="654"/>
      <c r="BC37" s="654"/>
      <c r="BD37" s="211"/>
      <c r="BE37" s="653" t="str">
        <f t="shared" si="1"/>
        <v/>
      </c>
      <c r="BF37" s="653"/>
      <c r="BG37" s="654"/>
      <c r="BH37" s="654"/>
      <c r="BI37" s="654"/>
      <c r="BJ37" s="654"/>
      <c r="BK37" s="654"/>
      <c r="BL37" s="654"/>
      <c r="BM37" s="654"/>
      <c r="BN37" s="654"/>
      <c r="BO37" s="654"/>
      <c r="BP37" s="654"/>
      <c r="BQ37" s="654"/>
      <c r="BR37" s="654"/>
      <c r="BS37" s="654"/>
      <c r="BT37" s="654"/>
      <c r="BU37" s="654"/>
      <c r="BV37" s="211"/>
      <c r="BW37" s="653">
        <f t="shared" si="2"/>
        <v>11</v>
      </c>
      <c r="BX37" s="653"/>
      <c r="BY37" s="654" t="str">
        <f>IF('各会計、関係団体の財政状況及び健全化判断比率'!B71="","",'各会計、関係団体の財政状況及び健全化判断比率'!B71)</f>
        <v>奄美群島広域事務組合</v>
      </c>
      <c r="BZ37" s="654"/>
      <c r="CA37" s="654"/>
      <c r="CB37" s="654"/>
      <c r="CC37" s="654"/>
      <c r="CD37" s="654"/>
      <c r="CE37" s="654"/>
      <c r="CF37" s="654"/>
      <c r="CG37" s="654"/>
      <c r="CH37" s="654"/>
      <c r="CI37" s="654"/>
      <c r="CJ37" s="654"/>
      <c r="CK37" s="654"/>
      <c r="CL37" s="654"/>
      <c r="CM37" s="654"/>
      <c r="CN37" s="211"/>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8"/>
      <c r="DG37" s="655" t="str">
        <f>IF('各会計、関係団体の財政状況及び健全化判断比率'!BR10="","",'各会計、関係団体の財政状況及び健全化判断比率'!BR10)</f>
        <v/>
      </c>
      <c r="DH37" s="655"/>
      <c r="DI37" s="215"/>
      <c r="DJ37" s="183"/>
      <c r="DK37" s="183"/>
      <c r="DL37" s="183"/>
      <c r="DM37" s="183"/>
      <c r="DN37" s="183"/>
      <c r="DO37" s="183"/>
    </row>
    <row r="38" spans="1:119" ht="32.25" customHeight="1" x14ac:dyDescent="0.15">
      <c r="A38" s="184"/>
      <c r="B38" s="210"/>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1"/>
      <c r="U38" s="653" t="str">
        <f t="shared" si="4"/>
        <v/>
      </c>
      <c r="V38" s="653"/>
      <c r="W38" s="654"/>
      <c r="X38" s="654"/>
      <c r="Y38" s="654"/>
      <c r="Z38" s="654"/>
      <c r="AA38" s="654"/>
      <c r="AB38" s="654"/>
      <c r="AC38" s="654"/>
      <c r="AD38" s="654"/>
      <c r="AE38" s="654"/>
      <c r="AF38" s="654"/>
      <c r="AG38" s="654"/>
      <c r="AH38" s="654"/>
      <c r="AI38" s="654"/>
      <c r="AJ38" s="654"/>
      <c r="AK38" s="654"/>
      <c r="AL38" s="211"/>
      <c r="AM38" s="653" t="str">
        <f t="shared" si="0"/>
        <v/>
      </c>
      <c r="AN38" s="653"/>
      <c r="AO38" s="654"/>
      <c r="AP38" s="654"/>
      <c r="AQ38" s="654"/>
      <c r="AR38" s="654"/>
      <c r="AS38" s="654"/>
      <c r="AT38" s="654"/>
      <c r="AU38" s="654"/>
      <c r="AV38" s="654"/>
      <c r="AW38" s="654"/>
      <c r="AX38" s="654"/>
      <c r="AY38" s="654"/>
      <c r="AZ38" s="654"/>
      <c r="BA38" s="654"/>
      <c r="BB38" s="654"/>
      <c r="BC38" s="654"/>
      <c r="BD38" s="211"/>
      <c r="BE38" s="653" t="str">
        <f t="shared" si="1"/>
        <v/>
      </c>
      <c r="BF38" s="653"/>
      <c r="BG38" s="654"/>
      <c r="BH38" s="654"/>
      <c r="BI38" s="654"/>
      <c r="BJ38" s="654"/>
      <c r="BK38" s="654"/>
      <c r="BL38" s="654"/>
      <c r="BM38" s="654"/>
      <c r="BN38" s="654"/>
      <c r="BO38" s="654"/>
      <c r="BP38" s="654"/>
      <c r="BQ38" s="654"/>
      <c r="BR38" s="654"/>
      <c r="BS38" s="654"/>
      <c r="BT38" s="654"/>
      <c r="BU38" s="654"/>
      <c r="BV38" s="211"/>
      <c r="BW38" s="653">
        <f t="shared" si="2"/>
        <v>12</v>
      </c>
      <c r="BX38" s="653"/>
      <c r="BY38" s="654" t="str">
        <f>IF('各会計、関係団体の財政状況及び健全化判断比率'!B72="","",'各会計、関係団体の財政状況及び健全化判断比率'!B72)</f>
        <v>大島農業共済事務組合</v>
      </c>
      <c r="BZ38" s="654"/>
      <c r="CA38" s="654"/>
      <c r="CB38" s="654"/>
      <c r="CC38" s="654"/>
      <c r="CD38" s="654"/>
      <c r="CE38" s="654"/>
      <c r="CF38" s="654"/>
      <c r="CG38" s="654"/>
      <c r="CH38" s="654"/>
      <c r="CI38" s="654"/>
      <c r="CJ38" s="654"/>
      <c r="CK38" s="654"/>
      <c r="CL38" s="654"/>
      <c r="CM38" s="654"/>
      <c r="CN38" s="211"/>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8"/>
      <c r="DG38" s="655" t="str">
        <f>IF('各会計、関係団体の財政状況及び健全化判断比率'!BR11="","",'各会計、関係団体の財政状況及び健全化判断比率'!BR11)</f>
        <v/>
      </c>
      <c r="DH38" s="655"/>
      <c r="DI38" s="215"/>
      <c r="DJ38" s="183"/>
      <c r="DK38" s="183"/>
      <c r="DL38" s="183"/>
      <c r="DM38" s="183"/>
      <c r="DN38" s="183"/>
      <c r="DO38" s="183"/>
    </row>
    <row r="39" spans="1:119" ht="32.25" customHeight="1" x14ac:dyDescent="0.15">
      <c r="A39" s="184"/>
      <c r="B39" s="210"/>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1"/>
      <c r="U39" s="653" t="str">
        <f t="shared" si="4"/>
        <v/>
      </c>
      <c r="V39" s="653"/>
      <c r="W39" s="654"/>
      <c r="X39" s="654"/>
      <c r="Y39" s="654"/>
      <c r="Z39" s="654"/>
      <c r="AA39" s="654"/>
      <c r="AB39" s="654"/>
      <c r="AC39" s="654"/>
      <c r="AD39" s="654"/>
      <c r="AE39" s="654"/>
      <c r="AF39" s="654"/>
      <c r="AG39" s="654"/>
      <c r="AH39" s="654"/>
      <c r="AI39" s="654"/>
      <c r="AJ39" s="654"/>
      <c r="AK39" s="654"/>
      <c r="AL39" s="211"/>
      <c r="AM39" s="653" t="str">
        <f t="shared" si="0"/>
        <v/>
      </c>
      <c r="AN39" s="653"/>
      <c r="AO39" s="654"/>
      <c r="AP39" s="654"/>
      <c r="AQ39" s="654"/>
      <c r="AR39" s="654"/>
      <c r="AS39" s="654"/>
      <c r="AT39" s="654"/>
      <c r="AU39" s="654"/>
      <c r="AV39" s="654"/>
      <c r="AW39" s="654"/>
      <c r="AX39" s="654"/>
      <c r="AY39" s="654"/>
      <c r="AZ39" s="654"/>
      <c r="BA39" s="654"/>
      <c r="BB39" s="654"/>
      <c r="BC39" s="654"/>
      <c r="BD39" s="211"/>
      <c r="BE39" s="653" t="str">
        <f t="shared" si="1"/>
        <v/>
      </c>
      <c r="BF39" s="653"/>
      <c r="BG39" s="654"/>
      <c r="BH39" s="654"/>
      <c r="BI39" s="654"/>
      <c r="BJ39" s="654"/>
      <c r="BK39" s="654"/>
      <c r="BL39" s="654"/>
      <c r="BM39" s="654"/>
      <c r="BN39" s="654"/>
      <c r="BO39" s="654"/>
      <c r="BP39" s="654"/>
      <c r="BQ39" s="654"/>
      <c r="BR39" s="654"/>
      <c r="BS39" s="654"/>
      <c r="BT39" s="654"/>
      <c r="BU39" s="654"/>
      <c r="BV39" s="211"/>
      <c r="BW39" s="653">
        <f t="shared" si="2"/>
        <v>13</v>
      </c>
      <c r="BX39" s="653"/>
      <c r="BY39" s="654" t="str">
        <f>IF('各会計、関係団体の財政状況及び健全化判断比率'!B73="","",'各会計、関係団体の財政状況及び健全化判断比率'!B73)</f>
        <v>奄美大島地区介護保険一部事務組合</v>
      </c>
      <c r="BZ39" s="654"/>
      <c r="CA39" s="654"/>
      <c r="CB39" s="654"/>
      <c r="CC39" s="654"/>
      <c r="CD39" s="654"/>
      <c r="CE39" s="654"/>
      <c r="CF39" s="654"/>
      <c r="CG39" s="654"/>
      <c r="CH39" s="654"/>
      <c r="CI39" s="654"/>
      <c r="CJ39" s="654"/>
      <c r="CK39" s="654"/>
      <c r="CL39" s="654"/>
      <c r="CM39" s="654"/>
      <c r="CN39" s="211"/>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8"/>
      <c r="DG39" s="655" t="str">
        <f>IF('各会計、関係団体の財政状況及び健全化判断比率'!BR12="","",'各会計、関係団体の財政状況及び健全化判断比率'!BR12)</f>
        <v/>
      </c>
      <c r="DH39" s="655"/>
      <c r="DI39" s="215"/>
      <c r="DJ39" s="183"/>
      <c r="DK39" s="183"/>
      <c r="DL39" s="183"/>
      <c r="DM39" s="183"/>
      <c r="DN39" s="183"/>
      <c r="DO39" s="183"/>
    </row>
    <row r="40" spans="1:119" ht="32.25" customHeight="1" x14ac:dyDescent="0.15">
      <c r="A40" s="184"/>
      <c r="B40" s="210"/>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1"/>
      <c r="U40" s="653" t="str">
        <f t="shared" si="4"/>
        <v/>
      </c>
      <c r="V40" s="653"/>
      <c r="W40" s="654"/>
      <c r="X40" s="654"/>
      <c r="Y40" s="654"/>
      <c r="Z40" s="654"/>
      <c r="AA40" s="654"/>
      <c r="AB40" s="654"/>
      <c r="AC40" s="654"/>
      <c r="AD40" s="654"/>
      <c r="AE40" s="654"/>
      <c r="AF40" s="654"/>
      <c r="AG40" s="654"/>
      <c r="AH40" s="654"/>
      <c r="AI40" s="654"/>
      <c r="AJ40" s="654"/>
      <c r="AK40" s="654"/>
      <c r="AL40" s="211"/>
      <c r="AM40" s="653" t="str">
        <f t="shared" si="0"/>
        <v/>
      </c>
      <c r="AN40" s="653"/>
      <c r="AO40" s="654"/>
      <c r="AP40" s="654"/>
      <c r="AQ40" s="654"/>
      <c r="AR40" s="654"/>
      <c r="AS40" s="654"/>
      <c r="AT40" s="654"/>
      <c r="AU40" s="654"/>
      <c r="AV40" s="654"/>
      <c r="AW40" s="654"/>
      <c r="AX40" s="654"/>
      <c r="AY40" s="654"/>
      <c r="AZ40" s="654"/>
      <c r="BA40" s="654"/>
      <c r="BB40" s="654"/>
      <c r="BC40" s="654"/>
      <c r="BD40" s="211"/>
      <c r="BE40" s="653" t="str">
        <f t="shared" si="1"/>
        <v/>
      </c>
      <c r="BF40" s="653"/>
      <c r="BG40" s="654"/>
      <c r="BH40" s="654"/>
      <c r="BI40" s="654"/>
      <c r="BJ40" s="654"/>
      <c r="BK40" s="654"/>
      <c r="BL40" s="654"/>
      <c r="BM40" s="654"/>
      <c r="BN40" s="654"/>
      <c r="BO40" s="654"/>
      <c r="BP40" s="654"/>
      <c r="BQ40" s="654"/>
      <c r="BR40" s="654"/>
      <c r="BS40" s="654"/>
      <c r="BT40" s="654"/>
      <c r="BU40" s="654"/>
      <c r="BV40" s="211"/>
      <c r="BW40" s="653">
        <f t="shared" si="2"/>
        <v>14</v>
      </c>
      <c r="BX40" s="653"/>
      <c r="BY40" s="654" t="str">
        <f>IF('各会計、関係団体の財政状況及び健全化判断比率'!B74="","",'各会計、関係団体の財政状況及び健全化判断比率'!B74)</f>
        <v>鹿児島県後期高齢者医療広域連合（一般会計）</v>
      </c>
      <c r="BZ40" s="654"/>
      <c r="CA40" s="654"/>
      <c r="CB40" s="654"/>
      <c r="CC40" s="654"/>
      <c r="CD40" s="654"/>
      <c r="CE40" s="654"/>
      <c r="CF40" s="654"/>
      <c r="CG40" s="654"/>
      <c r="CH40" s="654"/>
      <c r="CI40" s="654"/>
      <c r="CJ40" s="654"/>
      <c r="CK40" s="654"/>
      <c r="CL40" s="654"/>
      <c r="CM40" s="654"/>
      <c r="CN40" s="211"/>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8"/>
      <c r="DG40" s="655" t="str">
        <f>IF('各会計、関係団体の財政状況及び健全化判断比率'!BR13="","",'各会計、関係団体の財政状況及び健全化判断比率'!BR13)</f>
        <v/>
      </c>
      <c r="DH40" s="655"/>
      <c r="DI40" s="215"/>
      <c r="DJ40" s="183"/>
      <c r="DK40" s="183"/>
      <c r="DL40" s="183"/>
      <c r="DM40" s="183"/>
      <c r="DN40" s="183"/>
      <c r="DO40" s="183"/>
    </row>
    <row r="41" spans="1:119" ht="32.25" customHeight="1" x14ac:dyDescent="0.15">
      <c r="A41" s="184"/>
      <c r="B41" s="210"/>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1"/>
      <c r="U41" s="653" t="str">
        <f t="shared" si="4"/>
        <v/>
      </c>
      <c r="V41" s="653"/>
      <c r="W41" s="654"/>
      <c r="X41" s="654"/>
      <c r="Y41" s="654"/>
      <c r="Z41" s="654"/>
      <c r="AA41" s="654"/>
      <c r="AB41" s="654"/>
      <c r="AC41" s="654"/>
      <c r="AD41" s="654"/>
      <c r="AE41" s="654"/>
      <c r="AF41" s="654"/>
      <c r="AG41" s="654"/>
      <c r="AH41" s="654"/>
      <c r="AI41" s="654"/>
      <c r="AJ41" s="654"/>
      <c r="AK41" s="654"/>
      <c r="AL41" s="211"/>
      <c r="AM41" s="653" t="str">
        <f t="shared" si="0"/>
        <v/>
      </c>
      <c r="AN41" s="653"/>
      <c r="AO41" s="654"/>
      <c r="AP41" s="654"/>
      <c r="AQ41" s="654"/>
      <c r="AR41" s="654"/>
      <c r="AS41" s="654"/>
      <c r="AT41" s="654"/>
      <c r="AU41" s="654"/>
      <c r="AV41" s="654"/>
      <c r="AW41" s="654"/>
      <c r="AX41" s="654"/>
      <c r="AY41" s="654"/>
      <c r="AZ41" s="654"/>
      <c r="BA41" s="654"/>
      <c r="BB41" s="654"/>
      <c r="BC41" s="654"/>
      <c r="BD41" s="211"/>
      <c r="BE41" s="653" t="str">
        <f t="shared" si="1"/>
        <v/>
      </c>
      <c r="BF41" s="653"/>
      <c r="BG41" s="654"/>
      <c r="BH41" s="654"/>
      <c r="BI41" s="654"/>
      <c r="BJ41" s="654"/>
      <c r="BK41" s="654"/>
      <c r="BL41" s="654"/>
      <c r="BM41" s="654"/>
      <c r="BN41" s="654"/>
      <c r="BO41" s="654"/>
      <c r="BP41" s="654"/>
      <c r="BQ41" s="654"/>
      <c r="BR41" s="654"/>
      <c r="BS41" s="654"/>
      <c r="BT41" s="654"/>
      <c r="BU41" s="654"/>
      <c r="BV41" s="211"/>
      <c r="BW41" s="653">
        <f t="shared" si="2"/>
        <v>15</v>
      </c>
      <c r="BX41" s="653"/>
      <c r="BY41" s="654" t="str">
        <f>IF('各会計、関係団体の財政状況及び健全化判断比率'!B75="","",'各会計、関係団体の財政状況及び健全化判断比率'!B75)</f>
        <v>鹿児島県後期高齢者医療広域連合（特別会計）</v>
      </c>
      <c r="BZ41" s="654"/>
      <c r="CA41" s="654"/>
      <c r="CB41" s="654"/>
      <c r="CC41" s="654"/>
      <c r="CD41" s="654"/>
      <c r="CE41" s="654"/>
      <c r="CF41" s="654"/>
      <c r="CG41" s="654"/>
      <c r="CH41" s="654"/>
      <c r="CI41" s="654"/>
      <c r="CJ41" s="654"/>
      <c r="CK41" s="654"/>
      <c r="CL41" s="654"/>
      <c r="CM41" s="654"/>
      <c r="CN41" s="211"/>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8"/>
      <c r="DG41" s="655" t="str">
        <f>IF('各会計、関係団体の財政状況及び健全化判断比率'!BR14="","",'各会計、関係団体の財政状況及び健全化判断比率'!BR14)</f>
        <v/>
      </c>
      <c r="DH41" s="655"/>
      <c r="DI41" s="215"/>
      <c r="DJ41" s="183"/>
      <c r="DK41" s="183"/>
      <c r="DL41" s="183"/>
      <c r="DM41" s="183"/>
      <c r="DN41" s="183"/>
      <c r="DO41" s="183"/>
    </row>
    <row r="42" spans="1:119" ht="32.25" customHeight="1" x14ac:dyDescent="0.15">
      <c r="A42" s="183"/>
      <c r="B42" s="210"/>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1"/>
      <c r="U42" s="653" t="str">
        <f t="shared" si="4"/>
        <v/>
      </c>
      <c r="V42" s="653"/>
      <c r="W42" s="654"/>
      <c r="X42" s="654"/>
      <c r="Y42" s="654"/>
      <c r="Z42" s="654"/>
      <c r="AA42" s="654"/>
      <c r="AB42" s="654"/>
      <c r="AC42" s="654"/>
      <c r="AD42" s="654"/>
      <c r="AE42" s="654"/>
      <c r="AF42" s="654"/>
      <c r="AG42" s="654"/>
      <c r="AH42" s="654"/>
      <c r="AI42" s="654"/>
      <c r="AJ42" s="654"/>
      <c r="AK42" s="654"/>
      <c r="AL42" s="211"/>
      <c r="AM42" s="653" t="str">
        <f t="shared" si="0"/>
        <v/>
      </c>
      <c r="AN42" s="653"/>
      <c r="AO42" s="654"/>
      <c r="AP42" s="654"/>
      <c r="AQ42" s="654"/>
      <c r="AR42" s="654"/>
      <c r="AS42" s="654"/>
      <c r="AT42" s="654"/>
      <c r="AU42" s="654"/>
      <c r="AV42" s="654"/>
      <c r="AW42" s="654"/>
      <c r="AX42" s="654"/>
      <c r="AY42" s="654"/>
      <c r="AZ42" s="654"/>
      <c r="BA42" s="654"/>
      <c r="BB42" s="654"/>
      <c r="BC42" s="654"/>
      <c r="BD42" s="211"/>
      <c r="BE42" s="653" t="str">
        <f t="shared" si="1"/>
        <v/>
      </c>
      <c r="BF42" s="653"/>
      <c r="BG42" s="654"/>
      <c r="BH42" s="654"/>
      <c r="BI42" s="654"/>
      <c r="BJ42" s="654"/>
      <c r="BK42" s="654"/>
      <c r="BL42" s="654"/>
      <c r="BM42" s="654"/>
      <c r="BN42" s="654"/>
      <c r="BO42" s="654"/>
      <c r="BP42" s="654"/>
      <c r="BQ42" s="654"/>
      <c r="BR42" s="654"/>
      <c r="BS42" s="654"/>
      <c r="BT42" s="654"/>
      <c r="BU42" s="654"/>
      <c r="BV42" s="211"/>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1"/>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8"/>
      <c r="DG42" s="655" t="str">
        <f>IF('各会計、関係団体の財政状況及び健全化判断比率'!BR15="","",'各会計、関係団体の財政状況及び健全化判断比率'!BR15)</f>
        <v/>
      </c>
      <c r="DH42" s="655"/>
      <c r="DI42" s="215"/>
      <c r="DJ42" s="183"/>
      <c r="DK42" s="183"/>
      <c r="DL42" s="183"/>
      <c r="DM42" s="183"/>
      <c r="DN42" s="183"/>
      <c r="DO42" s="183"/>
    </row>
    <row r="43" spans="1:119" ht="32.25" customHeight="1" x14ac:dyDescent="0.15">
      <c r="A43" s="183"/>
      <c r="B43" s="210"/>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1"/>
      <c r="U43" s="653" t="str">
        <f t="shared" si="4"/>
        <v/>
      </c>
      <c r="V43" s="653"/>
      <c r="W43" s="654"/>
      <c r="X43" s="654"/>
      <c r="Y43" s="654"/>
      <c r="Z43" s="654"/>
      <c r="AA43" s="654"/>
      <c r="AB43" s="654"/>
      <c r="AC43" s="654"/>
      <c r="AD43" s="654"/>
      <c r="AE43" s="654"/>
      <c r="AF43" s="654"/>
      <c r="AG43" s="654"/>
      <c r="AH43" s="654"/>
      <c r="AI43" s="654"/>
      <c r="AJ43" s="654"/>
      <c r="AK43" s="654"/>
      <c r="AL43" s="211"/>
      <c r="AM43" s="653" t="str">
        <f t="shared" si="0"/>
        <v/>
      </c>
      <c r="AN43" s="653"/>
      <c r="AO43" s="654"/>
      <c r="AP43" s="654"/>
      <c r="AQ43" s="654"/>
      <c r="AR43" s="654"/>
      <c r="AS43" s="654"/>
      <c r="AT43" s="654"/>
      <c r="AU43" s="654"/>
      <c r="AV43" s="654"/>
      <c r="AW43" s="654"/>
      <c r="AX43" s="654"/>
      <c r="AY43" s="654"/>
      <c r="AZ43" s="654"/>
      <c r="BA43" s="654"/>
      <c r="BB43" s="654"/>
      <c r="BC43" s="654"/>
      <c r="BD43" s="211"/>
      <c r="BE43" s="653" t="str">
        <f t="shared" si="1"/>
        <v/>
      </c>
      <c r="BF43" s="653"/>
      <c r="BG43" s="654"/>
      <c r="BH43" s="654"/>
      <c r="BI43" s="654"/>
      <c r="BJ43" s="654"/>
      <c r="BK43" s="654"/>
      <c r="BL43" s="654"/>
      <c r="BM43" s="654"/>
      <c r="BN43" s="654"/>
      <c r="BO43" s="654"/>
      <c r="BP43" s="654"/>
      <c r="BQ43" s="654"/>
      <c r="BR43" s="654"/>
      <c r="BS43" s="654"/>
      <c r="BT43" s="654"/>
      <c r="BU43" s="654"/>
      <c r="BV43" s="211"/>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1"/>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8"/>
      <c r="DG43" s="655" t="str">
        <f>IF('各会計、関係団体の財政状況及び健全化判断比率'!BR16="","",'各会計、関係団体の財政状況及び健全化判断比率'!BR16)</f>
        <v/>
      </c>
      <c r="DH43" s="655"/>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207</v>
      </c>
      <c r="C46" s="183"/>
      <c r="D46" s="183"/>
      <c r="E46" s="183" t="s">
        <v>208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211</v>
      </c>
    </row>
    <row r="50" spans="5:5" x14ac:dyDescent="0.15">
      <c r="E50" s="185" t="s">
        <v>212</v>
      </c>
    </row>
    <row r="51" spans="5:5" x14ac:dyDescent="0.15">
      <c r="E51" s="185" t="s">
        <v>213</v>
      </c>
    </row>
    <row r="52" spans="5:5" x14ac:dyDescent="0.15">
      <c r="E52" s="185"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l7DQtProCIMKzbOYi2sOCmldVmqfxrMqnRFkdV/pvH7wH31cFLxzVna25xC65EKIhhSpnc7Vv5ImqRpM0Fszg==" saltValue="K2W0bgbgLsHDaqWYKtmI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6" t="s">
        <v>215</v>
      </c>
      <c r="DI1" s="657"/>
      <c r="DJ1" s="657"/>
      <c r="DK1" s="657"/>
      <c r="DL1" s="657"/>
      <c r="DM1" s="657"/>
      <c r="DN1" s="658"/>
      <c r="DO1" s="223"/>
      <c r="DP1" s="656" t="s">
        <v>216</v>
      </c>
      <c r="DQ1" s="657"/>
      <c r="DR1" s="657"/>
      <c r="DS1" s="657"/>
      <c r="DT1" s="657"/>
      <c r="DU1" s="657"/>
      <c r="DV1" s="657"/>
      <c r="DW1" s="657"/>
      <c r="DX1" s="657"/>
      <c r="DY1" s="657"/>
      <c r="DZ1" s="657"/>
      <c r="EA1" s="657"/>
      <c r="EB1" s="657"/>
      <c r="EC1" s="658"/>
      <c r="ED1" s="221"/>
      <c r="EE1" s="221"/>
      <c r="EF1" s="221"/>
      <c r="EG1" s="221"/>
      <c r="EH1" s="221"/>
      <c r="EI1" s="221"/>
      <c r="EJ1" s="221"/>
      <c r="EK1" s="221"/>
      <c r="EL1" s="221"/>
      <c r="EM1" s="221"/>
    </row>
    <row r="2" spans="2:143" ht="22.5" customHeight="1" x14ac:dyDescent="0.15">
      <c r="B2" s="224" t="s">
        <v>217</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9" t="s">
        <v>218</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219</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221</v>
      </c>
      <c r="S4" s="660"/>
      <c r="T4" s="660"/>
      <c r="U4" s="660"/>
      <c r="V4" s="660"/>
      <c r="W4" s="660"/>
      <c r="X4" s="660"/>
      <c r="Y4" s="661"/>
      <c r="Z4" s="659" t="s">
        <v>222</v>
      </c>
      <c r="AA4" s="660"/>
      <c r="AB4" s="660"/>
      <c r="AC4" s="661"/>
      <c r="AD4" s="659" t="s">
        <v>223</v>
      </c>
      <c r="AE4" s="660"/>
      <c r="AF4" s="660"/>
      <c r="AG4" s="660"/>
      <c r="AH4" s="660"/>
      <c r="AI4" s="660"/>
      <c r="AJ4" s="660"/>
      <c r="AK4" s="661"/>
      <c r="AL4" s="659" t="s">
        <v>222</v>
      </c>
      <c r="AM4" s="660"/>
      <c r="AN4" s="660"/>
      <c r="AO4" s="661"/>
      <c r="AP4" s="665" t="s">
        <v>224</v>
      </c>
      <c r="AQ4" s="665"/>
      <c r="AR4" s="665"/>
      <c r="AS4" s="665"/>
      <c r="AT4" s="665"/>
      <c r="AU4" s="665"/>
      <c r="AV4" s="665"/>
      <c r="AW4" s="665"/>
      <c r="AX4" s="665"/>
      <c r="AY4" s="665"/>
      <c r="AZ4" s="665"/>
      <c r="BA4" s="665"/>
      <c r="BB4" s="665"/>
      <c r="BC4" s="665"/>
      <c r="BD4" s="665"/>
      <c r="BE4" s="665"/>
      <c r="BF4" s="665"/>
      <c r="BG4" s="665" t="s">
        <v>225</v>
      </c>
      <c r="BH4" s="665"/>
      <c r="BI4" s="665"/>
      <c r="BJ4" s="665"/>
      <c r="BK4" s="665"/>
      <c r="BL4" s="665"/>
      <c r="BM4" s="665"/>
      <c r="BN4" s="665"/>
      <c r="BO4" s="665" t="s">
        <v>222</v>
      </c>
      <c r="BP4" s="665"/>
      <c r="BQ4" s="665"/>
      <c r="BR4" s="665"/>
      <c r="BS4" s="665" t="s">
        <v>226</v>
      </c>
      <c r="BT4" s="665"/>
      <c r="BU4" s="665"/>
      <c r="BV4" s="665"/>
      <c r="BW4" s="665"/>
      <c r="BX4" s="665"/>
      <c r="BY4" s="665"/>
      <c r="BZ4" s="665"/>
      <c r="CA4" s="665"/>
      <c r="CB4" s="665"/>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7" customFormat="1" ht="11.25" customHeight="1" x14ac:dyDescent="0.15">
      <c r="B5" s="666" t="s">
        <v>228</v>
      </c>
      <c r="C5" s="667"/>
      <c r="D5" s="667"/>
      <c r="E5" s="667"/>
      <c r="F5" s="667"/>
      <c r="G5" s="667"/>
      <c r="H5" s="667"/>
      <c r="I5" s="667"/>
      <c r="J5" s="667"/>
      <c r="K5" s="667"/>
      <c r="L5" s="667"/>
      <c r="M5" s="667"/>
      <c r="N5" s="667"/>
      <c r="O5" s="667"/>
      <c r="P5" s="667"/>
      <c r="Q5" s="668"/>
      <c r="R5" s="669">
        <v>521560</v>
      </c>
      <c r="S5" s="670"/>
      <c r="T5" s="670"/>
      <c r="U5" s="670"/>
      <c r="V5" s="670"/>
      <c r="W5" s="670"/>
      <c r="X5" s="670"/>
      <c r="Y5" s="671"/>
      <c r="Z5" s="672">
        <v>8.9</v>
      </c>
      <c r="AA5" s="672"/>
      <c r="AB5" s="672"/>
      <c r="AC5" s="672"/>
      <c r="AD5" s="673">
        <v>521560</v>
      </c>
      <c r="AE5" s="673"/>
      <c r="AF5" s="673"/>
      <c r="AG5" s="673"/>
      <c r="AH5" s="673"/>
      <c r="AI5" s="673"/>
      <c r="AJ5" s="673"/>
      <c r="AK5" s="673"/>
      <c r="AL5" s="674">
        <v>16.399999999999999</v>
      </c>
      <c r="AM5" s="675"/>
      <c r="AN5" s="675"/>
      <c r="AO5" s="676"/>
      <c r="AP5" s="666" t="s">
        <v>229</v>
      </c>
      <c r="AQ5" s="667"/>
      <c r="AR5" s="667"/>
      <c r="AS5" s="667"/>
      <c r="AT5" s="667"/>
      <c r="AU5" s="667"/>
      <c r="AV5" s="667"/>
      <c r="AW5" s="667"/>
      <c r="AX5" s="667"/>
      <c r="AY5" s="667"/>
      <c r="AZ5" s="667"/>
      <c r="BA5" s="667"/>
      <c r="BB5" s="667"/>
      <c r="BC5" s="667"/>
      <c r="BD5" s="667"/>
      <c r="BE5" s="667"/>
      <c r="BF5" s="668"/>
      <c r="BG5" s="680">
        <v>521560</v>
      </c>
      <c r="BH5" s="681"/>
      <c r="BI5" s="681"/>
      <c r="BJ5" s="681"/>
      <c r="BK5" s="681"/>
      <c r="BL5" s="681"/>
      <c r="BM5" s="681"/>
      <c r="BN5" s="682"/>
      <c r="BO5" s="683">
        <v>100</v>
      </c>
      <c r="BP5" s="683"/>
      <c r="BQ5" s="683"/>
      <c r="BR5" s="683"/>
      <c r="BS5" s="684" t="s">
        <v>230</v>
      </c>
      <c r="BT5" s="684"/>
      <c r="BU5" s="684"/>
      <c r="BV5" s="684"/>
      <c r="BW5" s="684"/>
      <c r="BX5" s="684"/>
      <c r="BY5" s="684"/>
      <c r="BZ5" s="684"/>
      <c r="CA5" s="684"/>
      <c r="CB5" s="688"/>
      <c r="CD5" s="662" t="s">
        <v>224</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222</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15">
      <c r="B6" s="677" t="s">
        <v>234</v>
      </c>
      <c r="C6" s="678"/>
      <c r="D6" s="678"/>
      <c r="E6" s="678"/>
      <c r="F6" s="678"/>
      <c r="G6" s="678"/>
      <c r="H6" s="678"/>
      <c r="I6" s="678"/>
      <c r="J6" s="678"/>
      <c r="K6" s="678"/>
      <c r="L6" s="678"/>
      <c r="M6" s="678"/>
      <c r="N6" s="678"/>
      <c r="O6" s="678"/>
      <c r="P6" s="678"/>
      <c r="Q6" s="679"/>
      <c r="R6" s="680">
        <v>34123</v>
      </c>
      <c r="S6" s="681"/>
      <c r="T6" s="681"/>
      <c r="U6" s="681"/>
      <c r="V6" s="681"/>
      <c r="W6" s="681"/>
      <c r="X6" s="681"/>
      <c r="Y6" s="682"/>
      <c r="Z6" s="683">
        <v>0.6</v>
      </c>
      <c r="AA6" s="683"/>
      <c r="AB6" s="683"/>
      <c r="AC6" s="683"/>
      <c r="AD6" s="684">
        <v>34123</v>
      </c>
      <c r="AE6" s="684"/>
      <c r="AF6" s="684"/>
      <c r="AG6" s="684"/>
      <c r="AH6" s="684"/>
      <c r="AI6" s="684"/>
      <c r="AJ6" s="684"/>
      <c r="AK6" s="684"/>
      <c r="AL6" s="685">
        <v>1.1000000000000001</v>
      </c>
      <c r="AM6" s="686"/>
      <c r="AN6" s="686"/>
      <c r="AO6" s="687"/>
      <c r="AP6" s="677" t="s">
        <v>235</v>
      </c>
      <c r="AQ6" s="678"/>
      <c r="AR6" s="678"/>
      <c r="AS6" s="678"/>
      <c r="AT6" s="678"/>
      <c r="AU6" s="678"/>
      <c r="AV6" s="678"/>
      <c r="AW6" s="678"/>
      <c r="AX6" s="678"/>
      <c r="AY6" s="678"/>
      <c r="AZ6" s="678"/>
      <c r="BA6" s="678"/>
      <c r="BB6" s="678"/>
      <c r="BC6" s="678"/>
      <c r="BD6" s="678"/>
      <c r="BE6" s="678"/>
      <c r="BF6" s="679"/>
      <c r="BG6" s="680">
        <v>521560</v>
      </c>
      <c r="BH6" s="681"/>
      <c r="BI6" s="681"/>
      <c r="BJ6" s="681"/>
      <c r="BK6" s="681"/>
      <c r="BL6" s="681"/>
      <c r="BM6" s="681"/>
      <c r="BN6" s="682"/>
      <c r="BO6" s="683">
        <v>100</v>
      </c>
      <c r="BP6" s="683"/>
      <c r="BQ6" s="683"/>
      <c r="BR6" s="683"/>
      <c r="BS6" s="684" t="s">
        <v>230</v>
      </c>
      <c r="BT6" s="684"/>
      <c r="BU6" s="684"/>
      <c r="BV6" s="684"/>
      <c r="BW6" s="684"/>
      <c r="BX6" s="684"/>
      <c r="BY6" s="684"/>
      <c r="BZ6" s="684"/>
      <c r="CA6" s="684"/>
      <c r="CB6" s="688"/>
      <c r="CD6" s="691" t="s">
        <v>236</v>
      </c>
      <c r="CE6" s="692"/>
      <c r="CF6" s="692"/>
      <c r="CG6" s="692"/>
      <c r="CH6" s="692"/>
      <c r="CI6" s="692"/>
      <c r="CJ6" s="692"/>
      <c r="CK6" s="692"/>
      <c r="CL6" s="692"/>
      <c r="CM6" s="692"/>
      <c r="CN6" s="692"/>
      <c r="CO6" s="692"/>
      <c r="CP6" s="692"/>
      <c r="CQ6" s="693"/>
      <c r="CR6" s="680">
        <v>70625</v>
      </c>
      <c r="CS6" s="681"/>
      <c r="CT6" s="681"/>
      <c r="CU6" s="681"/>
      <c r="CV6" s="681"/>
      <c r="CW6" s="681"/>
      <c r="CX6" s="681"/>
      <c r="CY6" s="682"/>
      <c r="CZ6" s="674">
        <v>1.2</v>
      </c>
      <c r="DA6" s="675"/>
      <c r="DB6" s="675"/>
      <c r="DC6" s="694"/>
      <c r="DD6" s="689" t="s">
        <v>131</v>
      </c>
      <c r="DE6" s="681"/>
      <c r="DF6" s="681"/>
      <c r="DG6" s="681"/>
      <c r="DH6" s="681"/>
      <c r="DI6" s="681"/>
      <c r="DJ6" s="681"/>
      <c r="DK6" s="681"/>
      <c r="DL6" s="681"/>
      <c r="DM6" s="681"/>
      <c r="DN6" s="681"/>
      <c r="DO6" s="681"/>
      <c r="DP6" s="682"/>
      <c r="DQ6" s="689">
        <v>70625</v>
      </c>
      <c r="DR6" s="681"/>
      <c r="DS6" s="681"/>
      <c r="DT6" s="681"/>
      <c r="DU6" s="681"/>
      <c r="DV6" s="681"/>
      <c r="DW6" s="681"/>
      <c r="DX6" s="681"/>
      <c r="DY6" s="681"/>
      <c r="DZ6" s="681"/>
      <c r="EA6" s="681"/>
      <c r="EB6" s="681"/>
      <c r="EC6" s="690"/>
    </row>
    <row r="7" spans="2:143" ht="11.25" customHeight="1" x14ac:dyDescent="0.15">
      <c r="B7" s="677" t="s">
        <v>237</v>
      </c>
      <c r="C7" s="678"/>
      <c r="D7" s="678"/>
      <c r="E7" s="678"/>
      <c r="F7" s="678"/>
      <c r="G7" s="678"/>
      <c r="H7" s="678"/>
      <c r="I7" s="678"/>
      <c r="J7" s="678"/>
      <c r="K7" s="678"/>
      <c r="L7" s="678"/>
      <c r="M7" s="678"/>
      <c r="N7" s="678"/>
      <c r="O7" s="678"/>
      <c r="P7" s="678"/>
      <c r="Q7" s="679"/>
      <c r="R7" s="680">
        <v>751</v>
      </c>
      <c r="S7" s="681"/>
      <c r="T7" s="681"/>
      <c r="U7" s="681"/>
      <c r="V7" s="681"/>
      <c r="W7" s="681"/>
      <c r="X7" s="681"/>
      <c r="Y7" s="682"/>
      <c r="Z7" s="683">
        <v>0</v>
      </c>
      <c r="AA7" s="683"/>
      <c r="AB7" s="683"/>
      <c r="AC7" s="683"/>
      <c r="AD7" s="684">
        <v>751</v>
      </c>
      <c r="AE7" s="684"/>
      <c r="AF7" s="684"/>
      <c r="AG7" s="684"/>
      <c r="AH7" s="684"/>
      <c r="AI7" s="684"/>
      <c r="AJ7" s="684"/>
      <c r="AK7" s="684"/>
      <c r="AL7" s="685">
        <v>0</v>
      </c>
      <c r="AM7" s="686"/>
      <c r="AN7" s="686"/>
      <c r="AO7" s="687"/>
      <c r="AP7" s="677" t="s">
        <v>238</v>
      </c>
      <c r="AQ7" s="678"/>
      <c r="AR7" s="678"/>
      <c r="AS7" s="678"/>
      <c r="AT7" s="678"/>
      <c r="AU7" s="678"/>
      <c r="AV7" s="678"/>
      <c r="AW7" s="678"/>
      <c r="AX7" s="678"/>
      <c r="AY7" s="678"/>
      <c r="AZ7" s="678"/>
      <c r="BA7" s="678"/>
      <c r="BB7" s="678"/>
      <c r="BC7" s="678"/>
      <c r="BD7" s="678"/>
      <c r="BE7" s="678"/>
      <c r="BF7" s="679"/>
      <c r="BG7" s="680">
        <v>210755</v>
      </c>
      <c r="BH7" s="681"/>
      <c r="BI7" s="681"/>
      <c r="BJ7" s="681"/>
      <c r="BK7" s="681"/>
      <c r="BL7" s="681"/>
      <c r="BM7" s="681"/>
      <c r="BN7" s="682"/>
      <c r="BO7" s="683">
        <v>40.4</v>
      </c>
      <c r="BP7" s="683"/>
      <c r="BQ7" s="683"/>
      <c r="BR7" s="683"/>
      <c r="BS7" s="684" t="s">
        <v>131</v>
      </c>
      <c r="BT7" s="684"/>
      <c r="BU7" s="684"/>
      <c r="BV7" s="684"/>
      <c r="BW7" s="684"/>
      <c r="BX7" s="684"/>
      <c r="BY7" s="684"/>
      <c r="BZ7" s="684"/>
      <c r="CA7" s="684"/>
      <c r="CB7" s="688"/>
      <c r="CD7" s="695" t="s">
        <v>239</v>
      </c>
      <c r="CE7" s="696"/>
      <c r="CF7" s="696"/>
      <c r="CG7" s="696"/>
      <c r="CH7" s="696"/>
      <c r="CI7" s="696"/>
      <c r="CJ7" s="696"/>
      <c r="CK7" s="696"/>
      <c r="CL7" s="696"/>
      <c r="CM7" s="696"/>
      <c r="CN7" s="696"/>
      <c r="CO7" s="696"/>
      <c r="CP7" s="696"/>
      <c r="CQ7" s="697"/>
      <c r="CR7" s="680">
        <v>1173838</v>
      </c>
      <c r="CS7" s="681"/>
      <c r="CT7" s="681"/>
      <c r="CU7" s="681"/>
      <c r="CV7" s="681"/>
      <c r="CW7" s="681"/>
      <c r="CX7" s="681"/>
      <c r="CY7" s="682"/>
      <c r="CZ7" s="683">
        <v>20.399999999999999</v>
      </c>
      <c r="DA7" s="683"/>
      <c r="DB7" s="683"/>
      <c r="DC7" s="683"/>
      <c r="DD7" s="689">
        <v>8274</v>
      </c>
      <c r="DE7" s="681"/>
      <c r="DF7" s="681"/>
      <c r="DG7" s="681"/>
      <c r="DH7" s="681"/>
      <c r="DI7" s="681"/>
      <c r="DJ7" s="681"/>
      <c r="DK7" s="681"/>
      <c r="DL7" s="681"/>
      <c r="DM7" s="681"/>
      <c r="DN7" s="681"/>
      <c r="DO7" s="681"/>
      <c r="DP7" s="682"/>
      <c r="DQ7" s="689">
        <v>1078679</v>
      </c>
      <c r="DR7" s="681"/>
      <c r="DS7" s="681"/>
      <c r="DT7" s="681"/>
      <c r="DU7" s="681"/>
      <c r="DV7" s="681"/>
      <c r="DW7" s="681"/>
      <c r="DX7" s="681"/>
      <c r="DY7" s="681"/>
      <c r="DZ7" s="681"/>
      <c r="EA7" s="681"/>
      <c r="EB7" s="681"/>
      <c r="EC7" s="690"/>
    </row>
    <row r="8" spans="2:143" ht="11.25" customHeight="1" x14ac:dyDescent="0.15">
      <c r="B8" s="677" t="s">
        <v>240</v>
      </c>
      <c r="C8" s="678"/>
      <c r="D8" s="678"/>
      <c r="E8" s="678"/>
      <c r="F8" s="678"/>
      <c r="G8" s="678"/>
      <c r="H8" s="678"/>
      <c r="I8" s="678"/>
      <c r="J8" s="678"/>
      <c r="K8" s="678"/>
      <c r="L8" s="678"/>
      <c r="M8" s="678"/>
      <c r="N8" s="678"/>
      <c r="O8" s="678"/>
      <c r="P8" s="678"/>
      <c r="Q8" s="679"/>
      <c r="R8" s="680">
        <v>831</v>
      </c>
      <c r="S8" s="681"/>
      <c r="T8" s="681"/>
      <c r="U8" s="681"/>
      <c r="V8" s="681"/>
      <c r="W8" s="681"/>
      <c r="X8" s="681"/>
      <c r="Y8" s="682"/>
      <c r="Z8" s="683">
        <v>0</v>
      </c>
      <c r="AA8" s="683"/>
      <c r="AB8" s="683"/>
      <c r="AC8" s="683"/>
      <c r="AD8" s="684">
        <v>831</v>
      </c>
      <c r="AE8" s="684"/>
      <c r="AF8" s="684"/>
      <c r="AG8" s="684"/>
      <c r="AH8" s="684"/>
      <c r="AI8" s="684"/>
      <c r="AJ8" s="684"/>
      <c r="AK8" s="684"/>
      <c r="AL8" s="685">
        <v>0</v>
      </c>
      <c r="AM8" s="686"/>
      <c r="AN8" s="686"/>
      <c r="AO8" s="687"/>
      <c r="AP8" s="677" t="s">
        <v>241</v>
      </c>
      <c r="AQ8" s="678"/>
      <c r="AR8" s="678"/>
      <c r="AS8" s="678"/>
      <c r="AT8" s="678"/>
      <c r="AU8" s="678"/>
      <c r="AV8" s="678"/>
      <c r="AW8" s="678"/>
      <c r="AX8" s="678"/>
      <c r="AY8" s="678"/>
      <c r="AZ8" s="678"/>
      <c r="BA8" s="678"/>
      <c r="BB8" s="678"/>
      <c r="BC8" s="678"/>
      <c r="BD8" s="678"/>
      <c r="BE8" s="678"/>
      <c r="BF8" s="679"/>
      <c r="BG8" s="680">
        <v>8280</v>
      </c>
      <c r="BH8" s="681"/>
      <c r="BI8" s="681"/>
      <c r="BJ8" s="681"/>
      <c r="BK8" s="681"/>
      <c r="BL8" s="681"/>
      <c r="BM8" s="681"/>
      <c r="BN8" s="682"/>
      <c r="BO8" s="683">
        <v>1.6</v>
      </c>
      <c r="BP8" s="683"/>
      <c r="BQ8" s="683"/>
      <c r="BR8" s="683"/>
      <c r="BS8" s="689" t="s">
        <v>131</v>
      </c>
      <c r="BT8" s="681"/>
      <c r="BU8" s="681"/>
      <c r="BV8" s="681"/>
      <c r="BW8" s="681"/>
      <c r="BX8" s="681"/>
      <c r="BY8" s="681"/>
      <c r="BZ8" s="681"/>
      <c r="CA8" s="681"/>
      <c r="CB8" s="690"/>
      <c r="CD8" s="695" t="s">
        <v>242</v>
      </c>
      <c r="CE8" s="696"/>
      <c r="CF8" s="696"/>
      <c r="CG8" s="696"/>
      <c r="CH8" s="696"/>
      <c r="CI8" s="696"/>
      <c r="CJ8" s="696"/>
      <c r="CK8" s="696"/>
      <c r="CL8" s="696"/>
      <c r="CM8" s="696"/>
      <c r="CN8" s="696"/>
      <c r="CO8" s="696"/>
      <c r="CP8" s="696"/>
      <c r="CQ8" s="697"/>
      <c r="CR8" s="680">
        <v>1334756</v>
      </c>
      <c r="CS8" s="681"/>
      <c r="CT8" s="681"/>
      <c r="CU8" s="681"/>
      <c r="CV8" s="681"/>
      <c r="CW8" s="681"/>
      <c r="CX8" s="681"/>
      <c r="CY8" s="682"/>
      <c r="CZ8" s="683">
        <v>23.2</v>
      </c>
      <c r="DA8" s="683"/>
      <c r="DB8" s="683"/>
      <c r="DC8" s="683"/>
      <c r="DD8" s="689">
        <v>48785</v>
      </c>
      <c r="DE8" s="681"/>
      <c r="DF8" s="681"/>
      <c r="DG8" s="681"/>
      <c r="DH8" s="681"/>
      <c r="DI8" s="681"/>
      <c r="DJ8" s="681"/>
      <c r="DK8" s="681"/>
      <c r="DL8" s="681"/>
      <c r="DM8" s="681"/>
      <c r="DN8" s="681"/>
      <c r="DO8" s="681"/>
      <c r="DP8" s="682"/>
      <c r="DQ8" s="689">
        <v>784401</v>
      </c>
      <c r="DR8" s="681"/>
      <c r="DS8" s="681"/>
      <c r="DT8" s="681"/>
      <c r="DU8" s="681"/>
      <c r="DV8" s="681"/>
      <c r="DW8" s="681"/>
      <c r="DX8" s="681"/>
      <c r="DY8" s="681"/>
      <c r="DZ8" s="681"/>
      <c r="EA8" s="681"/>
      <c r="EB8" s="681"/>
      <c r="EC8" s="690"/>
    </row>
    <row r="9" spans="2:143" ht="11.25" customHeight="1" x14ac:dyDescent="0.15">
      <c r="B9" s="677" t="s">
        <v>243</v>
      </c>
      <c r="C9" s="678"/>
      <c r="D9" s="678"/>
      <c r="E9" s="678"/>
      <c r="F9" s="678"/>
      <c r="G9" s="678"/>
      <c r="H9" s="678"/>
      <c r="I9" s="678"/>
      <c r="J9" s="678"/>
      <c r="K9" s="678"/>
      <c r="L9" s="678"/>
      <c r="M9" s="678"/>
      <c r="N9" s="678"/>
      <c r="O9" s="678"/>
      <c r="P9" s="678"/>
      <c r="Q9" s="679"/>
      <c r="R9" s="680">
        <v>972</v>
      </c>
      <c r="S9" s="681"/>
      <c r="T9" s="681"/>
      <c r="U9" s="681"/>
      <c r="V9" s="681"/>
      <c r="W9" s="681"/>
      <c r="X9" s="681"/>
      <c r="Y9" s="682"/>
      <c r="Z9" s="683">
        <v>0</v>
      </c>
      <c r="AA9" s="683"/>
      <c r="AB9" s="683"/>
      <c r="AC9" s="683"/>
      <c r="AD9" s="684">
        <v>972</v>
      </c>
      <c r="AE9" s="684"/>
      <c r="AF9" s="684"/>
      <c r="AG9" s="684"/>
      <c r="AH9" s="684"/>
      <c r="AI9" s="684"/>
      <c r="AJ9" s="684"/>
      <c r="AK9" s="684"/>
      <c r="AL9" s="685">
        <v>0</v>
      </c>
      <c r="AM9" s="686"/>
      <c r="AN9" s="686"/>
      <c r="AO9" s="687"/>
      <c r="AP9" s="677" t="s">
        <v>244</v>
      </c>
      <c r="AQ9" s="678"/>
      <c r="AR9" s="678"/>
      <c r="AS9" s="678"/>
      <c r="AT9" s="678"/>
      <c r="AU9" s="678"/>
      <c r="AV9" s="678"/>
      <c r="AW9" s="678"/>
      <c r="AX9" s="678"/>
      <c r="AY9" s="678"/>
      <c r="AZ9" s="678"/>
      <c r="BA9" s="678"/>
      <c r="BB9" s="678"/>
      <c r="BC9" s="678"/>
      <c r="BD9" s="678"/>
      <c r="BE9" s="678"/>
      <c r="BF9" s="679"/>
      <c r="BG9" s="680">
        <v>158509</v>
      </c>
      <c r="BH9" s="681"/>
      <c r="BI9" s="681"/>
      <c r="BJ9" s="681"/>
      <c r="BK9" s="681"/>
      <c r="BL9" s="681"/>
      <c r="BM9" s="681"/>
      <c r="BN9" s="682"/>
      <c r="BO9" s="683">
        <v>30.4</v>
      </c>
      <c r="BP9" s="683"/>
      <c r="BQ9" s="683"/>
      <c r="BR9" s="683"/>
      <c r="BS9" s="689" t="s">
        <v>131</v>
      </c>
      <c r="BT9" s="681"/>
      <c r="BU9" s="681"/>
      <c r="BV9" s="681"/>
      <c r="BW9" s="681"/>
      <c r="BX9" s="681"/>
      <c r="BY9" s="681"/>
      <c r="BZ9" s="681"/>
      <c r="CA9" s="681"/>
      <c r="CB9" s="690"/>
      <c r="CD9" s="695" t="s">
        <v>245</v>
      </c>
      <c r="CE9" s="696"/>
      <c r="CF9" s="696"/>
      <c r="CG9" s="696"/>
      <c r="CH9" s="696"/>
      <c r="CI9" s="696"/>
      <c r="CJ9" s="696"/>
      <c r="CK9" s="696"/>
      <c r="CL9" s="696"/>
      <c r="CM9" s="696"/>
      <c r="CN9" s="696"/>
      <c r="CO9" s="696"/>
      <c r="CP9" s="696"/>
      <c r="CQ9" s="697"/>
      <c r="CR9" s="680">
        <v>435003</v>
      </c>
      <c r="CS9" s="681"/>
      <c r="CT9" s="681"/>
      <c r="CU9" s="681"/>
      <c r="CV9" s="681"/>
      <c r="CW9" s="681"/>
      <c r="CX9" s="681"/>
      <c r="CY9" s="682"/>
      <c r="CZ9" s="683">
        <v>7.6</v>
      </c>
      <c r="DA9" s="683"/>
      <c r="DB9" s="683"/>
      <c r="DC9" s="683"/>
      <c r="DD9" s="689" t="s">
        <v>131</v>
      </c>
      <c r="DE9" s="681"/>
      <c r="DF9" s="681"/>
      <c r="DG9" s="681"/>
      <c r="DH9" s="681"/>
      <c r="DI9" s="681"/>
      <c r="DJ9" s="681"/>
      <c r="DK9" s="681"/>
      <c r="DL9" s="681"/>
      <c r="DM9" s="681"/>
      <c r="DN9" s="681"/>
      <c r="DO9" s="681"/>
      <c r="DP9" s="682"/>
      <c r="DQ9" s="689">
        <v>337293</v>
      </c>
      <c r="DR9" s="681"/>
      <c r="DS9" s="681"/>
      <c r="DT9" s="681"/>
      <c r="DU9" s="681"/>
      <c r="DV9" s="681"/>
      <c r="DW9" s="681"/>
      <c r="DX9" s="681"/>
      <c r="DY9" s="681"/>
      <c r="DZ9" s="681"/>
      <c r="EA9" s="681"/>
      <c r="EB9" s="681"/>
      <c r="EC9" s="690"/>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131</v>
      </c>
      <c r="S10" s="681"/>
      <c r="T10" s="681"/>
      <c r="U10" s="681"/>
      <c r="V10" s="681"/>
      <c r="W10" s="681"/>
      <c r="X10" s="681"/>
      <c r="Y10" s="682"/>
      <c r="Z10" s="683" t="s">
        <v>230</v>
      </c>
      <c r="AA10" s="683"/>
      <c r="AB10" s="683"/>
      <c r="AC10" s="683"/>
      <c r="AD10" s="684" t="s">
        <v>131</v>
      </c>
      <c r="AE10" s="684"/>
      <c r="AF10" s="684"/>
      <c r="AG10" s="684"/>
      <c r="AH10" s="684"/>
      <c r="AI10" s="684"/>
      <c r="AJ10" s="684"/>
      <c r="AK10" s="684"/>
      <c r="AL10" s="685" t="s">
        <v>230</v>
      </c>
      <c r="AM10" s="686"/>
      <c r="AN10" s="686"/>
      <c r="AO10" s="687"/>
      <c r="AP10" s="677" t="s">
        <v>247</v>
      </c>
      <c r="AQ10" s="678"/>
      <c r="AR10" s="678"/>
      <c r="AS10" s="678"/>
      <c r="AT10" s="678"/>
      <c r="AU10" s="678"/>
      <c r="AV10" s="678"/>
      <c r="AW10" s="678"/>
      <c r="AX10" s="678"/>
      <c r="AY10" s="678"/>
      <c r="AZ10" s="678"/>
      <c r="BA10" s="678"/>
      <c r="BB10" s="678"/>
      <c r="BC10" s="678"/>
      <c r="BD10" s="678"/>
      <c r="BE10" s="678"/>
      <c r="BF10" s="679"/>
      <c r="BG10" s="680">
        <v>12661</v>
      </c>
      <c r="BH10" s="681"/>
      <c r="BI10" s="681"/>
      <c r="BJ10" s="681"/>
      <c r="BK10" s="681"/>
      <c r="BL10" s="681"/>
      <c r="BM10" s="681"/>
      <c r="BN10" s="682"/>
      <c r="BO10" s="683">
        <v>2.4</v>
      </c>
      <c r="BP10" s="683"/>
      <c r="BQ10" s="683"/>
      <c r="BR10" s="683"/>
      <c r="BS10" s="689" t="s">
        <v>131</v>
      </c>
      <c r="BT10" s="681"/>
      <c r="BU10" s="681"/>
      <c r="BV10" s="681"/>
      <c r="BW10" s="681"/>
      <c r="BX10" s="681"/>
      <c r="BY10" s="681"/>
      <c r="BZ10" s="681"/>
      <c r="CA10" s="681"/>
      <c r="CB10" s="690"/>
      <c r="CD10" s="695" t="s">
        <v>248</v>
      </c>
      <c r="CE10" s="696"/>
      <c r="CF10" s="696"/>
      <c r="CG10" s="696"/>
      <c r="CH10" s="696"/>
      <c r="CI10" s="696"/>
      <c r="CJ10" s="696"/>
      <c r="CK10" s="696"/>
      <c r="CL10" s="696"/>
      <c r="CM10" s="696"/>
      <c r="CN10" s="696"/>
      <c r="CO10" s="696"/>
      <c r="CP10" s="696"/>
      <c r="CQ10" s="697"/>
      <c r="CR10" s="680" t="s">
        <v>131</v>
      </c>
      <c r="CS10" s="681"/>
      <c r="CT10" s="681"/>
      <c r="CU10" s="681"/>
      <c r="CV10" s="681"/>
      <c r="CW10" s="681"/>
      <c r="CX10" s="681"/>
      <c r="CY10" s="682"/>
      <c r="CZ10" s="683" t="s">
        <v>131</v>
      </c>
      <c r="DA10" s="683"/>
      <c r="DB10" s="683"/>
      <c r="DC10" s="683"/>
      <c r="DD10" s="689" t="s">
        <v>131</v>
      </c>
      <c r="DE10" s="681"/>
      <c r="DF10" s="681"/>
      <c r="DG10" s="681"/>
      <c r="DH10" s="681"/>
      <c r="DI10" s="681"/>
      <c r="DJ10" s="681"/>
      <c r="DK10" s="681"/>
      <c r="DL10" s="681"/>
      <c r="DM10" s="681"/>
      <c r="DN10" s="681"/>
      <c r="DO10" s="681"/>
      <c r="DP10" s="682"/>
      <c r="DQ10" s="689" t="s">
        <v>131</v>
      </c>
      <c r="DR10" s="681"/>
      <c r="DS10" s="681"/>
      <c r="DT10" s="681"/>
      <c r="DU10" s="681"/>
      <c r="DV10" s="681"/>
      <c r="DW10" s="681"/>
      <c r="DX10" s="681"/>
      <c r="DY10" s="681"/>
      <c r="DZ10" s="681"/>
      <c r="EA10" s="681"/>
      <c r="EB10" s="681"/>
      <c r="EC10" s="690"/>
    </row>
    <row r="11" spans="2:143" ht="11.25" customHeight="1" x14ac:dyDescent="0.15">
      <c r="B11" s="677" t="s">
        <v>249</v>
      </c>
      <c r="C11" s="678"/>
      <c r="D11" s="678"/>
      <c r="E11" s="678"/>
      <c r="F11" s="678"/>
      <c r="G11" s="678"/>
      <c r="H11" s="678"/>
      <c r="I11" s="678"/>
      <c r="J11" s="678"/>
      <c r="K11" s="678"/>
      <c r="L11" s="678"/>
      <c r="M11" s="678"/>
      <c r="N11" s="678"/>
      <c r="O11" s="678"/>
      <c r="P11" s="678"/>
      <c r="Q11" s="679"/>
      <c r="R11" s="680" t="s">
        <v>230</v>
      </c>
      <c r="S11" s="681"/>
      <c r="T11" s="681"/>
      <c r="U11" s="681"/>
      <c r="V11" s="681"/>
      <c r="W11" s="681"/>
      <c r="X11" s="681"/>
      <c r="Y11" s="682"/>
      <c r="Z11" s="683" t="s">
        <v>131</v>
      </c>
      <c r="AA11" s="683"/>
      <c r="AB11" s="683"/>
      <c r="AC11" s="683"/>
      <c r="AD11" s="684" t="s">
        <v>230</v>
      </c>
      <c r="AE11" s="684"/>
      <c r="AF11" s="684"/>
      <c r="AG11" s="684"/>
      <c r="AH11" s="684"/>
      <c r="AI11" s="684"/>
      <c r="AJ11" s="684"/>
      <c r="AK11" s="684"/>
      <c r="AL11" s="685" t="s">
        <v>140</v>
      </c>
      <c r="AM11" s="686"/>
      <c r="AN11" s="686"/>
      <c r="AO11" s="687"/>
      <c r="AP11" s="677" t="s">
        <v>250</v>
      </c>
      <c r="AQ11" s="678"/>
      <c r="AR11" s="678"/>
      <c r="AS11" s="678"/>
      <c r="AT11" s="678"/>
      <c r="AU11" s="678"/>
      <c r="AV11" s="678"/>
      <c r="AW11" s="678"/>
      <c r="AX11" s="678"/>
      <c r="AY11" s="678"/>
      <c r="AZ11" s="678"/>
      <c r="BA11" s="678"/>
      <c r="BB11" s="678"/>
      <c r="BC11" s="678"/>
      <c r="BD11" s="678"/>
      <c r="BE11" s="678"/>
      <c r="BF11" s="679"/>
      <c r="BG11" s="680">
        <v>31305</v>
      </c>
      <c r="BH11" s="681"/>
      <c r="BI11" s="681"/>
      <c r="BJ11" s="681"/>
      <c r="BK11" s="681"/>
      <c r="BL11" s="681"/>
      <c r="BM11" s="681"/>
      <c r="BN11" s="682"/>
      <c r="BO11" s="683">
        <v>6</v>
      </c>
      <c r="BP11" s="683"/>
      <c r="BQ11" s="683"/>
      <c r="BR11" s="683"/>
      <c r="BS11" s="689" t="s">
        <v>131</v>
      </c>
      <c r="BT11" s="681"/>
      <c r="BU11" s="681"/>
      <c r="BV11" s="681"/>
      <c r="BW11" s="681"/>
      <c r="BX11" s="681"/>
      <c r="BY11" s="681"/>
      <c r="BZ11" s="681"/>
      <c r="CA11" s="681"/>
      <c r="CB11" s="690"/>
      <c r="CD11" s="695" t="s">
        <v>251</v>
      </c>
      <c r="CE11" s="696"/>
      <c r="CF11" s="696"/>
      <c r="CG11" s="696"/>
      <c r="CH11" s="696"/>
      <c r="CI11" s="696"/>
      <c r="CJ11" s="696"/>
      <c r="CK11" s="696"/>
      <c r="CL11" s="696"/>
      <c r="CM11" s="696"/>
      <c r="CN11" s="696"/>
      <c r="CO11" s="696"/>
      <c r="CP11" s="696"/>
      <c r="CQ11" s="697"/>
      <c r="CR11" s="680">
        <v>260823</v>
      </c>
      <c r="CS11" s="681"/>
      <c r="CT11" s="681"/>
      <c r="CU11" s="681"/>
      <c r="CV11" s="681"/>
      <c r="CW11" s="681"/>
      <c r="CX11" s="681"/>
      <c r="CY11" s="682"/>
      <c r="CZ11" s="683">
        <v>4.5</v>
      </c>
      <c r="DA11" s="683"/>
      <c r="DB11" s="683"/>
      <c r="DC11" s="683"/>
      <c r="DD11" s="689">
        <v>119013</v>
      </c>
      <c r="DE11" s="681"/>
      <c r="DF11" s="681"/>
      <c r="DG11" s="681"/>
      <c r="DH11" s="681"/>
      <c r="DI11" s="681"/>
      <c r="DJ11" s="681"/>
      <c r="DK11" s="681"/>
      <c r="DL11" s="681"/>
      <c r="DM11" s="681"/>
      <c r="DN11" s="681"/>
      <c r="DO11" s="681"/>
      <c r="DP11" s="682"/>
      <c r="DQ11" s="689">
        <v>133673</v>
      </c>
      <c r="DR11" s="681"/>
      <c r="DS11" s="681"/>
      <c r="DT11" s="681"/>
      <c r="DU11" s="681"/>
      <c r="DV11" s="681"/>
      <c r="DW11" s="681"/>
      <c r="DX11" s="681"/>
      <c r="DY11" s="681"/>
      <c r="DZ11" s="681"/>
      <c r="EA11" s="681"/>
      <c r="EB11" s="681"/>
      <c r="EC11" s="690"/>
    </row>
    <row r="12" spans="2:143" ht="11.25" customHeight="1" x14ac:dyDescent="0.15">
      <c r="B12" s="677" t="s">
        <v>252</v>
      </c>
      <c r="C12" s="678"/>
      <c r="D12" s="678"/>
      <c r="E12" s="678"/>
      <c r="F12" s="678"/>
      <c r="G12" s="678"/>
      <c r="H12" s="678"/>
      <c r="I12" s="678"/>
      <c r="J12" s="678"/>
      <c r="K12" s="678"/>
      <c r="L12" s="678"/>
      <c r="M12" s="678"/>
      <c r="N12" s="678"/>
      <c r="O12" s="678"/>
      <c r="P12" s="678"/>
      <c r="Q12" s="679"/>
      <c r="R12" s="680">
        <v>103839</v>
      </c>
      <c r="S12" s="681"/>
      <c r="T12" s="681"/>
      <c r="U12" s="681"/>
      <c r="V12" s="681"/>
      <c r="W12" s="681"/>
      <c r="X12" s="681"/>
      <c r="Y12" s="682"/>
      <c r="Z12" s="683">
        <v>1.8</v>
      </c>
      <c r="AA12" s="683"/>
      <c r="AB12" s="683"/>
      <c r="AC12" s="683"/>
      <c r="AD12" s="684">
        <v>103839</v>
      </c>
      <c r="AE12" s="684"/>
      <c r="AF12" s="684"/>
      <c r="AG12" s="684"/>
      <c r="AH12" s="684"/>
      <c r="AI12" s="684"/>
      <c r="AJ12" s="684"/>
      <c r="AK12" s="684"/>
      <c r="AL12" s="685">
        <v>3.3</v>
      </c>
      <c r="AM12" s="686"/>
      <c r="AN12" s="686"/>
      <c r="AO12" s="687"/>
      <c r="AP12" s="677" t="s">
        <v>253</v>
      </c>
      <c r="AQ12" s="678"/>
      <c r="AR12" s="678"/>
      <c r="AS12" s="678"/>
      <c r="AT12" s="678"/>
      <c r="AU12" s="678"/>
      <c r="AV12" s="678"/>
      <c r="AW12" s="678"/>
      <c r="AX12" s="678"/>
      <c r="AY12" s="678"/>
      <c r="AZ12" s="678"/>
      <c r="BA12" s="678"/>
      <c r="BB12" s="678"/>
      <c r="BC12" s="678"/>
      <c r="BD12" s="678"/>
      <c r="BE12" s="678"/>
      <c r="BF12" s="679"/>
      <c r="BG12" s="680">
        <v>238532</v>
      </c>
      <c r="BH12" s="681"/>
      <c r="BI12" s="681"/>
      <c r="BJ12" s="681"/>
      <c r="BK12" s="681"/>
      <c r="BL12" s="681"/>
      <c r="BM12" s="681"/>
      <c r="BN12" s="682"/>
      <c r="BO12" s="683">
        <v>45.7</v>
      </c>
      <c r="BP12" s="683"/>
      <c r="BQ12" s="683"/>
      <c r="BR12" s="683"/>
      <c r="BS12" s="689" t="s">
        <v>131</v>
      </c>
      <c r="BT12" s="681"/>
      <c r="BU12" s="681"/>
      <c r="BV12" s="681"/>
      <c r="BW12" s="681"/>
      <c r="BX12" s="681"/>
      <c r="BY12" s="681"/>
      <c r="BZ12" s="681"/>
      <c r="CA12" s="681"/>
      <c r="CB12" s="690"/>
      <c r="CD12" s="695" t="s">
        <v>254</v>
      </c>
      <c r="CE12" s="696"/>
      <c r="CF12" s="696"/>
      <c r="CG12" s="696"/>
      <c r="CH12" s="696"/>
      <c r="CI12" s="696"/>
      <c r="CJ12" s="696"/>
      <c r="CK12" s="696"/>
      <c r="CL12" s="696"/>
      <c r="CM12" s="696"/>
      <c r="CN12" s="696"/>
      <c r="CO12" s="696"/>
      <c r="CP12" s="696"/>
      <c r="CQ12" s="697"/>
      <c r="CR12" s="680">
        <v>164320</v>
      </c>
      <c r="CS12" s="681"/>
      <c r="CT12" s="681"/>
      <c r="CU12" s="681"/>
      <c r="CV12" s="681"/>
      <c r="CW12" s="681"/>
      <c r="CX12" s="681"/>
      <c r="CY12" s="682"/>
      <c r="CZ12" s="683">
        <v>2.9</v>
      </c>
      <c r="DA12" s="683"/>
      <c r="DB12" s="683"/>
      <c r="DC12" s="683"/>
      <c r="DD12" s="689">
        <v>92730</v>
      </c>
      <c r="DE12" s="681"/>
      <c r="DF12" s="681"/>
      <c r="DG12" s="681"/>
      <c r="DH12" s="681"/>
      <c r="DI12" s="681"/>
      <c r="DJ12" s="681"/>
      <c r="DK12" s="681"/>
      <c r="DL12" s="681"/>
      <c r="DM12" s="681"/>
      <c r="DN12" s="681"/>
      <c r="DO12" s="681"/>
      <c r="DP12" s="682"/>
      <c r="DQ12" s="689">
        <v>126781</v>
      </c>
      <c r="DR12" s="681"/>
      <c r="DS12" s="681"/>
      <c r="DT12" s="681"/>
      <c r="DU12" s="681"/>
      <c r="DV12" s="681"/>
      <c r="DW12" s="681"/>
      <c r="DX12" s="681"/>
      <c r="DY12" s="681"/>
      <c r="DZ12" s="681"/>
      <c r="EA12" s="681"/>
      <c r="EB12" s="681"/>
      <c r="EC12" s="690"/>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131</v>
      </c>
      <c r="S13" s="681"/>
      <c r="T13" s="681"/>
      <c r="U13" s="681"/>
      <c r="V13" s="681"/>
      <c r="W13" s="681"/>
      <c r="X13" s="681"/>
      <c r="Y13" s="682"/>
      <c r="Z13" s="683" t="s">
        <v>131</v>
      </c>
      <c r="AA13" s="683"/>
      <c r="AB13" s="683"/>
      <c r="AC13" s="683"/>
      <c r="AD13" s="684" t="s">
        <v>131</v>
      </c>
      <c r="AE13" s="684"/>
      <c r="AF13" s="684"/>
      <c r="AG13" s="684"/>
      <c r="AH13" s="684"/>
      <c r="AI13" s="684"/>
      <c r="AJ13" s="684"/>
      <c r="AK13" s="684"/>
      <c r="AL13" s="685" t="s">
        <v>230</v>
      </c>
      <c r="AM13" s="686"/>
      <c r="AN13" s="686"/>
      <c r="AO13" s="687"/>
      <c r="AP13" s="677" t="s">
        <v>256</v>
      </c>
      <c r="AQ13" s="678"/>
      <c r="AR13" s="678"/>
      <c r="AS13" s="678"/>
      <c r="AT13" s="678"/>
      <c r="AU13" s="678"/>
      <c r="AV13" s="678"/>
      <c r="AW13" s="678"/>
      <c r="AX13" s="678"/>
      <c r="AY13" s="678"/>
      <c r="AZ13" s="678"/>
      <c r="BA13" s="678"/>
      <c r="BB13" s="678"/>
      <c r="BC13" s="678"/>
      <c r="BD13" s="678"/>
      <c r="BE13" s="678"/>
      <c r="BF13" s="679"/>
      <c r="BG13" s="680">
        <v>229560</v>
      </c>
      <c r="BH13" s="681"/>
      <c r="BI13" s="681"/>
      <c r="BJ13" s="681"/>
      <c r="BK13" s="681"/>
      <c r="BL13" s="681"/>
      <c r="BM13" s="681"/>
      <c r="BN13" s="682"/>
      <c r="BO13" s="683">
        <v>44</v>
      </c>
      <c r="BP13" s="683"/>
      <c r="BQ13" s="683"/>
      <c r="BR13" s="683"/>
      <c r="BS13" s="689" t="s">
        <v>131</v>
      </c>
      <c r="BT13" s="681"/>
      <c r="BU13" s="681"/>
      <c r="BV13" s="681"/>
      <c r="BW13" s="681"/>
      <c r="BX13" s="681"/>
      <c r="BY13" s="681"/>
      <c r="BZ13" s="681"/>
      <c r="CA13" s="681"/>
      <c r="CB13" s="690"/>
      <c r="CD13" s="695" t="s">
        <v>257</v>
      </c>
      <c r="CE13" s="696"/>
      <c r="CF13" s="696"/>
      <c r="CG13" s="696"/>
      <c r="CH13" s="696"/>
      <c r="CI13" s="696"/>
      <c r="CJ13" s="696"/>
      <c r="CK13" s="696"/>
      <c r="CL13" s="696"/>
      <c r="CM13" s="696"/>
      <c r="CN13" s="696"/>
      <c r="CO13" s="696"/>
      <c r="CP13" s="696"/>
      <c r="CQ13" s="697"/>
      <c r="CR13" s="680">
        <v>395922</v>
      </c>
      <c r="CS13" s="681"/>
      <c r="CT13" s="681"/>
      <c r="CU13" s="681"/>
      <c r="CV13" s="681"/>
      <c r="CW13" s="681"/>
      <c r="CX13" s="681"/>
      <c r="CY13" s="682"/>
      <c r="CZ13" s="683">
        <v>6.9</v>
      </c>
      <c r="DA13" s="683"/>
      <c r="DB13" s="683"/>
      <c r="DC13" s="683"/>
      <c r="DD13" s="689">
        <v>299746</v>
      </c>
      <c r="DE13" s="681"/>
      <c r="DF13" s="681"/>
      <c r="DG13" s="681"/>
      <c r="DH13" s="681"/>
      <c r="DI13" s="681"/>
      <c r="DJ13" s="681"/>
      <c r="DK13" s="681"/>
      <c r="DL13" s="681"/>
      <c r="DM13" s="681"/>
      <c r="DN13" s="681"/>
      <c r="DO13" s="681"/>
      <c r="DP13" s="682"/>
      <c r="DQ13" s="689">
        <v>151554</v>
      </c>
      <c r="DR13" s="681"/>
      <c r="DS13" s="681"/>
      <c r="DT13" s="681"/>
      <c r="DU13" s="681"/>
      <c r="DV13" s="681"/>
      <c r="DW13" s="681"/>
      <c r="DX13" s="681"/>
      <c r="DY13" s="681"/>
      <c r="DZ13" s="681"/>
      <c r="EA13" s="681"/>
      <c r="EB13" s="681"/>
      <c r="EC13" s="690"/>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230</v>
      </c>
      <c r="S14" s="681"/>
      <c r="T14" s="681"/>
      <c r="U14" s="681"/>
      <c r="V14" s="681"/>
      <c r="W14" s="681"/>
      <c r="X14" s="681"/>
      <c r="Y14" s="682"/>
      <c r="Z14" s="683" t="s">
        <v>131</v>
      </c>
      <c r="AA14" s="683"/>
      <c r="AB14" s="683"/>
      <c r="AC14" s="683"/>
      <c r="AD14" s="684" t="s">
        <v>131</v>
      </c>
      <c r="AE14" s="684"/>
      <c r="AF14" s="684"/>
      <c r="AG14" s="684"/>
      <c r="AH14" s="684"/>
      <c r="AI14" s="684"/>
      <c r="AJ14" s="684"/>
      <c r="AK14" s="684"/>
      <c r="AL14" s="685" t="s">
        <v>131</v>
      </c>
      <c r="AM14" s="686"/>
      <c r="AN14" s="686"/>
      <c r="AO14" s="687"/>
      <c r="AP14" s="677" t="s">
        <v>259</v>
      </c>
      <c r="AQ14" s="678"/>
      <c r="AR14" s="678"/>
      <c r="AS14" s="678"/>
      <c r="AT14" s="678"/>
      <c r="AU14" s="678"/>
      <c r="AV14" s="678"/>
      <c r="AW14" s="678"/>
      <c r="AX14" s="678"/>
      <c r="AY14" s="678"/>
      <c r="AZ14" s="678"/>
      <c r="BA14" s="678"/>
      <c r="BB14" s="678"/>
      <c r="BC14" s="678"/>
      <c r="BD14" s="678"/>
      <c r="BE14" s="678"/>
      <c r="BF14" s="679"/>
      <c r="BG14" s="680">
        <v>25501</v>
      </c>
      <c r="BH14" s="681"/>
      <c r="BI14" s="681"/>
      <c r="BJ14" s="681"/>
      <c r="BK14" s="681"/>
      <c r="BL14" s="681"/>
      <c r="BM14" s="681"/>
      <c r="BN14" s="682"/>
      <c r="BO14" s="683">
        <v>4.9000000000000004</v>
      </c>
      <c r="BP14" s="683"/>
      <c r="BQ14" s="683"/>
      <c r="BR14" s="683"/>
      <c r="BS14" s="689" t="s">
        <v>131</v>
      </c>
      <c r="BT14" s="681"/>
      <c r="BU14" s="681"/>
      <c r="BV14" s="681"/>
      <c r="BW14" s="681"/>
      <c r="BX14" s="681"/>
      <c r="BY14" s="681"/>
      <c r="BZ14" s="681"/>
      <c r="CA14" s="681"/>
      <c r="CB14" s="690"/>
      <c r="CD14" s="695" t="s">
        <v>260</v>
      </c>
      <c r="CE14" s="696"/>
      <c r="CF14" s="696"/>
      <c r="CG14" s="696"/>
      <c r="CH14" s="696"/>
      <c r="CI14" s="696"/>
      <c r="CJ14" s="696"/>
      <c r="CK14" s="696"/>
      <c r="CL14" s="696"/>
      <c r="CM14" s="696"/>
      <c r="CN14" s="696"/>
      <c r="CO14" s="696"/>
      <c r="CP14" s="696"/>
      <c r="CQ14" s="697"/>
      <c r="CR14" s="680">
        <v>218850</v>
      </c>
      <c r="CS14" s="681"/>
      <c r="CT14" s="681"/>
      <c r="CU14" s="681"/>
      <c r="CV14" s="681"/>
      <c r="CW14" s="681"/>
      <c r="CX14" s="681"/>
      <c r="CY14" s="682"/>
      <c r="CZ14" s="683">
        <v>3.8</v>
      </c>
      <c r="DA14" s="683"/>
      <c r="DB14" s="683"/>
      <c r="DC14" s="683"/>
      <c r="DD14" s="689">
        <v>73093</v>
      </c>
      <c r="DE14" s="681"/>
      <c r="DF14" s="681"/>
      <c r="DG14" s="681"/>
      <c r="DH14" s="681"/>
      <c r="DI14" s="681"/>
      <c r="DJ14" s="681"/>
      <c r="DK14" s="681"/>
      <c r="DL14" s="681"/>
      <c r="DM14" s="681"/>
      <c r="DN14" s="681"/>
      <c r="DO14" s="681"/>
      <c r="DP14" s="682"/>
      <c r="DQ14" s="689">
        <v>153695</v>
      </c>
      <c r="DR14" s="681"/>
      <c r="DS14" s="681"/>
      <c r="DT14" s="681"/>
      <c r="DU14" s="681"/>
      <c r="DV14" s="681"/>
      <c r="DW14" s="681"/>
      <c r="DX14" s="681"/>
      <c r="DY14" s="681"/>
      <c r="DZ14" s="681"/>
      <c r="EA14" s="681"/>
      <c r="EB14" s="681"/>
      <c r="EC14" s="690"/>
    </row>
    <row r="15" spans="2:143" ht="11.25" customHeight="1" x14ac:dyDescent="0.15">
      <c r="B15" s="677" t="s">
        <v>261</v>
      </c>
      <c r="C15" s="678"/>
      <c r="D15" s="678"/>
      <c r="E15" s="678"/>
      <c r="F15" s="678"/>
      <c r="G15" s="678"/>
      <c r="H15" s="678"/>
      <c r="I15" s="678"/>
      <c r="J15" s="678"/>
      <c r="K15" s="678"/>
      <c r="L15" s="678"/>
      <c r="M15" s="678"/>
      <c r="N15" s="678"/>
      <c r="O15" s="678"/>
      <c r="P15" s="678"/>
      <c r="Q15" s="679"/>
      <c r="R15" s="680">
        <v>6007</v>
      </c>
      <c r="S15" s="681"/>
      <c r="T15" s="681"/>
      <c r="U15" s="681"/>
      <c r="V15" s="681"/>
      <c r="W15" s="681"/>
      <c r="X15" s="681"/>
      <c r="Y15" s="682"/>
      <c r="Z15" s="683">
        <v>0.1</v>
      </c>
      <c r="AA15" s="683"/>
      <c r="AB15" s="683"/>
      <c r="AC15" s="683"/>
      <c r="AD15" s="684">
        <v>6007</v>
      </c>
      <c r="AE15" s="684"/>
      <c r="AF15" s="684"/>
      <c r="AG15" s="684"/>
      <c r="AH15" s="684"/>
      <c r="AI15" s="684"/>
      <c r="AJ15" s="684"/>
      <c r="AK15" s="684"/>
      <c r="AL15" s="685">
        <v>0.2</v>
      </c>
      <c r="AM15" s="686"/>
      <c r="AN15" s="686"/>
      <c r="AO15" s="687"/>
      <c r="AP15" s="677" t="s">
        <v>262</v>
      </c>
      <c r="AQ15" s="678"/>
      <c r="AR15" s="678"/>
      <c r="AS15" s="678"/>
      <c r="AT15" s="678"/>
      <c r="AU15" s="678"/>
      <c r="AV15" s="678"/>
      <c r="AW15" s="678"/>
      <c r="AX15" s="678"/>
      <c r="AY15" s="678"/>
      <c r="AZ15" s="678"/>
      <c r="BA15" s="678"/>
      <c r="BB15" s="678"/>
      <c r="BC15" s="678"/>
      <c r="BD15" s="678"/>
      <c r="BE15" s="678"/>
      <c r="BF15" s="679"/>
      <c r="BG15" s="680">
        <v>46772</v>
      </c>
      <c r="BH15" s="681"/>
      <c r="BI15" s="681"/>
      <c r="BJ15" s="681"/>
      <c r="BK15" s="681"/>
      <c r="BL15" s="681"/>
      <c r="BM15" s="681"/>
      <c r="BN15" s="682"/>
      <c r="BO15" s="683">
        <v>9</v>
      </c>
      <c r="BP15" s="683"/>
      <c r="BQ15" s="683"/>
      <c r="BR15" s="683"/>
      <c r="BS15" s="689" t="s">
        <v>131</v>
      </c>
      <c r="BT15" s="681"/>
      <c r="BU15" s="681"/>
      <c r="BV15" s="681"/>
      <c r="BW15" s="681"/>
      <c r="BX15" s="681"/>
      <c r="BY15" s="681"/>
      <c r="BZ15" s="681"/>
      <c r="CA15" s="681"/>
      <c r="CB15" s="690"/>
      <c r="CD15" s="695" t="s">
        <v>263</v>
      </c>
      <c r="CE15" s="696"/>
      <c r="CF15" s="696"/>
      <c r="CG15" s="696"/>
      <c r="CH15" s="696"/>
      <c r="CI15" s="696"/>
      <c r="CJ15" s="696"/>
      <c r="CK15" s="696"/>
      <c r="CL15" s="696"/>
      <c r="CM15" s="696"/>
      <c r="CN15" s="696"/>
      <c r="CO15" s="696"/>
      <c r="CP15" s="696"/>
      <c r="CQ15" s="697"/>
      <c r="CR15" s="680">
        <v>914771</v>
      </c>
      <c r="CS15" s="681"/>
      <c r="CT15" s="681"/>
      <c r="CU15" s="681"/>
      <c r="CV15" s="681"/>
      <c r="CW15" s="681"/>
      <c r="CX15" s="681"/>
      <c r="CY15" s="682"/>
      <c r="CZ15" s="683">
        <v>15.9</v>
      </c>
      <c r="DA15" s="683"/>
      <c r="DB15" s="683"/>
      <c r="DC15" s="683"/>
      <c r="DD15" s="689">
        <v>528284</v>
      </c>
      <c r="DE15" s="681"/>
      <c r="DF15" s="681"/>
      <c r="DG15" s="681"/>
      <c r="DH15" s="681"/>
      <c r="DI15" s="681"/>
      <c r="DJ15" s="681"/>
      <c r="DK15" s="681"/>
      <c r="DL15" s="681"/>
      <c r="DM15" s="681"/>
      <c r="DN15" s="681"/>
      <c r="DO15" s="681"/>
      <c r="DP15" s="682"/>
      <c r="DQ15" s="689">
        <v>409957</v>
      </c>
      <c r="DR15" s="681"/>
      <c r="DS15" s="681"/>
      <c r="DT15" s="681"/>
      <c r="DU15" s="681"/>
      <c r="DV15" s="681"/>
      <c r="DW15" s="681"/>
      <c r="DX15" s="681"/>
      <c r="DY15" s="681"/>
      <c r="DZ15" s="681"/>
      <c r="EA15" s="681"/>
      <c r="EB15" s="681"/>
      <c r="EC15" s="690"/>
    </row>
    <row r="16" spans="2:143" ht="11.25" customHeight="1" x14ac:dyDescent="0.15">
      <c r="B16" s="677" t="s">
        <v>264</v>
      </c>
      <c r="C16" s="678"/>
      <c r="D16" s="678"/>
      <c r="E16" s="678"/>
      <c r="F16" s="678"/>
      <c r="G16" s="678"/>
      <c r="H16" s="678"/>
      <c r="I16" s="678"/>
      <c r="J16" s="678"/>
      <c r="K16" s="678"/>
      <c r="L16" s="678"/>
      <c r="M16" s="678"/>
      <c r="N16" s="678"/>
      <c r="O16" s="678"/>
      <c r="P16" s="678"/>
      <c r="Q16" s="679"/>
      <c r="R16" s="680" t="s">
        <v>230</v>
      </c>
      <c r="S16" s="681"/>
      <c r="T16" s="681"/>
      <c r="U16" s="681"/>
      <c r="V16" s="681"/>
      <c r="W16" s="681"/>
      <c r="X16" s="681"/>
      <c r="Y16" s="682"/>
      <c r="Z16" s="683" t="s">
        <v>131</v>
      </c>
      <c r="AA16" s="683"/>
      <c r="AB16" s="683"/>
      <c r="AC16" s="683"/>
      <c r="AD16" s="684" t="s">
        <v>131</v>
      </c>
      <c r="AE16" s="684"/>
      <c r="AF16" s="684"/>
      <c r="AG16" s="684"/>
      <c r="AH16" s="684"/>
      <c r="AI16" s="684"/>
      <c r="AJ16" s="684"/>
      <c r="AK16" s="684"/>
      <c r="AL16" s="685" t="s">
        <v>131</v>
      </c>
      <c r="AM16" s="686"/>
      <c r="AN16" s="686"/>
      <c r="AO16" s="687"/>
      <c r="AP16" s="677" t="s">
        <v>265</v>
      </c>
      <c r="AQ16" s="678"/>
      <c r="AR16" s="678"/>
      <c r="AS16" s="678"/>
      <c r="AT16" s="678"/>
      <c r="AU16" s="678"/>
      <c r="AV16" s="678"/>
      <c r="AW16" s="678"/>
      <c r="AX16" s="678"/>
      <c r="AY16" s="678"/>
      <c r="AZ16" s="678"/>
      <c r="BA16" s="678"/>
      <c r="BB16" s="678"/>
      <c r="BC16" s="678"/>
      <c r="BD16" s="678"/>
      <c r="BE16" s="678"/>
      <c r="BF16" s="679"/>
      <c r="BG16" s="680" t="s">
        <v>131</v>
      </c>
      <c r="BH16" s="681"/>
      <c r="BI16" s="681"/>
      <c r="BJ16" s="681"/>
      <c r="BK16" s="681"/>
      <c r="BL16" s="681"/>
      <c r="BM16" s="681"/>
      <c r="BN16" s="682"/>
      <c r="BO16" s="683" t="s">
        <v>131</v>
      </c>
      <c r="BP16" s="683"/>
      <c r="BQ16" s="683"/>
      <c r="BR16" s="683"/>
      <c r="BS16" s="689" t="s">
        <v>131</v>
      </c>
      <c r="BT16" s="681"/>
      <c r="BU16" s="681"/>
      <c r="BV16" s="681"/>
      <c r="BW16" s="681"/>
      <c r="BX16" s="681"/>
      <c r="BY16" s="681"/>
      <c r="BZ16" s="681"/>
      <c r="CA16" s="681"/>
      <c r="CB16" s="690"/>
      <c r="CD16" s="695" t="s">
        <v>266</v>
      </c>
      <c r="CE16" s="696"/>
      <c r="CF16" s="696"/>
      <c r="CG16" s="696"/>
      <c r="CH16" s="696"/>
      <c r="CI16" s="696"/>
      <c r="CJ16" s="696"/>
      <c r="CK16" s="696"/>
      <c r="CL16" s="696"/>
      <c r="CM16" s="696"/>
      <c r="CN16" s="696"/>
      <c r="CO16" s="696"/>
      <c r="CP16" s="696"/>
      <c r="CQ16" s="697"/>
      <c r="CR16" s="680">
        <v>27417</v>
      </c>
      <c r="CS16" s="681"/>
      <c r="CT16" s="681"/>
      <c r="CU16" s="681"/>
      <c r="CV16" s="681"/>
      <c r="CW16" s="681"/>
      <c r="CX16" s="681"/>
      <c r="CY16" s="682"/>
      <c r="CZ16" s="683">
        <v>0.5</v>
      </c>
      <c r="DA16" s="683"/>
      <c r="DB16" s="683"/>
      <c r="DC16" s="683"/>
      <c r="DD16" s="689" t="s">
        <v>140</v>
      </c>
      <c r="DE16" s="681"/>
      <c r="DF16" s="681"/>
      <c r="DG16" s="681"/>
      <c r="DH16" s="681"/>
      <c r="DI16" s="681"/>
      <c r="DJ16" s="681"/>
      <c r="DK16" s="681"/>
      <c r="DL16" s="681"/>
      <c r="DM16" s="681"/>
      <c r="DN16" s="681"/>
      <c r="DO16" s="681"/>
      <c r="DP16" s="682"/>
      <c r="DQ16" s="689">
        <v>24417</v>
      </c>
      <c r="DR16" s="681"/>
      <c r="DS16" s="681"/>
      <c r="DT16" s="681"/>
      <c r="DU16" s="681"/>
      <c r="DV16" s="681"/>
      <c r="DW16" s="681"/>
      <c r="DX16" s="681"/>
      <c r="DY16" s="681"/>
      <c r="DZ16" s="681"/>
      <c r="EA16" s="681"/>
      <c r="EB16" s="681"/>
      <c r="EC16" s="690"/>
    </row>
    <row r="17" spans="2:133" ht="11.25" customHeight="1" x14ac:dyDescent="0.15">
      <c r="B17" s="677" t="s">
        <v>267</v>
      </c>
      <c r="C17" s="678"/>
      <c r="D17" s="678"/>
      <c r="E17" s="678"/>
      <c r="F17" s="678"/>
      <c r="G17" s="678"/>
      <c r="H17" s="678"/>
      <c r="I17" s="678"/>
      <c r="J17" s="678"/>
      <c r="K17" s="678"/>
      <c r="L17" s="678"/>
      <c r="M17" s="678"/>
      <c r="N17" s="678"/>
      <c r="O17" s="678"/>
      <c r="P17" s="678"/>
      <c r="Q17" s="679"/>
      <c r="R17" s="680">
        <v>1689</v>
      </c>
      <c r="S17" s="681"/>
      <c r="T17" s="681"/>
      <c r="U17" s="681"/>
      <c r="V17" s="681"/>
      <c r="W17" s="681"/>
      <c r="X17" s="681"/>
      <c r="Y17" s="682"/>
      <c r="Z17" s="683">
        <v>0</v>
      </c>
      <c r="AA17" s="683"/>
      <c r="AB17" s="683"/>
      <c r="AC17" s="683"/>
      <c r="AD17" s="684">
        <v>1689</v>
      </c>
      <c r="AE17" s="684"/>
      <c r="AF17" s="684"/>
      <c r="AG17" s="684"/>
      <c r="AH17" s="684"/>
      <c r="AI17" s="684"/>
      <c r="AJ17" s="684"/>
      <c r="AK17" s="684"/>
      <c r="AL17" s="685">
        <v>0.1</v>
      </c>
      <c r="AM17" s="686"/>
      <c r="AN17" s="686"/>
      <c r="AO17" s="687"/>
      <c r="AP17" s="677" t="s">
        <v>268</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683" t="s">
        <v>131</v>
      </c>
      <c r="BP17" s="683"/>
      <c r="BQ17" s="683"/>
      <c r="BR17" s="683"/>
      <c r="BS17" s="689" t="s">
        <v>131</v>
      </c>
      <c r="BT17" s="681"/>
      <c r="BU17" s="681"/>
      <c r="BV17" s="681"/>
      <c r="BW17" s="681"/>
      <c r="BX17" s="681"/>
      <c r="BY17" s="681"/>
      <c r="BZ17" s="681"/>
      <c r="CA17" s="681"/>
      <c r="CB17" s="690"/>
      <c r="CD17" s="695" t="s">
        <v>269</v>
      </c>
      <c r="CE17" s="696"/>
      <c r="CF17" s="696"/>
      <c r="CG17" s="696"/>
      <c r="CH17" s="696"/>
      <c r="CI17" s="696"/>
      <c r="CJ17" s="696"/>
      <c r="CK17" s="696"/>
      <c r="CL17" s="696"/>
      <c r="CM17" s="696"/>
      <c r="CN17" s="696"/>
      <c r="CO17" s="696"/>
      <c r="CP17" s="696"/>
      <c r="CQ17" s="697"/>
      <c r="CR17" s="680">
        <v>748863</v>
      </c>
      <c r="CS17" s="681"/>
      <c r="CT17" s="681"/>
      <c r="CU17" s="681"/>
      <c r="CV17" s="681"/>
      <c r="CW17" s="681"/>
      <c r="CX17" s="681"/>
      <c r="CY17" s="682"/>
      <c r="CZ17" s="683">
        <v>13</v>
      </c>
      <c r="DA17" s="683"/>
      <c r="DB17" s="683"/>
      <c r="DC17" s="683"/>
      <c r="DD17" s="689" t="s">
        <v>230</v>
      </c>
      <c r="DE17" s="681"/>
      <c r="DF17" s="681"/>
      <c r="DG17" s="681"/>
      <c r="DH17" s="681"/>
      <c r="DI17" s="681"/>
      <c r="DJ17" s="681"/>
      <c r="DK17" s="681"/>
      <c r="DL17" s="681"/>
      <c r="DM17" s="681"/>
      <c r="DN17" s="681"/>
      <c r="DO17" s="681"/>
      <c r="DP17" s="682"/>
      <c r="DQ17" s="689">
        <v>678743</v>
      </c>
      <c r="DR17" s="681"/>
      <c r="DS17" s="681"/>
      <c r="DT17" s="681"/>
      <c r="DU17" s="681"/>
      <c r="DV17" s="681"/>
      <c r="DW17" s="681"/>
      <c r="DX17" s="681"/>
      <c r="DY17" s="681"/>
      <c r="DZ17" s="681"/>
      <c r="EA17" s="681"/>
      <c r="EB17" s="681"/>
      <c r="EC17" s="690"/>
    </row>
    <row r="18" spans="2:133" ht="11.25" customHeight="1" x14ac:dyDescent="0.15">
      <c r="B18" s="677" t="s">
        <v>270</v>
      </c>
      <c r="C18" s="678"/>
      <c r="D18" s="678"/>
      <c r="E18" s="678"/>
      <c r="F18" s="678"/>
      <c r="G18" s="678"/>
      <c r="H18" s="678"/>
      <c r="I18" s="678"/>
      <c r="J18" s="678"/>
      <c r="K18" s="678"/>
      <c r="L18" s="678"/>
      <c r="M18" s="678"/>
      <c r="N18" s="678"/>
      <c r="O18" s="678"/>
      <c r="P18" s="678"/>
      <c r="Q18" s="679"/>
      <c r="R18" s="680">
        <v>2706942</v>
      </c>
      <c r="S18" s="681"/>
      <c r="T18" s="681"/>
      <c r="U18" s="681"/>
      <c r="V18" s="681"/>
      <c r="W18" s="681"/>
      <c r="X18" s="681"/>
      <c r="Y18" s="682"/>
      <c r="Z18" s="683">
        <v>46.3</v>
      </c>
      <c r="AA18" s="683"/>
      <c r="AB18" s="683"/>
      <c r="AC18" s="683"/>
      <c r="AD18" s="684">
        <v>2483096</v>
      </c>
      <c r="AE18" s="684"/>
      <c r="AF18" s="684"/>
      <c r="AG18" s="684"/>
      <c r="AH18" s="684"/>
      <c r="AI18" s="684"/>
      <c r="AJ18" s="684"/>
      <c r="AK18" s="684"/>
      <c r="AL18" s="685">
        <v>77.900000000000006</v>
      </c>
      <c r="AM18" s="686"/>
      <c r="AN18" s="686"/>
      <c r="AO18" s="687"/>
      <c r="AP18" s="677" t="s">
        <v>271</v>
      </c>
      <c r="AQ18" s="678"/>
      <c r="AR18" s="678"/>
      <c r="AS18" s="678"/>
      <c r="AT18" s="678"/>
      <c r="AU18" s="678"/>
      <c r="AV18" s="678"/>
      <c r="AW18" s="678"/>
      <c r="AX18" s="678"/>
      <c r="AY18" s="678"/>
      <c r="AZ18" s="678"/>
      <c r="BA18" s="678"/>
      <c r="BB18" s="678"/>
      <c r="BC18" s="678"/>
      <c r="BD18" s="678"/>
      <c r="BE18" s="678"/>
      <c r="BF18" s="679"/>
      <c r="BG18" s="680" t="s">
        <v>131</v>
      </c>
      <c r="BH18" s="681"/>
      <c r="BI18" s="681"/>
      <c r="BJ18" s="681"/>
      <c r="BK18" s="681"/>
      <c r="BL18" s="681"/>
      <c r="BM18" s="681"/>
      <c r="BN18" s="682"/>
      <c r="BO18" s="683" t="s">
        <v>131</v>
      </c>
      <c r="BP18" s="683"/>
      <c r="BQ18" s="683"/>
      <c r="BR18" s="683"/>
      <c r="BS18" s="689" t="s">
        <v>230</v>
      </c>
      <c r="BT18" s="681"/>
      <c r="BU18" s="681"/>
      <c r="BV18" s="681"/>
      <c r="BW18" s="681"/>
      <c r="BX18" s="681"/>
      <c r="BY18" s="681"/>
      <c r="BZ18" s="681"/>
      <c r="CA18" s="681"/>
      <c r="CB18" s="690"/>
      <c r="CD18" s="695" t="s">
        <v>272</v>
      </c>
      <c r="CE18" s="696"/>
      <c r="CF18" s="696"/>
      <c r="CG18" s="696"/>
      <c r="CH18" s="696"/>
      <c r="CI18" s="696"/>
      <c r="CJ18" s="696"/>
      <c r="CK18" s="696"/>
      <c r="CL18" s="696"/>
      <c r="CM18" s="696"/>
      <c r="CN18" s="696"/>
      <c r="CO18" s="696"/>
      <c r="CP18" s="696"/>
      <c r="CQ18" s="697"/>
      <c r="CR18" s="680" t="s">
        <v>131</v>
      </c>
      <c r="CS18" s="681"/>
      <c r="CT18" s="681"/>
      <c r="CU18" s="681"/>
      <c r="CV18" s="681"/>
      <c r="CW18" s="681"/>
      <c r="CX18" s="681"/>
      <c r="CY18" s="682"/>
      <c r="CZ18" s="683" t="s">
        <v>131</v>
      </c>
      <c r="DA18" s="683"/>
      <c r="DB18" s="683"/>
      <c r="DC18" s="683"/>
      <c r="DD18" s="689" t="s">
        <v>131</v>
      </c>
      <c r="DE18" s="681"/>
      <c r="DF18" s="681"/>
      <c r="DG18" s="681"/>
      <c r="DH18" s="681"/>
      <c r="DI18" s="681"/>
      <c r="DJ18" s="681"/>
      <c r="DK18" s="681"/>
      <c r="DL18" s="681"/>
      <c r="DM18" s="681"/>
      <c r="DN18" s="681"/>
      <c r="DO18" s="681"/>
      <c r="DP18" s="682"/>
      <c r="DQ18" s="689" t="s">
        <v>230</v>
      </c>
      <c r="DR18" s="681"/>
      <c r="DS18" s="681"/>
      <c r="DT18" s="681"/>
      <c r="DU18" s="681"/>
      <c r="DV18" s="681"/>
      <c r="DW18" s="681"/>
      <c r="DX18" s="681"/>
      <c r="DY18" s="681"/>
      <c r="DZ18" s="681"/>
      <c r="EA18" s="681"/>
      <c r="EB18" s="681"/>
      <c r="EC18" s="690"/>
    </row>
    <row r="19" spans="2:133" ht="11.25" customHeight="1" x14ac:dyDescent="0.15">
      <c r="B19" s="677" t="s">
        <v>273</v>
      </c>
      <c r="C19" s="678"/>
      <c r="D19" s="678"/>
      <c r="E19" s="678"/>
      <c r="F19" s="678"/>
      <c r="G19" s="678"/>
      <c r="H19" s="678"/>
      <c r="I19" s="678"/>
      <c r="J19" s="678"/>
      <c r="K19" s="678"/>
      <c r="L19" s="678"/>
      <c r="M19" s="678"/>
      <c r="N19" s="678"/>
      <c r="O19" s="678"/>
      <c r="P19" s="678"/>
      <c r="Q19" s="679"/>
      <c r="R19" s="680">
        <v>2483096</v>
      </c>
      <c r="S19" s="681"/>
      <c r="T19" s="681"/>
      <c r="U19" s="681"/>
      <c r="V19" s="681"/>
      <c r="W19" s="681"/>
      <c r="X19" s="681"/>
      <c r="Y19" s="682"/>
      <c r="Z19" s="683">
        <v>42.5</v>
      </c>
      <c r="AA19" s="683"/>
      <c r="AB19" s="683"/>
      <c r="AC19" s="683"/>
      <c r="AD19" s="684">
        <v>2483096</v>
      </c>
      <c r="AE19" s="684"/>
      <c r="AF19" s="684"/>
      <c r="AG19" s="684"/>
      <c r="AH19" s="684"/>
      <c r="AI19" s="684"/>
      <c r="AJ19" s="684"/>
      <c r="AK19" s="684"/>
      <c r="AL19" s="685">
        <v>77.900000000000006</v>
      </c>
      <c r="AM19" s="686"/>
      <c r="AN19" s="686"/>
      <c r="AO19" s="687"/>
      <c r="AP19" s="677" t="s">
        <v>274</v>
      </c>
      <c r="AQ19" s="678"/>
      <c r="AR19" s="678"/>
      <c r="AS19" s="678"/>
      <c r="AT19" s="678"/>
      <c r="AU19" s="678"/>
      <c r="AV19" s="678"/>
      <c r="AW19" s="678"/>
      <c r="AX19" s="678"/>
      <c r="AY19" s="678"/>
      <c r="AZ19" s="678"/>
      <c r="BA19" s="678"/>
      <c r="BB19" s="678"/>
      <c r="BC19" s="678"/>
      <c r="BD19" s="678"/>
      <c r="BE19" s="678"/>
      <c r="BF19" s="679"/>
      <c r="BG19" s="680" t="s">
        <v>230</v>
      </c>
      <c r="BH19" s="681"/>
      <c r="BI19" s="681"/>
      <c r="BJ19" s="681"/>
      <c r="BK19" s="681"/>
      <c r="BL19" s="681"/>
      <c r="BM19" s="681"/>
      <c r="BN19" s="682"/>
      <c r="BO19" s="683" t="s">
        <v>131</v>
      </c>
      <c r="BP19" s="683"/>
      <c r="BQ19" s="683"/>
      <c r="BR19" s="683"/>
      <c r="BS19" s="689" t="s">
        <v>131</v>
      </c>
      <c r="BT19" s="681"/>
      <c r="BU19" s="681"/>
      <c r="BV19" s="681"/>
      <c r="BW19" s="681"/>
      <c r="BX19" s="681"/>
      <c r="BY19" s="681"/>
      <c r="BZ19" s="681"/>
      <c r="CA19" s="681"/>
      <c r="CB19" s="690"/>
      <c r="CD19" s="695" t="s">
        <v>275</v>
      </c>
      <c r="CE19" s="696"/>
      <c r="CF19" s="696"/>
      <c r="CG19" s="696"/>
      <c r="CH19" s="696"/>
      <c r="CI19" s="696"/>
      <c r="CJ19" s="696"/>
      <c r="CK19" s="696"/>
      <c r="CL19" s="696"/>
      <c r="CM19" s="696"/>
      <c r="CN19" s="696"/>
      <c r="CO19" s="696"/>
      <c r="CP19" s="696"/>
      <c r="CQ19" s="697"/>
      <c r="CR19" s="680" t="s">
        <v>131</v>
      </c>
      <c r="CS19" s="681"/>
      <c r="CT19" s="681"/>
      <c r="CU19" s="681"/>
      <c r="CV19" s="681"/>
      <c r="CW19" s="681"/>
      <c r="CX19" s="681"/>
      <c r="CY19" s="682"/>
      <c r="CZ19" s="683" t="s">
        <v>131</v>
      </c>
      <c r="DA19" s="683"/>
      <c r="DB19" s="683"/>
      <c r="DC19" s="683"/>
      <c r="DD19" s="689" t="s">
        <v>140</v>
      </c>
      <c r="DE19" s="681"/>
      <c r="DF19" s="681"/>
      <c r="DG19" s="681"/>
      <c r="DH19" s="681"/>
      <c r="DI19" s="681"/>
      <c r="DJ19" s="681"/>
      <c r="DK19" s="681"/>
      <c r="DL19" s="681"/>
      <c r="DM19" s="681"/>
      <c r="DN19" s="681"/>
      <c r="DO19" s="681"/>
      <c r="DP19" s="682"/>
      <c r="DQ19" s="689" t="s">
        <v>131</v>
      </c>
      <c r="DR19" s="681"/>
      <c r="DS19" s="681"/>
      <c r="DT19" s="681"/>
      <c r="DU19" s="681"/>
      <c r="DV19" s="681"/>
      <c r="DW19" s="681"/>
      <c r="DX19" s="681"/>
      <c r="DY19" s="681"/>
      <c r="DZ19" s="681"/>
      <c r="EA19" s="681"/>
      <c r="EB19" s="681"/>
      <c r="EC19" s="690"/>
    </row>
    <row r="20" spans="2:133" ht="11.25" customHeight="1" x14ac:dyDescent="0.15">
      <c r="B20" s="677" t="s">
        <v>276</v>
      </c>
      <c r="C20" s="678"/>
      <c r="D20" s="678"/>
      <c r="E20" s="678"/>
      <c r="F20" s="678"/>
      <c r="G20" s="678"/>
      <c r="H20" s="678"/>
      <c r="I20" s="678"/>
      <c r="J20" s="678"/>
      <c r="K20" s="678"/>
      <c r="L20" s="678"/>
      <c r="M20" s="678"/>
      <c r="N20" s="678"/>
      <c r="O20" s="678"/>
      <c r="P20" s="678"/>
      <c r="Q20" s="679"/>
      <c r="R20" s="680">
        <v>223846</v>
      </c>
      <c r="S20" s="681"/>
      <c r="T20" s="681"/>
      <c r="U20" s="681"/>
      <c r="V20" s="681"/>
      <c r="W20" s="681"/>
      <c r="X20" s="681"/>
      <c r="Y20" s="682"/>
      <c r="Z20" s="683">
        <v>3.8</v>
      </c>
      <c r="AA20" s="683"/>
      <c r="AB20" s="683"/>
      <c r="AC20" s="683"/>
      <c r="AD20" s="684" t="s">
        <v>131</v>
      </c>
      <c r="AE20" s="684"/>
      <c r="AF20" s="684"/>
      <c r="AG20" s="684"/>
      <c r="AH20" s="684"/>
      <c r="AI20" s="684"/>
      <c r="AJ20" s="684"/>
      <c r="AK20" s="684"/>
      <c r="AL20" s="685" t="s">
        <v>131</v>
      </c>
      <c r="AM20" s="686"/>
      <c r="AN20" s="686"/>
      <c r="AO20" s="687"/>
      <c r="AP20" s="677" t="s">
        <v>277</v>
      </c>
      <c r="AQ20" s="678"/>
      <c r="AR20" s="678"/>
      <c r="AS20" s="678"/>
      <c r="AT20" s="678"/>
      <c r="AU20" s="678"/>
      <c r="AV20" s="678"/>
      <c r="AW20" s="678"/>
      <c r="AX20" s="678"/>
      <c r="AY20" s="678"/>
      <c r="AZ20" s="678"/>
      <c r="BA20" s="678"/>
      <c r="BB20" s="678"/>
      <c r="BC20" s="678"/>
      <c r="BD20" s="678"/>
      <c r="BE20" s="678"/>
      <c r="BF20" s="679"/>
      <c r="BG20" s="680" t="s">
        <v>131</v>
      </c>
      <c r="BH20" s="681"/>
      <c r="BI20" s="681"/>
      <c r="BJ20" s="681"/>
      <c r="BK20" s="681"/>
      <c r="BL20" s="681"/>
      <c r="BM20" s="681"/>
      <c r="BN20" s="682"/>
      <c r="BO20" s="683" t="s">
        <v>131</v>
      </c>
      <c r="BP20" s="683"/>
      <c r="BQ20" s="683"/>
      <c r="BR20" s="683"/>
      <c r="BS20" s="689" t="s">
        <v>131</v>
      </c>
      <c r="BT20" s="681"/>
      <c r="BU20" s="681"/>
      <c r="BV20" s="681"/>
      <c r="BW20" s="681"/>
      <c r="BX20" s="681"/>
      <c r="BY20" s="681"/>
      <c r="BZ20" s="681"/>
      <c r="CA20" s="681"/>
      <c r="CB20" s="690"/>
      <c r="CD20" s="695" t="s">
        <v>278</v>
      </c>
      <c r="CE20" s="696"/>
      <c r="CF20" s="696"/>
      <c r="CG20" s="696"/>
      <c r="CH20" s="696"/>
      <c r="CI20" s="696"/>
      <c r="CJ20" s="696"/>
      <c r="CK20" s="696"/>
      <c r="CL20" s="696"/>
      <c r="CM20" s="696"/>
      <c r="CN20" s="696"/>
      <c r="CO20" s="696"/>
      <c r="CP20" s="696"/>
      <c r="CQ20" s="697"/>
      <c r="CR20" s="680">
        <v>5745188</v>
      </c>
      <c r="CS20" s="681"/>
      <c r="CT20" s="681"/>
      <c r="CU20" s="681"/>
      <c r="CV20" s="681"/>
      <c r="CW20" s="681"/>
      <c r="CX20" s="681"/>
      <c r="CY20" s="682"/>
      <c r="CZ20" s="683">
        <v>100</v>
      </c>
      <c r="DA20" s="683"/>
      <c r="DB20" s="683"/>
      <c r="DC20" s="683"/>
      <c r="DD20" s="689">
        <v>1169925</v>
      </c>
      <c r="DE20" s="681"/>
      <c r="DF20" s="681"/>
      <c r="DG20" s="681"/>
      <c r="DH20" s="681"/>
      <c r="DI20" s="681"/>
      <c r="DJ20" s="681"/>
      <c r="DK20" s="681"/>
      <c r="DL20" s="681"/>
      <c r="DM20" s="681"/>
      <c r="DN20" s="681"/>
      <c r="DO20" s="681"/>
      <c r="DP20" s="682"/>
      <c r="DQ20" s="689">
        <v>3949818</v>
      </c>
      <c r="DR20" s="681"/>
      <c r="DS20" s="681"/>
      <c r="DT20" s="681"/>
      <c r="DU20" s="681"/>
      <c r="DV20" s="681"/>
      <c r="DW20" s="681"/>
      <c r="DX20" s="681"/>
      <c r="DY20" s="681"/>
      <c r="DZ20" s="681"/>
      <c r="EA20" s="681"/>
      <c r="EB20" s="681"/>
      <c r="EC20" s="690"/>
    </row>
    <row r="21" spans="2:133" ht="11.25" customHeight="1" x14ac:dyDescent="0.15">
      <c r="B21" s="677" t="s">
        <v>279</v>
      </c>
      <c r="C21" s="678"/>
      <c r="D21" s="678"/>
      <c r="E21" s="678"/>
      <c r="F21" s="678"/>
      <c r="G21" s="678"/>
      <c r="H21" s="678"/>
      <c r="I21" s="678"/>
      <c r="J21" s="678"/>
      <c r="K21" s="678"/>
      <c r="L21" s="678"/>
      <c r="M21" s="678"/>
      <c r="N21" s="678"/>
      <c r="O21" s="678"/>
      <c r="P21" s="678"/>
      <c r="Q21" s="679"/>
      <c r="R21" s="680" t="s">
        <v>131</v>
      </c>
      <c r="S21" s="681"/>
      <c r="T21" s="681"/>
      <c r="U21" s="681"/>
      <c r="V21" s="681"/>
      <c r="W21" s="681"/>
      <c r="X21" s="681"/>
      <c r="Y21" s="682"/>
      <c r="Z21" s="683" t="s">
        <v>230</v>
      </c>
      <c r="AA21" s="683"/>
      <c r="AB21" s="683"/>
      <c r="AC21" s="683"/>
      <c r="AD21" s="684" t="s">
        <v>140</v>
      </c>
      <c r="AE21" s="684"/>
      <c r="AF21" s="684"/>
      <c r="AG21" s="684"/>
      <c r="AH21" s="684"/>
      <c r="AI21" s="684"/>
      <c r="AJ21" s="684"/>
      <c r="AK21" s="684"/>
      <c r="AL21" s="685" t="s">
        <v>131</v>
      </c>
      <c r="AM21" s="686"/>
      <c r="AN21" s="686"/>
      <c r="AO21" s="687"/>
      <c r="AP21" s="698" t="s">
        <v>280</v>
      </c>
      <c r="AQ21" s="699"/>
      <c r="AR21" s="699"/>
      <c r="AS21" s="699"/>
      <c r="AT21" s="699"/>
      <c r="AU21" s="699"/>
      <c r="AV21" s="699"/>
      <c r="AW21" s="699"/>
      <c r="AX21" s="699"/>
      <c r="AY21" s="699"/>
      <c r="AZ21" s="699"/>
      <c r="BA21" s="699"/>
      <c r="BB21" s="699"/>
      <c r="BC21" s="699"/>
      <c r="BD21" s="699"/>
      <c r="BE21" s="699"/>
      <c r="BF21" s="700"/>
      <c r="BG21" s="680" t="s">
        <v>131</v>
      </c>
      <c r="BH21" s="681"/>
      <c r="BI21" s="681"/>
      <c r="BJ21" s="681"/>
      <c r="BK21" s="681"/>
      <c r="BL21" s="681"/>
      <c r="BM21" s="681"/>
      <c r="BN21" s="682"/>
      <c r="BO21" s="683" t="s">
        <v>131</v>
      </c>
      <c r="BP21" s="683"/>
      <c r="BQ21" s="683"/>
      <c r="BR21" s="683"/>
      <c r="BS21" s="689" t="s">
        <v>131</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15">
      <c r="B22" s="677" t="s">
        <v>281</v>
      </c>
      <c r="C22" s="678"/>
      <c r="D22" s="678"/>
      <c r="E22" s="678"/>
      <c r="F22" s="678"/>
      <c r="G22" s="678"/>
      <c r="H22" s="678"/>
      <c r="I22" s="678"/>
      <c r="J22" s="678"/>
      <c r="K22" s="678"/>
      <c r="L22" s="678"/>
      <c r="M22" s="678"/>
      <c r="N22" s="678"/>
      <c r="O22" s="678"/>
      <c r="P22" s="678"/>
      <c r="Q22" s="679"/>
      <c r="R22" s="680">
        <v>3376714</v>
      </c>
      <c r="S22" s="681"/>
      <c r="T22" s="681"/>
      <c r="U22" s="681"/>
      <c r="V22" s="681"/>
      <c r="W22" s="681"/>
      <c r="X22" s="681"/>
      <c r="Y22" s="682"/>
      <c r="Z22" s="683">
        <v>57.7</v>
      </c>
      <c r="AA22" s="683"/>
      <c r="AB22" s="683"/>
      <c r="AC22" s="683"/>
      <c r="AD22" s="684">
        <v>3152868</v>
      </c>
      <c r="AE22" s="684"/>
      <c r="AF22" s="684"/>
      <c r="AG22" s="684"/>
      <c r="AH22" s="684"/>
      <c r="AI22" s="684"/>
      <c r="AJ22" s="684"/>
      <c r="AK22" s="684"/>
      <c r="AL22" s="685">
        <v>98.9</v>
      </c>
      <c r="AM22" s="686"/>
      <c r="AN22" s="686"/>
      <c r="AO22" s="687"/>
      <c r="AP22" s="698" t="s">
        <v>282</v>
      </c>
      <c r="AQ22" s="699"/>
      <c r="AR22" s="699"/>
      <c r="AS22" s="699"/>
      <c r="AT22" s="699"/>
      <c r="AU22" s="699"/>
      <c r="AV22" s="699"/>
      <c r="AW22" s="699"/>
      <c r="AX22" s="699"/>
      <c r="AY22" s="699"/>
      <c r="AZ22" s="699"/>
      <c r="BA22" s="699"/>
      <c r="BB22" s="699"/>
      <c r="BC22" s="699"/>
      <c r="BD22" s="699"/>
      <c r="BE22" s="699"/>
      <c r="BF22" s="700"/>
      <c r="BG22" s="680" t="s">
        <v>131</v>
      </c>
      <c r="BH22" s="681"/>
      <c r="BI22" s="681"/>
      <c r="BJ22" s="681"/>
      <c r="BK22" s="681"/>
      <c r="BL22" s="681"/>
      <c r="BM22" s="681"/>
      <c r="BN22" s="682"/>
      <c r="BO22" s="683" t="s">
        <v>131</v>
      </c>
      <c r="BP22" s="683"/>
      <c r="BQ22" s="683"/>
      <c r="BR22" s="683"/>
      <c r="BS22" s="689" t="s">
        <v>131</v>
      </c>
      <c r="BT22" s="681"/>
      <c r="BU22" s="681"/>
      <c r="BV22" s="681"/>
      <c r="BW22" s="681"/>
      <c r="BX22" s="681"/>
      <c r="BY22" s="681"/>
      <c r="BZ22" s="681"/>
      <c r="CA22" s="681"/>
      <c r="CB22" s="690"/>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284</v>
      </c>
      <c r="C23" s="678"/>
      <c r="D23" s="678"/>
      <c r="E23" s="678"/>
      <c r="F23" s="678"/>
      <c r="G23" s="678"/>
      <c r="H23" s="678"/>
      <c r="I23" s="678"/>
      <c r="J23" s="678"/>
      <c r="K23" s="678"/>
      <c r="L23" s="678"/>
      <c r="M23" s="678"/>
      <c r="N23" s="678"/>
      <c r="O23" s="678"/>
      <c r="P23" s="678"/>
      <c r="Q23" s="679"/>
      <c r="R23" s="680">
        <v>624</v>
      </c>
      <c r="S23" s="681"/>
      <c r="T23" s="681"/>
      <c r="U23" s="681"/>
      <c r="V23" s="681"/>
      <c r="W23" s="681"/>
      <c r="X23" s="681"/>
      <c r="Y23" s="682"/>
      <c r="Z23" s="683">
        <v>0</v>
      </c>
      <c r="AA23" s="683"/>
      <c r="AB23" s="683"/>
      <c r="AC23" s="683"/>
      <c r="AD23" s="684">
        <v>624</v>
      </c>
      <c r="AE23" s="684"/>
      <c r="AF23" s="684"/>
      <c r="AG23" s="684"/>
      <c r="AH23" s="684"/>
      <c r="AI23" s="684"/>
      <c r="AJ23" s="684"/>
      <c r="AK23" s="684"/>
      <c r="AL23" s="685">
        <v>0</v>
      </c>
      <c r="AM23" s="686"/>
      <c r="AN23" s="686"/>
      <c r="AO23" s="687"/>
      <c r="AP23" s="698" t="s">
        <v>285</v>
      </c>
      <c r="AQ23" s="699"/>
      <c r="AR23" s="699"/>
      <c r="AS23" s="699"/>
      <c r="AT23" s="699"/>
      <c r="AU23" s="699"/>
      <c r="AV23" s="699"/>
      <c r="AW23" s="699"/>
      <c r="AX23" s="699"/>
      <c r="AY23" s="699"/>
      <c r="AZ23" s="699"/>
      <c r="BA23" s="699"/>
      <c r="BB23" s="699"/>
      <c r="BC23" s="699"/>
      <c r="BD23" s="699"/>
      <c r="BE23" s="699"/>
      <c r="BF23" s="700"/>
      <c r="BG23" s="680" t="s">
        <v>131</v>
      </c>
      <c r="BH23" s="681"/>
      <c r="BI23" s="681"/>
      <c r="BJ23" s="681"/>
      <c r="BK23" s="681"/>
      <c r="BL23" s="681"/>
      <c r="BM23" s="681"/>
      <c r="BN23" s="682"/>
      <c r="BO23" s="683" t="s">
        <v>131</v>
      </c>
      <c r="BP23" s="683"/>
      <c r="BQ23" s="683"/>
      <c r="BR23" s="683"/>
      <c r="BS23" s="689" t="s">
        <v>131</v>
      </c>
      <c r="BT23" s="681"/>
      <c r="BU23" s="681"/>
      <c r="BV23" s="681"/>
      <c r="BW23" s="681"/>
      <c r="BX23" s="681"/>
      <c r="BY23" s="681"/>
      <c r="BZ23" s="681"/>
      <c r="CA23" s="681"/>
      <c r="CB23" s="690"/>
      <c r="CD23" s="662" t="s">
        <v>224</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710" t="s">
        <v>289</v>
      </c>
      <c r="DM23" s="711"/>
      <c r="DN23" s="711"/>
      <c r="DO23" s="711"/>
      <c r="DP23" s="711"/>
      <c r="DQ23" s="711"/>
      <c r="DR23" s="711"/>
      <c r="DS23" s="711"/>
      <c r="DT23" s="711"/>
      <c r="DU23" s="711"/>
      <c r="DV23" s="712"/>
      <c r="DW23" s="662" t="s">
        <v>290</v>
      </c>
      <c r="DX23" s="663"/>
      <c r="DY23" s="663"/>
      <c r="DZ23" s="663"/>
      <c r="EA23" s="663"/>
      <c r="EB23" s="663"/>
      <c r="EC23" s="664"/>
    </row>
    <row r="24" spans="2:133" ht="11.25" customHeight="1" x14ac:dyDescent="0.15">
      <c r="B24" s="677" t="s">
        <v>291</v>
      </c>
      <c r="C24" s="678"/>
      <c r="D24" s="678"/>
      <c r="E24" s="678"/>
      <c r="F24" s="678"/>
      <c r="G24" s="678"/>
      <c r="H24" s="678"/>
      <c r="I24" s="678"/>
      <c r="J24" s="678"/>
      <c r="K24" s="678"/>
      <c r="L24" s="678"/>
      <c r="M24" s="678"/>
      <c r="N24" s="678"/>
      <c r="O24" s="678"/>
      <c r="P24" s="678"/>
      <c r="Q24" s="679"/>
      <c r="R24" s="680">
        <v>20173</v>
      </c>
      <c r="S24" s="681"/>
      <c r="T24" s="681"/>
      <c r="U24" s="681"/>
      <c r="V24" s="681"/>
      <c r="W24" s="681"/>
      <c r="X24" s="681"/>
      <c r="Y24" s="682"/>
      <c r="Z24" s="683">
        <v>0.3</v>
      </c>
      <c r="AA24" s="683"/>
      <c r="AB24" s="683"/>
      <c r="AC24" s="683"/>
      <c r="AD24" s="684">
        <v>13513</v>
      </c>
      <c r="AE24" s="684"/>
      <c r="AF24" s="684"/>
      <c r="AG24" s="684"/>
      <c r="AH24" s="684"/>
      <c r="AI24" s="684"/>
      <c r="AJ24" s="684"/>
      <c r="AK24" s="684"/>
      <c r="AL24" s="685">
        <v>0.4</v>
      </c>
      <c r="AM24" s="686"/>
      <c r="AN24" s="686"/>
      <c r="AO24" s="687"/>
      <c r="AP24" s="698" t="s">
        <v>292</v>
      </c>
      <c r="AQ24" s="699"/>
      <c r="AR24" s="699"/>
      <c r="AS24" s="699"/>
      <c r="AT24" s="699"/>
      <c r="AU24" s="699"/>
      <c r="AV24" s="699"/>
      <c r="AW24" s="699"/>
      <c r="AX24" s="699"/>
      <c r="AY24" s="699"/>
      <c r="AZ24" s="699"/>
      <c r="BA24" s="699"/>
      <c r="BB24" s="699"/>
      <c r="BC24" s="699"/>
      <c r="BD24" s="699"/>
      <c r="BE24" s="699"/>
      <c r="BF24" s="700"/>
      <c r="BG24" s="680" t="s">
        <v>131</v>
      </c>
      <c r="BH24" s="681"/>
      <c r="BI24" s="681"/>
      <c r="BJ24" s="681"/>
      <c r="BK24" s="681"/>
      <c r="BL24" s="681"/>
      <c r="BM24" s="681"/>
      <c r="BN24" s="682"/>
      <c r="BO24" s="683" t="s">
        <v>131</v>
      </c>
      <c r="BP24" s="683"/>
      <c r="BQ24" s="683"/>
      <c r="BR24" s="683"/>
      <c r="BS24" s="689" t="s">
        <v>140</v>
      </c>
      <c r="BT24" s="681"/>
      <c r="BU24" s="681"/>
      <c r="BV24" s="681"/>
      <c r="BW24" s="681"/>
      <c r="BX24" s="681"/>
      <c r="BY24" s="681"/>
      <c r="BZ24" s="681"/>
      <c r="CA24" s="681"/>
      <c r="CB24" s="690"/>
      <c r="CD24" s="691" t="s">
        <v>293</v>
      </c>
      <c r="CE24" s="692"/>
      <c r="CF24" s="692"/>
      <c r="CG24" s="692"/>
      <c r="CH24" s="692"/>
      <c r="CI24" s="692"/>
      <c r="CJ24" s="692"/>
      <c r="CK24" s="692"/>
      <c r="CL24" s="692"/>
      <c r="CM24" s="692"/>
      <c r="CN24" s="692"/>
      <c r="CO24" s="692"/>
      <c r="CP24" s="692"/>
      <c r="CQ24" s="693"/>
      <c r="CR24" s="669">
        <v>2229975</v>
      </c>
      <c r="CS24" s="670"/>
      <c r="CT24" s="670"/>
      <c r="CU24" s="670"/>
      <c r="CV24" s="670"/>
      <c r="CW24" s="670"/>
      <c r="CX24" s="670"/>
      <c r="CY24" s="671"/>
      <c r="CZ24" s="674">
        <v>38.799999999999997</v>
      </c>
      <c r="DA24" s="675"/>
      <c r="DB24" s="675"/>
      <c r="DC24" s="694"/>
      <c r="DD24" s="713">
        <v>1723698</v>
      </c>
      <c r="DE24" s="670"/>
      <c r="DF24" s="670"/>
      <c r="DG24" s="670"/>
      <c r="DH24" s="670"/>
      <c r="DI24" s="670"/>
      <c r="DJ24" s="670"/>
      <c r="DK24" s="671"/>
      <c r="DL24" s="713">
        <v>1711770</v>
      </c>
      <c r="DM24" s="670"/>
      <c r="DN24" s="670"/>
      <c r="DO24" s="670"/>
      <c r="DP24" s="670"/>
      <c r="DQ24" s="670"/>
      <c r="DR24" s="670"/>
      <c r="DS24" s="670"/>
      <c r="DT24" s="670"/>
      <c r="DU24" s="670"/>
      <c r="DV24" s="671"/>
      <c r="DW24" s="674">
        <v>51.7</v>
      </c>
      <c r="DX24" s="675"/>
      <c r="DY24" s="675"/>
      <c r="DZ24" s="675"/>
      <c r="EA24" s="675"/>
      <c r="EB24" s="675"/>
      <c r="EC24" s="676"/>
    </row>
    <row r="25" spans="2:133" ht="11.25" customHeight="1" x14ac:dyDescent="0.15">
      <c r="B25" s="677" t="s">
        <v>294</v>
      </c>
      <c r="C25" s="678"/>
      <c r="D25" s="678"/>
      <c r="E25" s="678"/>
      <c r="F25" s="678"/>
      <c r="G25" s="678"/>
      <c r="H25" s="678"/>
      <c r="I25" s="678"/>
      <c r="J25" s="678"/>
      <c r="K25" s="678"/>
      <c r="L25" s="678"/>
      <c r="M25" s="678"/>
      <c r="N25" s="678"/>
      <c r="O25" s="678"/>
      <c r="P25" s="678"/>
      <c r="Q25" s="679"/>
      <c r="R25" s="680">
        <v>122909</v>
      </c>
      <c r="S25" s="681"/>
      <c r="T25" s="681"/>
      <c r="U25" s="681"/>
      <c r="V25" s="681"/>
      <c r="W25" s="681"/>
      <c r="X25" s="681"/>
      <c r="Y25" s="682"/>
      <c r="Z25" s="683">
        <v>2.1</v>
      </c>
      <c r="AA25" s="683"/>
      <c r="AB25" s="683"/>
      <c r="AC25" s="683"/>
      <c r="AD25" s="684">
        <v>2811</v>
      </c>
      <c r="AE25" s="684"/>
      <c r="AF25" s="684"/>
      <c r="AG25" s="684"/>
      <c r="AH25" s="684"/>
      <c r="AI25" s="684"/>
      <c r="AJ25" s="684"/>
      <c r="AK25" s="684"/>
      <c r="AL25" s="685">
        <v>0.1</v>
      </c>
      <c r="AM25" s="686"/>
      <c r="AN25" s="686"/>
      <c r="AO25" s="687"/>
      <c r="AP25" s="698" t="s">
        <v>295</v>
      </c>
      <c r="AQ25" s="699"/>
      <c r="AR25" s="699"/>
      <c r="AS25" s="699"/>
      <c r="AT25" s="699"/>
      <c r="AU25" s="699"/>
      <c r="AV25" s="699"/>
      <c r="AW25" s="699"/>
      <c r="AX25" s="699"/>
      <c r="AY25" s="699"/>
      <c r="AZ25" s="699"/>
      <c r="BA25" s="699"/>
      <c r="BB25" s="699"/>
      <c r="BC25" s="699"/>
      <c r="BD25" s="699"/>
      <c r="BE25" s="699"/>
      <c r="BF25" s="700"/>
      <c r="BG25" s="680" t="s">
        <v>230</v>
      </c>
      <c r="BH25" s="681"/>
      <c r="BI25" s="681"/>
      <c r="BJ25" s="681"/>
      <c r="BK25" s="681"/>
      <c r="BL25" s="681"/>
      <c r="BM25" s="681"/>
      <c r="BN25" s="682"/>
      <c r="BO25" s="683" t="s">
        <v>230</v>
      </c>
      <c r="BP25" s="683"/>
      <c r="BQ25" s="683"/>
      <c r="BR25" s="683"/>
      <c r="BS25" s="689" t="s">
        <v>131</v>
      </c>
      <c r="BT25" s="681"/>
      <c r="BU25" s="681"/>
      <c r="BV25" s="681"/>
      <c r="BW25" s="681"/>
      <c r="BX25" s="681"/>
      <c r="BY25" s="681"/>
      <c r="BZ25" s="681"/>
      <c r="CA25" s="681"/>
      <c r="CB25" s="690"/>
      <c r="CD25" s="695" t="s">
        <v>296</v>
      </c>
      <c r="CE25" s="696"/>
      <c r="CF25" s="696"/>
      <c r="CG25" s="696"/>
      <c r="CH25" s="696"/>
      <c r="CI25" s="696"/>
      <c r="CJ25" s="696"/>
      <c r="CK25" s="696"/>
      <c r="CL25" s="696"/>
      <c r="CM25" s="696"/>
      <c r="CN25" s="696"/>
      <c r="CO25" s="696"/>
      <c r="CP25" s="696"/>
      <c r="CQ25" s="697"/>
      <c r="CR25" s="680">
        <v>781731</v>
      </c>
      <c r="CS25" s="716"/>
      <c r="CT25" s="716"/>
      <c r="CU25" s="716"/>
      <c r="CV25" s="716"/>
      <c r="CW25" s="716"/>
      <c r="CX25" s="716"/>
      <c r="CY25" s="717"/>
      <c r="CZ25" s="685">
        <v>13.6</v>
      </c>
      <c r="DA25" s="714"/>
      <c r="DB25" s="714"/>
      <c r="DC25" s="718"/>
      <c r="DD25" s="689">
        <v>771531</v>
      </c>
      <c r="DE25" s="716"/>
      <c r="DF25" s="716"/>
      <c r="DG25" s="716"/>
      <c r="DH25" s="716"/>
      <c r="DI25" s="716"/>
      <c r="DJ25" s="716"/>
      <c r="DK25" s="717"/>
      <c r="DL25" s="689">
        <v>763090</v>
      </c>
      <c r="DM25" s="716"/>
      <c r="DN25" s="716"/>
      <c r="DO25" s="716"/>
      <c r="DP25" s="716"/>
      <c r="DQ25" s="716"/>
      <c r="DR25" s="716"/>
      <c r="DS25" s="716"/>
      <c r="DT25" s="716"/>
      <c r="DU25" s="716"/>
      <c r="DV25" s="717"/>
      <c r="DW25" s="685">
        <v>23</v>
      </c>
      <c r="DX25" s="714"/>
      <c r="DY25" s="714"/>
      <c r="DZ25" s="714"/>
      <c r="EA25" s="714"/>
      <c r="EB25" s="714"/>
      <c r="EC25" s="715"/>
    </row>
    <row r="26" spans="2:133" ht="11.25" customHeight="1" x14ac:dyDescent="0.15">
      <c r="B26" s="677" t="s">
        <v>297</v>
      </c>
      <c r="C26" s="678"/>
      <c r="D26" s="678"/>
      <c r="E26" s="678"/>
      <c r="F26" s="678"/>
      <c r="G26" s="678"/>
      <c r="H26" s="678"/>
      <c r="I26" s="678"/>
      <c r="J26" s="678"/>
      <c r="K26" s="678"/>
      <c r="L26" s="678"/>
      <c r="M26" s="678"/>
      <c r="N26" s="678"/>
      <c r="O26" s="678"/>
      <c r="P26" s="678"/>
      <c r="Q26" s="679"/>
      <c r="R26" s="680">
        <v>4862</v>
      </c>
      <c r="S26" s="681"/>
      <c r="T26" s="681"/>
      <c r="U26" s="681"/>
      <c r="V26" s="681"/>
      <c r="W26" s="681"/>
      <c r="X26" s="681"/>
      <c r="Y26" s="682"/>
      <c r="Z26" s="683">
        <v>0.1</v>
      </c>
      <c r="AA26" s="683"/>
      <c r="AB26" s="683"/>
      <c r="AC26" s="683"/>
      <c r="AD26" s="684" t="s">
        <v>230</v>
      </c>
      <c r="AE26" s="684"/>
      <c r="AF26" s="684"/>
      <c r="AG26" s="684"/>
      <c r="AH26" s="684"/>
      <c r="AI26" s="684"/>
      <c r="AJ26" s="684"/>
      <c r="AK26" s="684"/>
      <c r="AL26" s="685" t="s">
        <v>131</v>
      </c>
      <c r="AM26" s="686"/>
      <c r="AN26" s="686"/>
      <c r="AO26" s="687"/>
      <c r="AP26" s="698" t="s">
        <v>298</v>
      </c>
      <c r="AQ26" s="719"/>
      <c r="AR26" s="719"/>
      <c r="AS26" s="719"/>
      <c r="AT26" s="719"/>
      <c r="AU26" s="719"/>
      <c r="AV26" s="719"/>
      <c r="AW26" s="719"/>
      <c r="AX26" s="719"/>
      <c r="AY26" s="719"/>
      <c r="AZ26" s="719"/>
      <c r="BA26" s="719"/>
      <c r="BB26" s="719"/>
      <c r="BC26" s="719"/>
      <c r="BD26" s="719"/>
      <c r="BE26" s="719"/>
      <c r="BF26" s="700"/>
      <c r="BG26" s="680" t="s">
        <v>131</v>
      </c>
      <c r="BH26" s="681"/>
      <c r="BI26" s="681"/>
      <c r="BJ26" s="681"/>
      <c r="BK26" s="681"/>
      <c r="BL26" s="681"/>
      <c r="BM26" s="681"/>
      <c r="BN26" s="682"/>
      <c r="BO26" s="683" t="s">
        <v>131</v>
      </c>
      <c r="BP26" s="683"/>
      <c r="BQ26" s="683"/>
      <c r="BR26" s="683"/>
      <c r="BS26" s="689" t="s">
        <v>230</v>
      </c>
      <c r="BT26" s="681"/>
      <c r="BU26" s="681"/>
      <c r="BV26" s="681"/>
      <c r="BW26" s="681"/>
      <c r="BX26" s="681"/>
      <c r="BY26" s="681"/>
      <c r="BZ26" s="681"/>
      <c r="CA26" s="681"/>
      <c r="CB26" s="690"/>
      <c r="CD26" s="695" t="s">
        <v>299</v>
      </c>
      <c r="CE26" s="696"/>
      <c r="CF26" s="696"/>
      <c r="CG26" s="696"/>
      <c r="CH26" s="696"/>
      <c r="CI26" s="696"/>
      <c r="CJ26" s="696"/>
      <c r="CK26" s="696"/>
      <c r="CL26" s="696"/>
      <c r="CM26" s="696"/>
      <c r="CN26" s="696"/>
      <c r="CO26" s="696"/>
      <c r="CP26" s="696"/>
      <c r="CQ26" s="697"/>
      <c r="CR26" s="680">
        <v>469176</v>
      </c>
      <c r="CS26" s="681"/>
      <c r="CT26" s="681"/>
      <c r="CU26" s="681"/>
      <c r="CV26" s="681"/>
      <c r="CW26" s="681"/>
      <c r="CX26" s="681"/>
      <c r="CY26" s="682"/>
      <c r="CZ26" s="685">
        <v>8.1999999999999993</v>
      </c>
      <c r="DA26" s="714"/>
      <c r="DB26" s="714"/>
      <c r="DC26" s="718"/>
      <c r="DD26" s="689">
        <v>460167</v>
      </c>
      <c r="DE26" s="681"/>
      <c r="DF26" s="681"/>
      <c r="DG26" s="681"/>
      <c r="DH26" s="681"/>
      <c r="DI26" s="681"/>
      <c r="DJ26" s="681"/>
      <c r="DK26" s="682"/>
      <c r="DL26" s="689" t="s">
        <v>131</v>
      </c>
      <c r="DM26" s="681"/>
      <c r="DN26" s="681"/>
      <c r="DO26" s="681"/>
      <c r="DP26" s="681"/>
      <c r="DQ26" s="681"/>
      <c r="DR26" s="681"/>
      <c r="DS26" s="681"/>
      <c r="DT26" s="681"/>
      <c r="DU26" s="681"/>
      <c r="DV26" s="682"/>
      <c r="DW26" s="685" t="s">
        <v>230</v>
      </c>
      <c r="DX26" s="714"/>
      <c r="DY26" s="714"/>
      <c r="DZ26" s="714"/>
      <c r="EA26" s="714"/>
      <c r="EB26" s="714"/>
      <c r="EC26" s="715"/>
    </row>
    <row r="27" spans="2:133" ht="11.25" customHeight="1" x14ac:dyDescent="0.15">
      <c r="B27" s="677" t="s">
        <v>300</v>
      </c>
      <c r="C27" s="678"/>
      <c r="D27" s="678"/>
      <c r="E27" s="678"/>
      <c r="F27" s="678"/>
      <c r="G27" s="678"/>
      <c r="H27" s="678"/>
      <c r="I27" s="678"/>
      <c r="J27" s="678"/>
      <c r="K27" s="678"/>
      <c r="L27" s="678"/>
      <c r="M27" s="678"/>
      <c r="N27" s="678"/>
      <c r="O27" s="678"/>
      <c r="P27" s="678"/>
      <c r="Q27" s="679"/>
      <c r="R27" s="680">
        <v>474587</v>
      </c>
      <c r="S27" s="681"/>
      <c r="T27" s="681"/>
      <c r="U27" s="681"/>
      <c r="V27" s="681"/>
      <c r="W27" s="681"/>
      <c r="X27" s="681"/>
      <c r="Y27" s="682"/>
      <c r="Z27" s="683">
        <v>8.1</v>
      </c>
      <c r="AA27" s="683"/>
      <c r="AB27" s="683"/>
      <c r="AC27" s="683"/>
      <c r="AD27" s="684" t="s">
        <v>131</v>
      </c>
      <c r="AE27" s="684"/>
      <c r="AF27" s="684"/>
      <c r="AG27" s="684"/>
      <c r="AH27" s="684"/>
      <c r="AI27" s="684"/>
      <c r="AJ27" s="684"/>
      <c r="AK27" s="684"/>
      <c r="AL27" s="685" t="s">
        <v>140</v>
      </c>
      <c r="AM27" s="686"/>
      <c r="AN27" s="686"/>
      <c r="AO27" s="687"/>
      <c r="AP27" s="677" t="s">
        <v>301</v>
      </c>
      <c r="AQ27" s="678"/>
      <c r="AR27" s="678"/>
      <c r="AS27" s="678"/>
      <c r="AT27" s="678"/>
      <c r="AU27" s="678"/>
      <c r="AV27" s="678"/>
      <c r="AW27" s="678"/>
      <c r="AX27" s="678"/>
      <c r="AY27" s="678"/>
      <c r="AZ27" s="678"/>
      <c r="BA27" s="678"/>
      <c r="BB27" s="678"/>
      <c r="BC27" s="678"/>
      <c r="BD27" s="678"/>
      <c r="BE27" s="678"/>
      <c r="BF27" s="679"/>
      <c r="BG27" s="680">
        <v>521560</v>
      </c>
      <c r="BH27" s="681"/>
      <c r="BI27" s="681"/>
      <c r="BJ27" s="681"/>
      <c r="BK27" s="681"/>
      <c r="BL27" s="681"/>
      <c r="BM27" s="681"/>
      <c r="BN27" s="682"/>
      <c r="BO27" s="683">
        <v>100</v>
      </c>
      <c r="BP27" s="683"/>
      <c r="BQ27" s="683"/>
      <c r="BR27" s="683"/>
      <c r="BS27" s="689" t="s">
        <v>230</v>
      </c>
      <c r="BT27" s="681"/>
      <c r="BU27" s="681"/>
      <c r="BV27" s="681"/>
      <c r="BW27" s="681"/>
      <c r="BX27" s="681"/>
      <c r="BY27" s="681"/>
      <c r="BZ27" s="681"/>
      <c r="CA27" s="681"/>
      <c r="CB27" s="690"/>
      <c r="CD27" s="695" t="s">
        <v>302</v>
      </c>
      <c r="CE27" s="696"/>
      <c r="CF27" s="696"/>
      <c r="CG27" s="696"/>
      <c r="CH27" s="696"/>
      <c r="CI27" s="696"/>
      <c r="CJ27" s="696"/>
      <c r="CK27" s="696"/>
      <c r="CL27" s="696"/>
      <c r="CM27" s="696"/>
      <c r="CN27" s="696"/>
      <c r="CO27" s="696"/>
      <c r="CP27" s="696"/>
      <c r="CQ27" s="697"/>
      <c r="CR27" s="680">
        <v>699381</v>
      </c>
      <c r="CS27" s="716"/>
      <c r="CT27" s="716"/>
      <c r="CU27" s="716"/>
      <c r="CV27" s="716"/>
      <c r="CW27" s="716"/>
      <c r="CX27" s="716"/>
      <c r="CY27" s="717"/>
      <c r="CZ27" s="685">
        <v>12.2</v>
      </c>
      <c r="DA27" s="714"/>
      <c r="DB27" s="714"/>
      <c r="DC27" s="718"/>
      <c r="DD27" s="689">
        <v>273424</v>
      </c>
      <c r="DE27" s="716"/>
      <c r="DF27" s="716"/>
      <c r="DG27" s="716"/>
      <c r="DH27" s="716"/>
      <c r="DI27" s="716"/>
      <c r="DJ27" s="716"/>
      <c r="DK27" s="717"/>
      <c r="DL27" s="689">
        <v>269937</v>
      </c>
      <c r="DM27" s="716"/>
      <c r="DN27" s="716"/>
      <c r="DO27" s="716"/>
      <c r="DP27" s="716"/>
      <c r="DQ27" s="716"/>
      <c r="DR27" s="716"/>
      <c r="DS27" s="716"/>
      <c r="DT27" s="716"/>
      <c r="DU27" s="716"/>
      <c r="DV27" s="717"/>
      <c r="DW27" s="685">
        <v>8.1</v>
      </c>
      <c r="DX27" s="714"/>
      <c r="DY27" s="714"/>
      <c r="DZ27" s="714"/>
      <c r="EA27" s="714"/>
      <c r="EB27" s="714"/>
      <c r="EC27" s="715"/>
    </row>
    <row r="28" spans="2:133" ht="11.25" customHeight="1" x14ac:dyDescent="0.15">
      <c r="B28" s="722" t="s">
        <v>303</v>
      </c>
      <c r="C28" s="723"/>
      <c r="D28" s="723"/>
      <c r="E28" s="723"/>
      <c r="F28" s="723"/>
      <c r="G28" s="723"/>
      <c r="H28" s="723"/>
      <c r="I28" s="723"/>
      <c r="J28" s="723"/>
      <c r="K28" s="723"/>
      <c r="L28" s="723"/>
      <c r="M28" s="723"/>
      <c r="N28" s="723"/>
      <c r="O28" s="723"/>
      <c r="P28" s="723"/>
      <c r="Q28" s="724"/>
      <c r="R28" s="680" t="s">
        <v>131</v>
      </c>
      <c r="S28" s="681"/>
      <c r="T28" s="681"/>
      <c r="U28" s="681"/>
      <c r="V28" s="681"/>
      <c r="W28" s="681"/>
      <c r="X28" s="681"/>
      <c r="Y28" s="682"/>
      <c r="Z28" s="683" t="s">
        <v>131</v>
      </c>
      <c r="AA28" s="683"/>
      <c r="AB28" s="683"/>
      <c r="AC28" s="683"/>
      <c r="AD28" s="684" t="s">
        <v>230</v>
      </c>
      <c r="AE28" s="684"/>
      <c r="AF28" s="684"/>
      <c r="AG28" s="684"/>
      <c r="AH28" s="684"/>
      <c r="AI28" s="684"/>
      <c r="AJ28" s="684"/>
      <c r="AK28" s="684"/>
      <c r="AL28" s="685" t="s">
        <v>131</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304</v>
      </c>
      <c r="CE28" s="696"/>
      <c r="CF28" s="696"/>
      <c r="CG28" s="696"/>
      <c r="CH28" s="696"/>
      <c r="CI28" s="696"/>
      <c r="CJ28" s="696"/>
      <c r="CK28" s="696"/>
      <c r="CL28" s="696"/>
      <c r="CM28" s="696"/>
      <c r="CN28" s="696"/>
      <c r="CO28" s="696"/>
      <c r="CP28" s="696"/>
      <c r="CQ28" s="697"/>
      <c r="CR28" s="680">
        <v>748863</v>
      </c>
      <c r="CS28" s="681"/>
      <c r="CT28" s="681"/>
      <c r="CU28" s="681"/>
      <c r="CV28" s="681"/>
      <c r="CW28" s="681"/>
      <c r="CX28" s="681"/>
      <c r="CY28" s="682"/>
      <c r="CZ28" s="685">
        <v>13</v>
      </c>
      <c r="DA28" s="714"/>
      <c r="DB28" s="714"/>
      <c r="DC28" s="718"/>
      <c r="DD28" s="689">
        <v>678743</v>
      </c>
      <c r="DE28" s="681"/>
      <c r="DF28" s="681"/>
      <c r="DG28" s="681"/>
      <c r="DH28" s="681"/>
      <c r="DI28" s="681"/>
      <c r="DJ28" s="681"/>
      <c r="DK28" s="682"/>
      <c r="DL28" s="689">
        <v>678743</v>
      </c>
      <c r="DM28" s="681"/>
      <c r="DN28" s="681"/>
      <c r="DO28" s="681"/>
      <c r="DP28" s="681"/>
      <c r="DQ28" s="681"/>
      <c r="DR28" s="681"/>
      <c r="DS28" s="681"/>
      <c r="DT28" s="681"/>
      <c r="DU28" s="681"/>
      <c r="DV28" s="682"/>
      <c r="DW28" s="685">
        <v>20.5</v>
      </c>
      <c r="DX28" s="714"/>
      <c r="DY28" s="714"/>
      <c r="DZ28" s="714"/>
      <c r="EA28" s="714"/>
      <c r="EB28" s="714"/>
      <c r="EC28" s="715"/>
    </row>
    <row r="29" spans="2:133" ht="11.25" customHeight="1" x14ac:dyDescent="0.15">
      <c r="B29" s="677" t="s">
        <v>305</v>
      </c>
      <c r="C29" s="678"/>
      <c r="D29" s="678"/>
      <c r="E29" s="678"/>
      <c r="F29" s="678"/>
      <c r="G29" s="678"/>
      <c r="H29" s="678"/>
      <c r="I29" s="678"/>
      <c r="J29" s="678"/>
      <c r="K29" s="678"/>
      <c r="L29" s="678"/>
      <c r="M29" s="678"/>
      <c r="N29" s="678"/>
      <c r="O29" s="678"/>
      <c r="P29" s="678"/>
      <c r="Q29" s="679"/>
      <c r="R29" s="680">
        <v>383657</v>
      </c>
      <c r="S29" s="681"/>
      <c r="T29" s="681"/>
      <c r="U29" s="681"/>
      <c r="V29" s="681"/>
      <c r="W29" s="681"/>
      <c r="X29" s="681"/>
      <c r="Y29" s="682"/>
      <c r="Z29" s="683">
        <v>6.6</v>
      </c>
      <c r="AA29" s="683"/>
      <c r="AB29" s="683"/>
      <c r="AC29" s="683"/>
      <c r="AD29" s="684" t="s">
        <v>131</v>
      </c>
      <c r="AE29" s="684"/>
      <c r="AF29" s="684"/>
      <c r="AG29" s="684"/>
      <c r="AH29" s="684"/>
      <c r="AI29" s="684"/>
      <c r="AJ29" s="684"/>
      <c r="AK29" s="684"/>
      <c r="AL29" s="685" t="s">
        <v>230</v>
      </c>
      <c r="AM29" s="686"/>
      <c r="AN29" s="686"/>
      <c r="AO29" s="687"/>
      <c r="AP29" s="659" t="s">
        <v>224</v>
      </c>
      <c r="AQ29" s="660"/>
      <c r="AR29" s="660"/>
      <c r="AS29" s="660"/>
      <c r="AT29" s="660"/>
      <c r="AU29" s="660"/>
      <c r="AV29" s="660"/>
      <c r="AW29" s="660"/>
      <c r="AX29" s="660"/>
      <c r="AY29" s="660"/>
      <c r="AZ29" s="660"/>
      <c r="BA29" s="660"/>
      <c r="BB29" s="660"/>
      <c r="BC29" s="660"/>
      <c r="BD29" s="660"/>
      <c r="BE29" s="660"/>
      <c r="BF29" s="661"/>
      <c r="BG29" s="659" t="s">
        <v>306</v>
      </c>
      <c r="BH29" s="720"/>
      <c r="BI29" s="720"/>
      <c r="BJ29" s="720"/>
      <c r="BK29" s="720"/>
      <c r="BL29" s="720"/>
      <c r="BM29" s="720"/>
      <c r="BN29" s="720"/>
      <c r="BO29" s="720"/>
      <c r="BP29" s="720"/>
      <c r="BQ29" s="721"/>
      <c r="BR29" s="659" t="s">
        <v>307</v>
      </c>
      <c r="BS29" s="720"/>
      <c r="BT29" s="720"/>
      <c r="BU29" s="720"/>
      <c r="BV29" s="720"/>
      <c r="BW29" s="720"/>
      <c r="BX29" s="720"/>
      <c r="BY29" s="720"/>
      <c r="BZ29" s="720"/>
      <c r="CA29" s="720"/>
      <c r="CB29" s="721"/>
      <c r="CD29" s="743" t="s">
        <v>308</v>
      </c>
      <c r="CE29" s="744"/>
      <c r="CF29" s="695" t="s">
        <v>70</v>
      </c>
      <c r="CG29" s="696"/>
      <c r="CH29" s="696"/>
      <c r="CI29" s="696"/>
      <c r="CJ29" s="696"/>
      <c r="CK29" s="696"/>
      <c r="CL29" s="696"/>
      <c r="CM29" s="696"/>
      <c r="CN29" s="696"/>
      <c r="CO29" s="696"/>
      <c r="CP29" s="696"/>
      <c r="CQ29" s="697"/>
      <c r="CR29" s="680">
        <v>748523</v>
      </c>
      <c r="CS29" s="716"/>
      <c r="CT29" s="716"/>
      <c r="CU29" s="716"/>
      <c r="CV29" s="716"/>
      <c r="CW29" s="716"/>
      <c r="CX29" s="716"/>
      <c r="CY29" s="717"/>
      <c r="CZ29" s="685">
        <v>13</v>
      </c>
      <c r="DA29" s="714"/>
      <c r="DB29" s="714"/>
      <c r="DC29" s="718"/>
      <c r="DD29" s="689">
        <v>678403</v>
      </c>
      <c r="DE29" s="716"/>
      <c r="DF29" s="716"/>
      <c r="DG29" s="716"/>
      <c r="DH29" s="716"/>
      <c r="DI29" s="716"/>
      <c r="DJ29" s="716"/>
      <c r="DK29" s="717"/>
      <c r="DL29" s="689">
        <v>678403</v>
      </c>
      <c r="DM29" s="716"/>
      <c r="DN29" s="716"/>
      <c r="DO29" s="716"/>
      <c r="DP29" s="716"/>
      <c r="DQ29" s="716"/>
      <c r="DR29" s="716"/>
      <c r="DS29" s="716"/>
      <c r="DT29" s="716"/>
      <c r="DU29" s="716"/>
      <c r="DV29" s="717"/>
      <c r="DW29" s="685">
        <v>20.5</v>
      </c>
      <c r="DX29" s="714"/>
      <c r="DY29" s="714"/>
      <c r="DZ29" s="714"/>
      <c r="EA29" s="714"/>
      <c r="EB29" s="714"/>
      <c r="EC29" s="715"/>
    </row>
    <row r="30" spans="2:133" ht="11.25" customHeight="1" x14ac:dyDescent="0.15">
      <c r="B30" s="677" t="s">
        <v>309</v>
      </c>
      <c r="C30" s="678"/>
      <c r="D30" s="678"/>
      <c r="E30" s="678"/>
      <c r="F30" s="678"/>
      <c r="G30" s="678"/>
      <c r="H30" s="678"/>
      <c r="I30" s="678"/>
      <c r="J30" s="678"/>
      <c r="K30" s="678"/>
      <c r="L30" s="678"/>
      <c r="M30" s="678"/>
      <c r="N30" s="678"/>
      <c r="O30" s="678"/>
      <c r="P30" s="678"/>
      <c r="Q30" s="679"/>
      <c r="R30" s="680">
        <v>23262</v>
      </c>
      <c r="S30" s="681"/>
      <c r="T30" s="681"/>
      <c r="U30" s="681"/>
      <c r="V30" s="681"/>
      <c r="W30" s="681"/>
      <c r="X30" s="681"/>
      <c r="Y30" s="682"/>
      <c r="Z30" s="683">
        <v>0.4</v>
      </c>
      <c r="AA30" s="683"/>
      <c r="AB30" s="683"/>
      <c r="AC30" s="683"/>
      <c r="AD30" s="684">
        <v>17431</v>
      </c>
      <c r="AE30" s="684"/>
      <c r="AF30" s="684"/>
      <c r="AG30" s="684"/>
      <c r="AH30" s="684"/>
      <c r="AI30" s="684"/>
      <c r="AJ30" s="684"/>
      <c r="AK30" s="684"/>
      <c r="AL30" s="685">
        <v>0.5</v>
      </c>
      <c r="AM30" s="686"/>
      <c r="AN30" s="686"/>
      <c r="AO30" s="687"/>
      <c r="AP30" s="728" t="s">
        <v>310</v>
      </c>
      <c r="AQ30" s="729"/>
      <c r="AR30" s="729"/>
      <c r="AS30" s="729"/>
      <c r="AT30" s="734" t="s">
        <v>311</v>
      </c>
      <c r="AU30" s="228"/>
      <c r="AV30" s="228"/>
      <c r="AW30" s="228"/>
      <c r="AX30" s="666" t="s">
        <v>191</v>
      </c>
      <c r="AY30" s="667"/>
      <c r="AZ30" s="667"/>
      <c r="BA30" s="667"/>
      <c r="BB30" s="667"/>
      <c r="BC30" s="667"/>
      <c r="BD30" s="667"/>
      <c r="BE30" s="667"/>
      <c r="BF30" s="668"/>
      <c r="BG30" s="740">
        <v>98.8</v>
      </c>
      <c r="BH30" s="741"/>
      <c r="BI30" s="741"/>
      <c r="BJ30" s="741"/>
      <c r="BK30" s="741"/>
      <c r="BL30" s="741"/>
      <c r="BM30" s="675">
        <v>95.5</v>
      </c>
      <c r="BN30" s="741"/>
      <c r="BO30" s="741"/>
      <c r="BP30" s="741"/>
      <c r="BQ30" s="742"/>
      <c r="BR30" s="740">
        <v>98.6</v>
      </c>
      <c r="BS30" s="741"/>
      <c r="BT30" s="741"/>
      <c r="BU30" s="741"/>
      <c r="BV30" s="741"/>
      <c r="BW30" s="741"/>
      <c r="BX30" s="675">
        <v>94.8</v>
      </c>
      <c r="BY30" s="741"/>
      <c r="BZ30" s="741"/>
      <c r="CA30" s="741"/>
      <c r="CB30" s="742"/>
      <c r="CD30" s="745"/>
      <c r="CE30" s="746"/>
      <c r="CF30" s="695" t="s">
        <v>312</v>
      </c>
      <c r="CG30" s="696"/>
      <c r="CH30" s="696"/>
      <c r="CI30" s="696"/>
      <c r="CJ30" s="696"/>
      <c r="CK30" s="696"/>
      <c r="CL30" s="696"/>
      <c r="CM30" s="696"/>
      <c r="CN30" s="696"/>
      <c r="CO30" s="696"/>
      <c r="CP30" s="696"/>
      <c r="CQ30" s="697"/>
      <c r="CR30" s="680">
        <v>693231</v>
      </c>
      <c r="CS30" s="681"/>
      <c r="CT30" s="681"/>
      <c r="CU30" s="681"/>
      <c r="CV30" s="681"/>
      <c r="CW30" s="681"/>
      <c r="CX30" s="681"/>
      <c r="CY30" s="682"/>
      <c r="CZ30" s="685">
        <v>12.1</v>
      </c>
      <c r="DA30" s="714"/>
      <c r="DB30" s="714"/>
      <c r="DC30" s="718"/>
      <c r="DD30" s="689">
        <v>623111</v>
      </c>
      <c r="DE30" s="681"/>
      <c r="DF30" s="681"/>
      <c r="DG30" s="681"/>
      <c r="DH30" s="681"/>
      <c r="DI30" s="681"/>
      <c r="DJ30" s="681"/>
      <c r="DK30" s="682"/>
      <c r="DL30" s="689">
        <v>623111</v>
      </c>
      <c r="DM30" s="681"/>
      <c r="DN30" s="681"/>
      <c r="DO30" s="681"/>
      <c r="DP30" s="681"/>
      <c r="DQ30" s="681"/>
      <c r="DR30" s="681"/>
      <c r="DS30" s="681"/>
      <c r="DT30" s="681"/>
      <c r="DU30" s="681"/>
      <c r="DV30" s="682"/>
      <c r="DW30" s="685">
        <v>18.8</v>
      </c>
      <c r="DX30" s="714"/>
      <c r="DY30" s="714"/>
      <c r="DZ30" s="714"/>
      <c r="EA30" s="714"/>
      <c r="EB30" s="714"/>
      <c r="EC30" s="715"/>
    </row>
    <row r="31" spans="2:133" ht="11.25" customHeight="1" x14ac:dyDescent="0.15">
      <c r="B31" s="677" t="s">
        <v>313</v>
      </c>
      <c r="C31" s="678"/>
      <c r="D31" s="678"/>
      <c r="E31" s="678"/>
      <c r="F31" s="678"/>
      <c r="G31" s="678"/>
      <c r="H31" s="678"/>
      <c r="I31" s="678"/>
      <c r="J31" s="678"/>
      <c r="K31" s="678"/>
      <c r="L31" s="678"/>
      <c r="M31" s="678"/>
      <c r="N31" s="678"/>
      <c r="O31" s="678"/>
      <c r="P31" s="678"/>
      <c r="Q31" s="679"/>
      <c r="R31" s="680">
        <v>51340</v>
      </c>
      <c r="S31" s="681"/>
      <c r="T31" s="681"/>
      <c r="U31" s="681"/>
      <c r="V31" s="681"/>
      <c r="W31" s="681"/>
      <c r="X31" s="681"/>
      <c r="Y31" s="682"/>
      <c r="Z31" s="683">
        <v>0.9</v>
      </c>
      <c r="AA31" s="683"/>
      <c r="AB31" s="683"/>
      <c r="AC31" s="683"/>
      <c r="AD31" s="684" t="s">
        <v>140</v>
      </c>
      <c r="AE31" s="684"/>
      <c r="AF31" s="684"/>
      <c r="AG31" s="684"/>
      <c r="AH31" s="684"/>
      <c r="AI31" s="684"/>
      <c r="AJ31" s="684"/>
      <c r="AK31" s="684"/>
      <c r="AL31" s="685" t="s">
        <v>131</v>
      </c>
      <c r="AM31" s="686"/>
      <c r="AN31" s="686"/>
      <c r="AO31" s="687"/>
      <c r="AP31" s="730"/>
      <c r="AQ31" s="731"/>
      <c r="AR31" s="731"/>
      <c r="AS31" s="731"/>
      <c r="AT31" s="735"/>
      <c r="AU31" s="227" t="s">
        <v>314</v>
      </c>
      <c r="AV31" s="227"/>
      <c r="AW31" s="227"/>
      <c r="AX31" s="677" t="s">
        <v>315</v>
      </c>
      <c r="AY31" s="678"/>
      <c r="AZ31" s="678"/>
      <c r="BA31" s="678"/>
      <c r="BB31" s="678"/>
      <c r="BC31" s="678"/>
      <c r="BD31" s="678"/>
      <c r="BE31" s="678"/>
      <c r="BF31" s="679"/>
      <c r="BG31" s="737">
        <v>99.4</v>
      </c>
      <c r="BH31" s="716"/>
      <c r="BI31" s="716"/>
      <c r="BJ31" s="716"/>
      <c r="BK31" s="716"/>
      <c r="BL31" s="716"/>
      <c r="BM31" s="686">
        <v>98.6</v>
      </c>
      <c r="BN31" s="738"/>
      <c r="BO31" s="738"/>
      <c r="BP31" s="738"/>
      <c r="BQ31" s="739"/>
      <c r="BR31" s="737">
        <v>99.6</v>
      </c>
      <c r="BS31" s="716"/>
      <c r="BT31" s="716"/>
      <c r="BU31" s="716"/>
      <c r="BV31" s="716"/>
      <c r="BW31" s="716"/>
      <c r="BX31" s="686">
        <v>98.1</v>
      </c>
      <c r="BY31" s="738"/>
      <c r="BZ31" s="738"/>
      <c r="CA31" s="738"/>
      <c r="CB31" s="739"/>
      <c r="CD31" s="745"/>
      <c r="CE31" s="746"/>
      <c r="CF31" s="695" t="s">
        <v>316</v>
      </c>
      <c r="CG31" s="696"/>
      <c r="CH31" s="696"/>
      <c r="CI31" s="696"/>
      <c r="CJ31" s="696"/>
      <c r="CK31" s="696"/>
      <c r="CL31" s="696"/>
      <c r="CM31" s="696"/>
      <c r="CN31" s="696"/>
      <c r="CO31" s="696"/>
      <c r="CP31" s="696"/>
      <c r="CQ31" s="697"/>
      <c r="CR31" s="680">
        <v>55292</v>
      </c>
      <c r="CS31" s="716"/>
      <c r="CT31" s="716"/>
      <c r="CU31" s="716"/>
      <c r="CV31" s="716"/>
      <c r="CW31" s="716"/>
      <c r="CX31" s="716"/>
      <c r="CY31" s="717"/>
      <c r="CZ31" s="685">
        <v>1</v>
      </c>
      <c r="DA31" s="714"/>
      <c r="DB31" s="714"/>
      <c r="DC31" s="718"/>
      <c r="DD31" s="689">
        <v>55292</v>
      </c>
      <c r="DE31" s="716"/>
      <c r="DF31" s="716"/>
      <c r="DG31" s="716"/>
      <c r="DH31" s="716"/>
      <c r="DI31" s="716"/>
      <c r="DJ31" s="716"/>
      <c r="DK31" s="717"/>
      <c r="DL31" s="689">
        <v>55292</v>
      </c>
      <c r="DM31" s="716"/>
      <c r="DN31" s="716"/>
      <c r="DO31" s="716"/>
      <c r="DP31" s="716"/>
      <c r="DQ31" s="716"/>
      <c r="DR31" s="716"/>
      <c r="DS31" s="716"/>
      <c r="DT31" s="716"/>
      <c r="DU31" s="716"/>
      <c r="DV31" s="717"/>
      <c r="DW31" s="685">
        <v>1.7</v>
      </c>
      <c r="DX31" s="714"/>
      <c r="DY31" s="714"/>
      <c r="DZ31" s="714"/>
      <c r="EA31" s="714"/>
      <c r="EB31" s="714"/>
      <c r="EC31" s="715"/>
    </row>
    <row r="32" spans="2:133" ht="11.25" customHeight="1" x14ac:dyDescent="0.15">
      <c r="B32" s="677" t="s">
        <v>317</v>
      </c>
      <c r="C32" s="678"/>
      <c r="D32" s="678"/>
      <c r="E32" s="678"/>
      <c r="F32" s="678"/>
      <c r="G32" s="678"/>
      <c r="H32" s="678"/>
      <c r="I32" s="678"/>
      <c r="J32" s="678"/>
      <c r="K32" s="678"/>
      <c r="L32" s="678"/>
      <c r="M32" s="678"/>
      <c r="N32" s="678"/>
      <c r="O32" s="678"/>
      <c r="P32" s="678"/>
      <c r="Q32" s="679"/>
      <c r="R32" s="680">
        <v>320149</v>
      </c>
      <c r="S32" s="681"/>
      <c r="T32" s="681"/>
      <c r="U32" s="681"/>
      <c r="V32" s="681"/>
      <c r="W32" s="681"/>
      <c r="X32" s="681"/>
      <c r="Y32" s="682"/>
      <c r="Z32" s="683">
        <v>5.5</v>
      </c>
      <c r="AA32" s="683"/>
      <c r="AB32" s="683"/>
      <c r="AC32" s="683"/>
      <c r="AD32" s="684" t="s">
        <v>131</v>
      </c>
      <c r="AE32" s="684"/>
      <c r="AF32" s="684"/>
      <c r="AG32" s="684"/>
      <c r="AH32" s="684"/>
      <c r="AI32" s="684"/>
      <c r="AJ32" s="684"/>
      <c r="AK32" s="684"/>
      <c r="AL32" s="685" t="s">
        <v>131</v>
      </c>
      <c r="AM32" s="686"/>
      <c r="AN32" s="686"/>
      <c r="AO32" s="687"/>
      <c r="AP32" s="732"/>
      <c r="AQ32" s="733"/>
      <c r="AR32" s="733"/>
      <c r="AS32" s="733"/>
      <c r="AT32" s="736"/>
      <c r="AU32" s="229"/>
      <c r="AV32" s="229"/>
      <c r="AW32" s="229"/>
      <c r="AX32" s="725" t="s">
        <v>318</v>
      </c>
      <c r="AY32" s="726"/>
      <c r="AZ32" s="726"/>
      <c r="BA32" s="726"/>
      <c r="BB32" s="726"/>
      <c r="BC32" s="726"/>
      <c r="BD32" s="726"/>
      <c r="BE32" s="726"/>
      <c r="BF32" s="727"/>
      <c r="BG32" s="749">
        <v>98</v>
      </c>
      <c r="BH32" s="750"/>
      <c r="BI32" s="750"/>
      <c r="BJ32" s="750"/>
      <c r="BK32" s="750"/>
      <c r="BL32" s="750"/>
      <c r="BM32" s="751">
        <v>92</v>
      </c>
      <c r="BN32" s="750"/>
      <c r="BO32" s="750"/>
      <c r="BP32" s="750"/>
      <c r="BQ32" s="752"/>
      <c r="BR32" s="749">
        <v>97.3</v>
      </c>
      <c r="BS32" s="750"/>
      <c r="BT32" s="750"/>
      <c r="BU32" s="750"/>
      <c r="BV32" s="750"/>
      <c r="BW32" s="750"/>
      <c r="BX32" s="751">
        <v>91.3</v>
      </c>
      <c r="BY32" s="750"/>
      <c r="BZ32" s="750"/>
      <c r="CA32" s="750"/>
      <c r="CB32" s="752"/>
      <c r="CD32" s="747"/>
      <c r="CE32" s="748"/>
      <c r="CF32" s="695" t="s">
        <v>319</v>
      </c>
      <c r="CG32" s="696"/>
      <c r="CH32" s="696"/>
      <c r="CI32" s="696"/>
      <c r="CJ32" s="696"/>
      <c r="CK32" s="696"/>
      <c r="CL32" s="696"/>
      <c r="CM32" s="696"/>
      <c r="CN32" s="696"/>
      <c r="CO32" s="696"/>
      <c r="CP32" s="696"/>
      <c r="CQ32" s="697"/>
      <c r="CR32" s="680">
        <v>340</v>
      </c>
      <c r="CS32" s="681"/>
      <c r="CT32" s="681"/>
      <c r="CU32" s="681"/>
      <c r="CV32" s="681"/>
      <c r="CW32" s="681"/>
      <c r="CX32" s="681"/>
      <c r="CY32" s="682"/>
      <c r="CZ32" s="685">
        <v>0</v>
      </c>
      <c r="DA32" s="714"/>
      <c r="DB32" s="714"/>
      <c r="DC32" s="718"/>
      <c r="DD32" s="689">
        <v>340</v>
      </c>
      <c r="DE32" s="681"/>
      <c r="DF32" s="681"/>
      <c r="DG32" s="681"/>
      <c r="DH32" s="681"/>
      <c r="DI32" s="681"/>
      <c r="DJ32" s="681"/>
      <c r="DK32" s="682"/>
      <c r="DL32" s="689">
        <v>340</v>
      </c>
      <c r="DM32" s="681"/>
      <c r="DN32" s="681"/>
      <c r="DO32" s="681"/>
      <c r="DP32" s="681"/>
      <c r="DQ32" s="681"/>
      <c r="DR32" s="681"/>
      <c r="DS32" s="681"/>
      <c r="DT32" s="681"/>
      <c r="DU32" s="681"/>
      <c r="DV32" s="682"/>
      <c r="DW32" s="685">
        <v>0</v>
      </c>
      <c r="DX32" s="714"/>
      <c r="DY32" s="714"/>
      <c r="DZ32" s="714"/>
      <c r="EA32" s="714"/>
      <c r="EB32" s="714"/>
      <c r="EC32" s="715"/>
    </row>
    <row r="33" spans="2:133" ht="11.25" customHeight="1" x14ac:dyDescent="0.15">
      <c r="B33" s="677" t="s">
        <v>320</v>
      </c>
      <c r="C33" s="678"/>
      <c r="D33" s="678"/>
      <c r="E33" s="678"/>
      <c r="F33" s="678"/>
      <c r="G33" s="678"/>
      <c r="H33" s="678"/>
      <c r="I33" s="678"/>
      <c r="J33" s="678"/>
      <c r="K33" s="678"/>
      <c r="L33" s="678"/>
      <c r="M33" s="678"/>
      <c r="N33" s="678"/>
      <c r="O33" s="678"/>
      <c r="P33" s="678"/>
      <c r="Q33" s="679"/>
      <c r="R33" s="680">
        <v>141604</v>
      </c>
      <c r="S33" s="681"/>
      <c r="T33" s="681"/>
      <c r="U33" s="681"/>
      <c r="V33" s="681"/>
      <c r="W33" s="681"/>
      <c r="X33" s="681"/>
      <c r="Y33" s="682"/>
      <c r="Z33" s="683">
        <v>2.4</v>
      </c>
      <c r="AA33" s="683"/>
      <c r="AB33" s="683"/>
      <c r="AC33" s="683"/>
      <c r="AD33" s="684" t="s">
        <v>131</v>
      </c>
      <c r="AE33" s="684"/>
      <c r="AF33" s="684"/>
      <c r="AG33" s="684"/>
      <c r="AH33" s="684"/>
      <c r="AI33" s="684"/>
      <c r="AJ33" s="684"/>
      <c r="AK33" s="684"/>
      <c r="AL33" s="685" t="s">
        <v>131</v>
      </c>
      <c r="AM33" s="686"/>
      <c r="AN33" s="686"/>
      <c r="AO33" s="687"/>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5" t="s">
        <v>321</v>
      </c>
      <c r="CE33" s="696"/>
      <c r="CF33" s="696"/>
      <c r="CG33" s="696"/>
      <c r="CH33" s="696"/>
      <c r="CI33" s="696"/>
      <c r="CJ33" s="696"/>
      <c r="CK33" s="696"/>
      <c r="CL33" s="696"/>
      <c r="CM33" s="696"/>
      <c r="CN33" s="696"/>
      <c r="CO33" s="696"/>
      <c r="CP33" s="696"/>
      <c r="CQ33" s="697"/>
      <c r="CR33" s="680">
        <v>2317871</v>
      </c>
      <c r="CS33" s="716"/>
      <c r="CT33" s="716"/>
      <c r="CU33" s="716"/>
      <c r="CV33" s="716"/>
      <c r="CW33" s="716"/>
      <c r="CX33" s="716"/>
      <c r="CY33" s="717"/>
      <c r="CZ33" s="685">
        <v>40.299999999999997</v>
      </c>
      <c r="DA33" s="714"/>
      <c r="DB33" s="714"/>
      <c r="DC33" s="718"/>
      <c r="DD33" s="689">
        <v>1932426</v>
      </c>
      <c r="DE33" s="716"/>
      <c r="DF33" s="716"/>
      <c r="DG33" s="716"/>
      <c r="DH33" s="716"/>
      <c r="DI33" s="716"/>
      <c r="DJ33" s="716"/>
      <c r="DK33" s="717"/>
      <c r="DL33" s="689">
        <v>1241583</v>
      </c>
      <c r="DM33" s="716"/>
      <c r="DN33" s="716"/>
      <c r="DO33" s="716"/>
      <c r="DP33" s="716"/>
      <c r="DQ33" s="716"/>
      <c r="DR33" s="716"/>
      <c r="DS33" s="716"/>
      <c r="DT33" s="716"/>
      <c r="DU33" s="716"/>
      <c r="DV33" s="717"/>
      <c r="DW33" s="685">
        <v>37.5</v>
      </c>
      <c r="DX33" s="714"/>
      <c r="DY33" s="714"/>
      <c r="DZ33" s="714"/>
      <c r="EA33" s="714"/>
      <c r="EB33" s="714"/>
      <c r="EC33" s="715"/>
    </row>
    <row r="34" spans="2:133" ht="11.25" customHeight="1" x14ac:dyDescent="0.15">
      <c r="B34" s="677" t="s">
        <v>322</v>
      </c>
      <c r="C34" s="678"/>
      <c r="D34" s="678"/>
      <c r="E34" s="678"/>
      <c r="F34" s="678"/>
      <c r="G34" s="678"/>
      <c r="H34" s="678"/>
      <c r="I34" s="678"/>
      <c r="J34" s="678"/>
      <c r="K34" s="678"/>
      <c r="L34" s="678"/>
      <c r="M34" s="678"/>
      <c r="N34" s="678"/>
      <c r="O34" s="678"/>
      <c r="P34" s="678"/>
      <c r="Q34" s="679"/>
      <c r="R34" s="680">
        <v>60690</v>
      </c>
      <c r="S34" s="681"/>
      <c r="T34" s="681"/>
      <c r="U34" s="681"/>
      <c r="V34" s="681"/>
      <c r="W34" s="681"/>
      <c r="X34" s="681"/>
      <c r="Y34" s="682"/>
      <c r="Z34" s="683">
        <v>1</v>
      </c>
      <c r="AA34" s="683"/>
      <c r="AB34" s="683"/>
      <c r="AC34" s="683"/>
      <c r="AD34" s="684">
        <v>7</v>
      </c>
      <c r="AE34" s="684"/>
      <c r="AF34" s="684"/>
      <c r="AG34" s="684"/>
      <c r="AH34" s="684"/>
      <c r="AI34" s="684"/>
      <c r="AJ34" s="684"/>
      <c r="AK34" s="684"/>
      <c r="AL34" s="685">
        <v>0</v>
      </c>
      <c r="AM34" s="686"/>
      <c r="AN34" s="686"/>
      <c r="AO34" s="687"/>
      <c r="AP34" s="232"/>
      <c r="AQ34" s="659" t="s">
        <v>323</v>
      </c>
      <c r="AR34" s="660"/>
      <c r="AS34" s="660"/>
      <c r="AT34" s="660"/>
      <c r="AU34" s="660"/>
      <c r="AV34" s="660"/>
      <c r="AW34" s="660"/>
      <c r="AX34" s="660"/>
      <c r="AY34" s="660"/>
      <c r="AZ34" s="660"/>
      <c r="BA34" s="660"/>
      <c r="BB34" s="660"/>
      <c r="BC34" s="660"/>
      <c r="BD34" s="660"/>
      <c r="BE34" s="660"/>
      <c r="BF34" s="661"/>
      <c r="BG34" s="659" t="s">
        <v>324</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325</v>
      </c>
      <c r="CE34" s="696"/>
      <c r="CF34" s="696"/>
      <c r="CG34" s="696"/>
      <c r="CH34" s="696"/>
      <c r="CI34" s="696"/>
      <c r="CJ34" s="696"/>
      <c r="CK34" s="696"/>
      <c r="CL34" s="696"/>
      <c r="CM34" s="696"/>
      <c r="CN34" s="696"/>
      <c r="CO34" s="696"/>
      <c r="CP34" s="696"/>
      <c r="CQ34" s="697"/>
      <c r="CR34" s="680">
        <v>728741</v>
      </c>
      <c r="CS34" s="681"/>
      <c r="CT34" s="681"/>
      <c r="CU34" s="681"/>
      <c r="CV34" s="681"/>
      <c r="CW34" s="681"/>
      <c r="CX34" s="681"/>
      <c r="CY34" s="682"/>
      <c r="CZ34" s="685">
        <v>12.7</v>
      </c>
      <c r="DA34" s="714"/>
      <c r="DB34" s="714"/>
      <c r="DC34" s="718"/>
      <c r="DD34" s="689">
        <v>559126</v>
      </c>
      <c r="DE34" s="681"/>
      <c r="DF34" s="681"/>
      <c r="DG34" s="681"/>
      <c r="DH34" s="681"/>
      <c r="DI34" s="681"/>
      <c r="DJ34" s="681"/>
      <c r="DK34" s="682"/>
      <c r="DL34" s="689">
        <v>520857</v>
      </c>
      <c r="DM34" s="681"/>
      <c r="DN34" s="681"/>
      <c r="DO34" s="681"/>
      <c r="DP34" s="681"/>
      <c r="DQ34" s="681"/>
      <c r="DR34" s="681"/>
      <c r="DS34" s="681"/>
      <c r="DT34" s="681"/>
      <c r="DU34" s="681"/>
      <c r="DV34" s="682"/>
      <c r="DW34" s="685">
        <v>15.7</v>
      </c>
      <c r="DX34" s="714"/>
      <c r="DY34" s="714"/>
      <c r="DZ34" s="714"/>
      <c r="EA34" s="714"/>
      <c r="EB34" s="714"/>
      <c r="EC34" s="715"/>
    </row>
    <row r="35" spans="2:133" ht="11.25" customHeight="1" x14ac:dyDescent="0.15">
      <c r="B35" s="677" t="s">
        <v>326</v>
      </c>
      <c r="C35" s="678"/>
      <c r="D35" s="678"/>
      <c r="E35" s="678"/>
      <c r="F35" s="678"/>
      <c r="G35" s="678"/>
      <c r="H35" s="678"/>
      <c r="I35" s="678"/>
      <c r="J35" s="678"/>
      <c r="K35" s="678"/>
      <c r="L35" s="678"/>
      <c r="M35" s="678"/>
      <c r="N35" s="678"/>
      <c r="O35" s="678"/>
      <c r="P35" s="678"/>
      <c r="Q35" s="679"/>
      <c r="R35" s="680">
        <v>868372</v>
      </c>
      <c r="S35" s="681"/>
      <c r="T35" s="681"/>
      <c r="U35" s="681"/>
      <c r="V35" s="681"/>
      <c r="W35" s="681"/>
      <c r="X35" s="681"/>
      <c r="Y35" s="682"/>
      <c r="Z35" s="683">
        <v>14.8</v>
      </c>
      <c r="AA35" s="683"/>
      <c r="AB35" s="683"/>
      <c r="AC35" s="683"/>
      <c r="AD35" s="684" t="s">
        <v>131</v>
      </c>
      <c r="AE35" s="684"/>
      <c r="AF35" s="684"/>
      <c r="AG35" s="684"/>
      <c r="AH35" s="684"/>
      <c r="AI35" s="684"/>
      <c r="AJ35" s="684"/>
      <c r="AK35" s="684"/>
      <c r="AL35" s="685" t="s">
        <v>131</v>
      </c>
      <c r="AM35" s="686"/>
      <c r="AN35" s="686"/>
      <c r="AO35" s="687"/>
      <c r="AP35" s="232"/>
      <c r="AQ35" s="753" t="s">
        <v>327</v>
      </c>
      <c r="AR35" s="754"/>
      <c r="AS35" s="754"/>
      <c r="AT35" s="754"/>
      <c r="AU35" s="754"/>
      <c r="AV35" s="754"/>
      <c r="AW35" s="754"/>
      <c r="AX35" s="754"/>
      <c r="AY35" s="755"/>
      <c r="AZ35" s="669">
        <v>512109</v>
      </c>
      <c r="BA35" s="670"/>
      <c r="BB35" s="670"/>
      <c r="BC35" s="670"/>
      <c r="BD35" s="670"/>
      <c r="BE35" s="670"/>
      <c r="BF35" s="756"/>
      <c r="BG35" s="691" t="s">
        <v>328</v>
      </c>
      <c r="BH35" s="692"/>
      <c r="BI35" s="692"/>
      <c r="BJ35" s="692"/>
      <c r="BK35" s="692"/>
      <c r="BL35" s="692"/>
      <c r="BM35" s="692"/>
      <c r="BN35" s="692"/>
      <c r="BO35" s="692"/>
      <c r="BP35" s="692"/>
      <c r="BQ35" s="692"/>
      <c r="BR35" s="692"/>
      <c r="BS35" s="692"/>
      <c r="BT35" s="692"/>
      <c r="BU35" s="693"/>
      <c r="BV35" s="669">
        <v>3864</v>
      </c>
      <c r="BW35" s="670"/>
      <c r="BX35" s="670"/>
      <c r="BY35" s="670"/>
      <c r="BZ35" s="670"/>
      <c r="CA35" s="670"/>
      <c r="CB35" s="756"/>
      <c r="CD35" s="695" t="s">
        <v>329</v>
      </c>
      <c r="CE35" s="696"/>
      <c r="CF35" s="696"/>
      <c r="CG35" s="696"/>
      <c r="CH35" s="696"/>
      <c r="CI35" s="696"/>
      <c r="CJ35" s="696"/>
      <c r="CK35" s="696"/>
      <c r="CL35" s="696"/>
      <c r="CM35" s="696"/>
      <c r="CN35" s="696"/>
      <c r="CO35" s="696"/>
      <c r="CP35" s="696"/>
      <c r="CQ35" s="697"/>
      <c r="CR35" s="680">
        <v>70915</v>
      </c>
      <c r="CS35" s="716"/>
      <c r="CT35" s="716"/>
      <c r="CU35" s="716"/>
      <c r="CV35" s="716"/>
      <c r="CW35" s="716"/>
      <c r="CX35" s="716"/>
      <c r="CY35" s="717"/>
      <c r="CZ35" s="685">
        <v>1.2</v>
      </c>
      <c r="DA35" s="714"/>
      <c r="DB35" s="714"/>
      <c r="DC35" s="718"/>
      <c r="DD35" s="689">
        <v>61939</v>
      </c>
      <c r="DE35" s="716"/>
      <c r="DF35" s="716"/>
      <c r="DG35" s="716"/>
      <c r="DH35" s="716"/>
      <c r="DI35" s="716"/>
      <c r="DJ35" s="716"/>
      <c r="DK35" s="717"/>
      <c r="DL35" s="689">
        <v>61939</v>
      </c>
      <c r="DM35" s="716"/>
      <c r="DN35" s="716"/>
      <c r="DO35" s="716"/>
      <c r="DP35" s="716"/>
      <c r="DQ35" s="716"/>
      <c r="DR35" s="716"/>
      <c r="DS35" s="716"/>
      <c r="DT35" s="716"/>
      <c r="DU35" s="716"/>
      <c r="DV35" s="717"/>
      <c r="DW35" s="685">
        <v>1.9</v>
      </c>
      <c r="DX35" s="714"/>
      <c r="DY35" s="714"/>
      <c r="DZ35" s="714"/>
      <c r="EA35" s="714"/>
      <c r="EB35" s="714"/>
      <c r="EC35" s="715"/>
    </row>
    <row r="36" spans="2:133" ht="11.25" customHeight="1" x14ac:dyDescent="0.15">
      <c r="B36" s="677" t="s">
        <v>330</v>
      </c>
      <c r="C36" s="678"/>
      <c r="D36" s="678"/>
      <c r="E36" s="678"/>
      <c r="F36" s="678"/>
      <c r="G36" s="678"/>
      <c r="H36" s="678"/>
      <c r="I36" s="678"/>
      <c r="J36" s="678"/>
      <c r="K36" s="678"/>
      <c r="L36" s="678"/>
      <c r="M36" s="678"/>
      <c r="N36" s="678"/>
      <c r="O36" s="678"/>
      <c r="P36" s="678"/>
      <c r="Q36" s="679"/>
      <c r="R36" s="680" t="s">
        <v>131</v>
      </c>
      <c r="S36" s="681"/>
      <c r="T36" s="681"/>
      <c r="U36" s="681"/>
      <c r="V36" s="681"/>
      <c r="W36" s="681"/>
      <c r="X36" s="681"/>
      <c r="Y36" s="682"/>
      <c r="Z36" s="683" t="s">
        <v>230</v>
      </c>
      <c r="AA36" s="683"/>
      <c r="AB36" s="683"/>
      <c r="AC36" s="683"/>
      <c r="AD36" s="684" t="s">
        <v>131</v>
      </c>
      <c r="AE36" s="684"/>
      <c r="AF36" s="684"/>
      <c r="AG36" s="684"/>
      <c r="AH36" s="684"/>
      <c r="AI36" s="684"/>
      <c r="AJ36" s="684"/>
      <c r="AK36" s="684"/>
      <c r="AL36" s="685" t="s">
        <v>131</v>
      </c>
      <c r="AM36" s="686"/>
      <c r="AN36" s="686"/>
      <c r="AO36" s="687"/>
      <c r="AQ36" s="757" t="s">
        <v>331</v>
      </c>
      <c r="AR36" s="758"/>
      <c r="AS36" s="758"/>
      <c r="AT36" s="758"/>
      <c r="AU36" s="758"/>
      <c r="AV36" s="758"/>
      <c r="AW36" s="758"/>
      <c r="AX36" s="758"/>
      <c r="AY36" s="759"/>
      <c r="AZ36" s="680">
        <v>126391</v>
      </c>
      <c r="BA36" s="681"/>
      <c r="BB36" s="681"/>
      <c r="BC36" s="681"/>
      <c r="BD36" s="716"/>
      <c r="BE36" s="716"/>
      <c r="BF36" s="739"/>
      <c r="BG36" s="695" t="s">
        <v>332</v>
      </c>
      <c r="BH36" s="696"/>
      <c r="BI36" s="696"/>
      <c r="BJ36" s="696"/>
      <c r="BK36" s="696"/>
      <c r="BL36" s="696"/>
      <c r="BM36" s="696"/>
      <c r="BN36" s="696"/>
      <c r="BO36" s="696"/>
      <c r="BP36" s="696"/>
      <c r="BQ36" s="696"/>
      <c r="BR36" s="696"/>
      <c r="BS36" s="696"/>
      <c r="BT36" s="696"/>
      <c r="BU36" s="697"/>
      <c r="BV36" s="680">
        <v>-27179</v>
      </c>
      <c r="BW36" s="681"/>
      <c r="BX36" s="681"/>
      <c r="BY36" s="681"/>
      <c r="BZ36" s="681"/>
      <c r="CA36" s="681"/>
      <c r="CB36" s="690"/>
      <c r="CD36" s="695" t="s">
        <v>333</v>
      </c>
      <c r="CE36" s="696"/>
      <c r="CF36" s="696"/>
      <c r="CG36" s="696"/>
      <c r="CH36" s="696"/>
      <c r="CI36" s="696"/>
      <c r="CJ36" s="696"/>
      <c r="CK36" s="696"/>
      <c r="CL36" s="696"/>
      <c r="CM36" s="696"/>
      <c r="CN36" s="696"/>
      <c r="CO36" s="696"/>
      <c r="CP36" s="696"/>
      <c r="CQ36" s="697"/>
      <c r="CR36" s="680">
        <v>664829</v>
      </c>
      <c r="CS36" s="681"/>
      <c r="CT36" s="681"/>
      <c r="CU36" s="681"/>
      <c r="CV36" s="681"/>
      <c r="CW36" s="681"/>
      <c r="CX36" s="681"/>
      <c r="CY36" s="682"/>
      <c r="CZ36" s="685">
        <v>11.6</v>
      </c>
      <c r="DA36" s="714"/>
      <c r="DB36" s="714"/>
      <c r="DC36" s="718"/>
      <c r="DD36" s="689">
        <v>541860</v>
      </c>
      <c r="DE36" s="681"/>
      <c r="DF36" s="681"/>
      <c r="DG36" s="681"/>
      <c r="DH36" s="681"/>
      <c r="DI36" s="681"/>
      <c r="DJ36" s="681"/>
      <c r="DK36" s="682"/>
      <c r="DL36" s="689">
        <v>387686</v>
      </c>
      <c r="DM36" s="681"/>
      <c r="DN36" s="681"/>
      <c r="DO36" s="681"/>
      <c r="DP36" s="681"/>
      <c r="DQ36" s="681"/>
      <c r="DR36" s="681"/>
      <c r="DS36" s="681"/>
      <c r="DT36" s="681"/>
      <c r="DU36" s="681"/>
      <c r="DV36" s="682"/>
      <c r="DW36" s="685">
        <v>11.7</v>
      </c>
      <c r="DX36" s="714"/>
      <c r="DY36" s="714"/>
      <c r="DZ36" s="714"/>
      <c r="EA36" s="714"/>
      <c r="EB36" s="714"/>
      <c r="EC36" s="715"/>
    </row>
    <row r="37" spans="2:133" ht="11.25" customHeight="1" x14ac:dyDescent="0.15">
      <c r="B37" s="677" t="s">
        <v>334</v>
      </c>
      <c r="C37" s="678"/>
      <c r="D37" s="678"/>
      <c r="E37" s="678"/>
      <c r="F37" s="678"/>
      <c r="G37" s="678"/>
      <c r="H37" s="678"/>
      <c r="I37" s="678"/>
      <c r="J37" s="678"/>
      <c r="K37" s="678"/>
      <c r="L37" s="678"/>
      <c r="M37" s="678"/>
      <c r="N37" s="678"/>
      <c r="O37" s="678"/>
      <c r="P37" s="678"/>
      <c r="Q37" s="679"/>
      <c r="R37" s="680">
        <v>126172</v>
      </c>
      <c r="S37" s="681"/>
      <c r="T37" s="681"/>
      <c r="U37" s="681"/>
      <c r="V37" s="681"/>
      <c r="W37" s="681"/>
      <c r="X37" s="681"/>
      <c r="Y37" s="682"/>
      <c r="Z37" s="683">
        <v>2.2000000000000002</v>
      </c>
      <c r="AA37" s="683"/>
      <c r="AB37" s="683"/>
      <c r="AC37" s="683"/>
      <c r="AD37" s="684" t="s">
        <v>131</v>
      </c>
      <c r="AE37" s="684"/>
      <c r="AF37" s="684"/>
      <c r="AG37" s="684"/>
      <c r="AH37" s="684"/>
      <c r="AI37" s="684"/>
      <c r="AJ37" s="684"/>
      <c r="AK37" s="684"/>
      <c r="AL37" s="685" t="s">
        <v>230</v>
      </c>
      <c r="AM37" s="686"/>
      <c r="AN37" s="686"/>
      <c r="AO37" s="687"/>
      <c r="AQ37" s="757" t="s">
        <v>335</v>
      </c>
      <c r="AR37" s="758"/>
      <c r="AS37" s="758"/>
      <c r="AT37" s="758"/>
      <c r="AU37" s="758"/>
      <c r="AV37" s="758"/>
      <c r="AW37" s="758"/>
      <c r="AX37" s="758"/>
      <c r="AY37" s="759"/>
      <c r="AZ37" s="680">
        <v>36642</v>
      </c>
      <c r="BA37" s="681"/>
      <c r="BB37" s="681"/>
      <c r="BC37" s="681"/>
      <c r="BD37" s="716"/>
      <c r="BE37" s="716"/>
      <c r="BF37" s="739"/>
      <c r="BG37" s="695" t="s">
        <v>336</v>
      </c>
      <c r="BH37" s="696"/>
      <c r="BI37" s="696"/>
      <c r="BJ37" s="696"/>
      <c r="BK37" s="696"/>
      <c r="BL37" s="696"/>
      <c r="BM37" s="696"/>
      <c r="BN37" s="696"/>
      <c r="BO37" s="696"/>
      <c r="BP37" s="696"/>
      <c r="BQ37" s="696"/>
      <c r="BR37" s="696"/>
      <c r="BS37" s="696"/>
      <c r="BT37" s="696"/>
      <c r="BU37" s="697"/>
      <c r="BV37" s="680">
        <v>1074</v>
      </c>
      <c r="BW37" s="681"/>
      <c r="BX37" s="681"/>
      <c r="BY37" s="681"/>
      <c r="BZ37" s="681"/>
      <c r="CA37" s="681"/>
      <c r="CB37" s="690"/>
      <c r="CD37" s="695" t="s">
        <v>337</v>
      </c>
      <c r="CE37" s="696"/>
      <c r="CF37" s="696"/>
      <c r="CG37" s="696"/>
      <c r="CH37" s="696"/>
      <c r="CI37" s="696"/>
      <c r="CJ37" s="696"/>
      <c r="CK37" s="696"/>
      <c r="CL37" s="696"/>
      <c r="CM37" s="696"/>
      <c r="CN37" s="696"/>
      <c r="CO37" s="696"/>
      <c r="CP37" s="696"/>
      <c r="CQ37" s="697"/>
      <c r="CR37" s="680">
        <v>247958</v>
      </c>
      <c r="CS37" s="716"/>
      <c r="CT37" s="716"/>
      <c r="CU37" s="716"/>
      <c r="CV37" s="716"/>
      <c r="CW37" s="716"/>
      <c r="CX37" s="716"/>
      <c r="CY37" s="717"/>
      <c r="CZ37" s="685">
        <v>4.3</v>
      </c>
      <c r="DA37" s="714"/>
      <c r="DB37" s="714"/>
      <c r="DC37" s="718"/>
      <c r="DD37" s="689">
        <v>178458</v>
      </c>
      <c r="DE37" s="716"/>
      <c r="DF37" s="716"/>
      <c r="DG37" s="716"/>
      <c r="DH37" s="716"/>
      <c r="DI37" s="716"/>
      <c r="DJ37" s="716"/>
      <c r="DK37" s="717"/>
      <c r="DL37" s="689">
        <v>169548</v>
      </c>
      <c r="DM37" s="716"/>
      <c r="DN37" s="716"/>
      <c r="DO37" s="716"/>
      <c r="DP37" s="716"/>
      <c r="DQ37" s="716"/>
      <c r="DR37" s="716"/>
      <c r="DS37" s="716"/>
      <c r="DT37" s="716"/>
      <c r="DU37" s="716"/>
      <c r="DV37" s="717"/>
      <c r="DW37" s="685">
        <v>5.0999999999999996</v>
      </c>
      <c r="DX37" s="714"/>
      <c r="DY37" s="714"/>
      <c r="DZ37" s="714"/>
      <c r="EA37" s="714"/>
      <c r="EB37" s="714"/>
      <c r="EC37" s="715"/>
    </row>
    <row r="38" spans="2:133" ht="11.25" customHeight="1" x14ac:dyDescent="0.15">
      <c r="B38" s="725" t="s">
        <v>338</v>
      </c>
      <c r="C38" s="726"/>
      <c r="D38" s="726"/>
      <c r="E38" s="726"/>
      <c r="F38" s="726"/>
      <c r="G38" s="726"/>
      <c r="H38" s="726"/>
      <c r="I38" s="726"/>
      <c r="J38" s="726"/>
      <c r="K38" s="726"/>
      <c r="L38" s="726"/>
      <c r="M38" s="726"/>
      <c r="N38" s="726"/>
      <c r="O38" s="726"/>
      <c r="P38" s="726"/>
      <c r="Q38" s="727"/>
      <c r="R38" s="760">
        <v>5848943</v>
      </c>
      <c r="S38" s="761"/>
      <c r="T38" s="761"/>
      <c r="U38" s="761"/>
      <c r="V38" s="761"/>
      <c r="W38" s="761"/>
      <c r="X38" s="761"/>
      <c r="Y38" s="762"/>
      <c r="Z38" s="763">
        <v>100</v>
      </c>
      <c r="AA38" s="763"/>
      <c r="AB38" s="763"/>
      <c r="AC38" s="763"/>
      <c r="AD38" s="764">
        <v>3187254</v>
      </c>
      <c r="AE38" s="764"/>
      <c r="AF38" s="764"/>
      <c r="AG38" s="764"/>
      <c r="AH38" s="764"/>
      <c r="AI38" s="764"/>
      <c r="AJ38" s="764"/>
      <c r="AK38" s="764"/>
      <c r="AL38" s="765">
        <v>100</v>
      </c>
      <c r="AM38" s="751"/>
      <c r="AN38" s="751"/>
      <c r="AO38" s="766"/>
      <c r="AQ38" s="757" t="s">
        <v>339</v>
      </c>
      <c r="AR38" s="758"/>
      <c r="AS38" s="758"/>
      <c r="AT38" s="758"/>
      <c r="AU38" s="758"/>
      <c r="AV38" s="758"/>
      <c r="AW38" s="758"/>
      <c r="AX38" s="758"/>
      <c r="AY38" s="759"/>
      <c r="AZ38" s="680" t="s">
        <v>140</v>
      </c>
      <c r="BA38" s="681"/>
      <c r="BB38" s="681"/>
      <c r="BC38" s="681"/>
      <c r="BD38" s="716"/>
      <c r="BE38" s="716"/>
      <c r="BF38" s="739"/>
      <c r="BG38" s="695" t="s">
        <v>340</v>
      </c>
      <c r="BH38" s="696"/>
      <c r="BI38" s="696"/>
      <c r="BJ38" s="696"/>
      <c r="BK38" s="696"/>
      <c r="BL38" s="696"/>
      <c r="BM38" s="696"/>
      <c r="BN38" s="696"/>
      <c r="BO38" s="696"/>
      <c r="BP38" s="696"/>
      <c r="BQ38" s="696"/>
      <c r="BR38" s="696"/>
      <c r="BS38" s="696"/>
      <c r="BT38" s="696"/>
      <c r="BU38" s="697"/>
      <c r="BV38" s="680">
        <v>1659</v>
      </c>
      <c r="BW38" s="681"/>
      <c r="BX38" s="681"/>
      <c r="BY38" s="681"/>
      <c r="BZ38" s="681"/>
      <c r="CA38" s="681"/>
      <c r="CB38" s="690"/>
      <c r="CD38" s="695" t="s">
        <v>341</v>
      </c>
      <c r="CE38" s="696"/>
      <c r="CF38" s="696"/>
      <c r="CG38" s="696"/>
      <c r="CH38" s="696"/>
      <c r="CI38" s="696"/>
      <c r="CJ38" s="696"/>
      <c r="CK38" s="696"/>
      <c r="CL38" s="696"/>
      <c r="CM38" s="696"/>
      <c r="CN38" s="696"/>
      <c r="CO38" s="696"/>
      <c r="CP38" s="696"/>
      <c r="CQ38" s="697"/>
      <c r="CR38" s="680">
        <v>385718</v>
      </c>
      <c r="CS38" s="681"/>
      <c r="CT38" s="681"/>
      <c r="CU38" s="681"/>
      <c r="CV38" s="681"/>
      <c r="CW38" s="681"/>
      <c r="CX38" s="681"/>
      <c r="CY38" s="682"/>
      <c r="CZ38" s="685">
        <v>6.7</v>
      </c>
      <c r="DA38" s="714"/>
      <c r="DB38" s="714"/>
      <c r="DC38" s="718"/>
      <c r="DD38" s="689">
        <v>328966</v>
      </c>
      <c r="DE38" s="681"/>
      <c r="DF38" s="681"/>
      <c r="DG38" s="681"/>
      <c r="DH38" s="681"/>
      <c r="DI38" s="681"/>
      <c r="DJ38" s="681"/>
      <c r="DK38" s="682"/>
      <c r="DL38" s="689">
        <v>269701</v>
      </c>
      <c r="DM38" s="681"/>
      <c r="DN38" s="681"/>
      <c r="DO38" s="681"/>
      <c r="DP38" s="681"/>
      <c r="DQ38" s="681"/>
      <c r="DR38" s="681"/>
      <c r="DS38" s="681"/>
      <c r="DT38" s="681"/>
      <c r="DU38" s="681"/>
      <c r="DV38" s="682"/>
      <c r="DW38" s="685">
        <v>8.1</v>
      </c>
      <c r="DX38" s="714"/>
      <c r="DY38" s="714"/>
      <c r="DZ38" s="714"/>
      <c r="EA38" s="714"/>
      <c r="EB38" s="714"/>
      <c r="EC38" s="715"/>
    </row>
    <row r="39" spans="2:133" ht="11.25" customHeight="1" x14ac:dyDescent="0.15">
      <c r="AQ39" s="757" t="s">
        <v>342</v>
      </c>
      <c r="AR39" s="758"/>
      <c r="AS39" s="758"/>
      <c r="AT39" s="758"/>
      <c r="AU39" s="758"/>
      <c r="AV39" s="758"/>
      <c r="AW39" s="758"/>
      <c r="AX39" s="758"/>
      <c r="AY39" s="759"/>
      <c r="AZ39" s="680" t="s">
        <v>140</v>
      </c>
      <c r="BA39" s="681"/>
      <c r="BB39" s="681"/>
      <c r="BC39" s="681"/>
      <c r="BD39" s="716"/>
      <c r="BE39" s="716"/>
      <c r="BF39" s="739"/>
      <c r="BG39" s="771" t="s">
        <v>343</v>
      </c>
      <c r="BH39" s="772"/>
      <c r="BI39" s="772"/>
      <c r="BJ39" s="772"/>
      <c r="BK39" s="772"/>
      <c r="BL39" s="233"/>
      <c r="BM39" s="696" t="s">
        <v>344</v>
      </c>
      <c r="BN39" s="696"/>
      <c r="BO39" s="696"/>
      <c r="BP39" s="696"/>
      <c r="BQ39" s="696"/>
      <c r="BR39" s="696"/>
      <c r="BS39" s="696"/>
      <c r="BT39" s="696"/>
      <c r="BU39" s="697"/>
      <c r="BV39" s="680">
        <v>63</v>
      </c>
      <c r="BW39" s="681"/>
      <c r="BX39" s="681"/>
      <c r="BY39" s="681"/>
      <c r="BZ39" s="681"/>
      <c r="CA39" s="681"/>
      <c r="CB39" s="690"/>
      <c r="CD39" s="695" t="s">
        <v>345</v>
      </c>
      <c r="CE39" s="696"/>
      <c r="CF39" s="696"/>
      <c r="CG39" s="696"/>
      <c r="CH39" s="696"/>
      <c r="CI39" s="696"/>
      <c r="CJ39" s="696"/>
      <c r="CK39" s="696"/>
      <c r="CL39" s="696"/>
      <c r="CM39" s="696"/>
      <c r="CN39" s="696"/>
      <c r="CO39" s="696"/>
      <c r="CP39" s="696"/>
      <c r="CQ39" s="697"/>
      <c r="CR39" s="680">
        <v>466268</v>
      </c>
      <c r="CS39" s="716"/>
      <c r="CT39" s="716"/>
      <c r="CU39" s="716"/>
      <c r="CV39" s="716"/>
      <c r="CW39" s="716"/>
      <c r="CX39" s="716"/>
      <c r="CY39" s="717"/>
      <c r="CZ39" s="685">
        <v>8.1</v>
      </c>
      <c r="DA39" s="714"/>
      <c r="DB39" s="714"/>
      <c r="DC39" s="718"/>
      <c r="DD39" s="689">
        <v>439135</v>
      </c>
      <c r="DE39" s="716"/>
      <c r="DF39" s="716"/>
      <c r="DG39" s="716"/>
      <c r="DH39" s="716"/>
      <c r="DI39" s="716"/>
      <c r="DJ39" s="716"/>
      <c r="DK39" s="717"/>
      <c r="DL39" s="689" t="s">
        <v>140</v>
      </c>
      <c r="DM39" s="716"/>
      <c r="DN39" s="716"/>
      <c r="DO39" s="716"/>
      <c r="DP39" s="716"/>
      <c r="DQ39" s="716"/>
      <c r="DR39" s="716"/>
      <c r="DS39" s="716"/>
      <c r="DT39" s="716"/>
      <c r="DU39" s="716"/>
      <c r="DV39" s="717"/>
      <c r="DW39" s="685" t="s">
        <v>140</v>
      </c>
      <c r="DX39" s="714"/>
      <c r="DY39" s="714"/>
      <c r="DZ39" s="714"/>
      <c r="EA39" s="714"/>
      <c r="EB39" s="714"/>
      <c r="EC39" s="715"/>
    </row>
    <row r="40" spans="2:133" ht="11.25" customHeight="1" x14ac:dyDescent="0.15">
      <c r="AQ40" s="757" t="s">
        <v>346</v>
      </c>
      <c r="AR40" s="758"/>
      <c r="AS40" s="758"/>
      <c r="AT40" s="758"/>
      <c r="AU40" s="758"/>
      <c r="AV40" s="758"/>
      <c r="AW40" s="758"/>
      <c r="AX40" s="758"/>
      <c r="AY40" s="759"/>
      <c r="AZ40" s="680">
        <v>117178</v>
      </c>
      <c r="BA40" s="681"/>
      <c r="BB40" s="681"/>
      <c r="BC40" s="681"/>
      <c r="BD40" s="716"/>
      <c r="BE40" s="716"/>
      <c r="BF40" s="739"/>
      <c r="BG40" s="771"/>
      <c r="BH40" s="772"/>
      <c r="BI40" s="772"/>
      <c r="BJ40" s="772"/>
      <c r="BK40" s="772"/>
      <c r="BL40" s="233"/>
      <c r="BM40" s="696" t="s">
        <v>347</v>
      </c>
      <c r="BN40" s="696"/>
      <c r="BO40" s="696"/>
      <c r="BP40" s="696"/>
      <c r="BQ40" s="696"/>
      <c r="BR40" s="696"/>
      <c r="BS40" s="696"/>
      <c r="BT40" s="696"/>
      <c r="BU40" s="697"/>
      <c r="BV40" s="680" t="s">
        <v>140</v>
      </c>
      <c r="BW40" s="681"/>
      <c r="BX40" s="681"/>
      <c r="BY40" s="681"/>
      <c r="BZ40" s="681"/>
      <c r="CA40" s="681"/>
      <c r="CB40" s="690"/>
      <c r="CD40" s="695" t="s">
        <v>348</v>
      </c>
      <c r="CE40" s="696"/>
      <c r="CF40" s="696"/>
      <c r="CG40" s="696"/>
      <c r="CH40" s="696"/>
      <c r="CI40" s="696"/>
      <c r="CJ40" s="696"/>
      <c r="CK40" s="696"/>
      <c r="CL40" s="696"/>
      <c r="CM40" s="696"/>
      <c r="CN40" s="696"/>
      <c r="CO40" s="696"/>
      <c r="CP40" s="696"/>
      <c r="CQ40" s="697"/>
      <c r="CR40" s="680">
        <v>1400</v>
      </c>
      <c r="CS40" s="681"/>
      <c r="CT40" s="681"/>
      <c r="CU40" s="681"/>
      <c r="CV40" s="681"/>
      <c r="CW40" s="681"/>
      <c r="CX40" s="681"/>
      <c r="CY40" s="682"/>
      <c r="CZ40" s="685">
        <v>0</v>
      </c>
      <c r="DA40" s="714"/>
      <c r="DB40" s="714"/>
      <c r="DC40" s="718"/>
      <c r="DD40" s="689">
        <v>1400</v>
      </c>
      <c r="DE40" s="681"/>
      <c r="DF40" s="681"/>
      <c r="DG40" s="681"/>
      <c r="DH40" s="681"/>
      <c r="DI40" s="681"/>
      <c r="DJ40" s="681"/>
      <c r="DK40" s="682"/>
      <c r="DL40" s="689">
        <v>1400</v>
      </c>
      <c r="DM40" s="681"/>
      <c r="DN40" s="681"/>
      <c r="DO40" s="681"/>
      <c r="DP40" s="681"/>
      <c r="DQ40" s="681"/>
      <c r="DR40" s="681"/>
      <c r="DS40" s="681"/>
      <c r="DT40" s="681"/>
      <c r="DU40" s="681"/>
      <c r="DV40" s="682"/>
      <c r="DW40" s="685">
        <v>0</v>
      </c>
      <c r="DX40" s="714"/>
      <c r="DY40" s="714"/>
      <c r="DZ40" s="714"/>
      <c r="EA40" s="714"/>
      <c r="EB40" s="714"/>
      <c r="EC40" s="715"/>
    </row>
    <row r="41" spans="2:133" ht="11.25" customHeight="1" x14ac:dyDescent="0.15">
      <c r="AQ41" s="767" t="s">
        <v>349</v>
      </c>
      <c r="AR41" s="768"/>
      <c r="AS41" s="768"/>
      <c r="AT41" s="768"/>
      <c r="AU41" s="768"/>
      <c r="AV41" s="768"/>
      <c r="AW41" s="768"/>
      <c r="AX41" s="768"/>
      <c r="AY41" s="769"/>
      <c r="AZ41" s="760">
        <v>231898</v>
      </c>
      <c r="BA41" s="761"/>
      <c r="BB41" s="761"/>
      <c r="BC41" s="761"/>
      <c r="BD41" s="750"/>
      <c r="BE41" s="750"/>
      <c r="BF41" s="752"/>
      <c r="BG41" s="773"/>
      <c r="BH41" s="774"/>
      <c r="BI41" s="774"/>
      <c r="BJ41" s="774"/>
      <c r="BK41" s="774"/>
      <c r="BL41" s="234"/>
      <c r="BM41" s="705" t="s">
        <v>350</v>
      </c>
      <c r="BN41" s="705"/>
      <c r="BO41" s="705"/>
      <c r="BP41" s="705"/>
      <c r="BQ41" s="705"/>
      <c r="BR41" s="705"/>
      <c r="BS41" s="705"/>
      <c r="BT41" s="705"/>
      <c r="BU41" s="706"/>
      <c r="BV41" s="760">
        <v>356</v>
      </c>
      <c r="BW41" s="761"/>
      <c r="BX41" s="761"/>
      <c r="BY41" s="761"/>
      <c r="BZ41" s="761"/>
      <c r="CA41" s="761"/>
      <c r="CB41" s="770"/>
      <c r="CD41" s="695" t="s">
        <v>351</v>
      </c>
      <c r="CE41" s="696"/>
      <c r="CF41" s="696"/>
      <c r="CG41" s="696"/>
      <c r="CH41" s="696"/>
      <c r="CI41" s="696"/>
      <c r="CJ41" s="696"/>
      <c r="CK41" s="696"/>
      <c r="CL41" s="696"/>
      <c r="CM41" s="696"/>
      <c r="CN41" s="696"/>
      <c r="CO41" s="696"/>
      <c r="CP41" s="696"/>
      <c r="CQ41" s="697"/>
      <c r="CR41" s="680" t="s">
        <v>140</v>
      </c>
      <c r="CS41" s="716"/>
      <c r="CT41" s="716"/>
      <c r="CU41" s="716"/>
      <c r="CV41" s="716"/>
      <c r="CW41" s="716"/>
      <c r="CX41" s="716"/>
      <c r="CY41" s="717"/>
      <c r="CZ41" s="685" t="s">
        <v>140</v>
      </c>
      <c r="DA41" s="714"/>
      <c r="DB41" s="714"/>
      <c r="DC41" s="718"/>
      <c r="DD41" s="689" t="s">
        <v>140</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15">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7" t="s">
        <v>353</v>
      </c>
      <c r="CE42" s="678"/>
      <c r="CF42" s="678"/>
      <c r="CG42" s="678"/>
      <c r="CH42" s="678"/>
      <c r="CI42" s="678"/>
      <c r="CJ42" s="678"/>
      <c r="CK42" s="678"/>
      <c r="CL42" s="678"/>
      <c r="CM42" s="678"/>
      <c r="CN42" s="678"/>
      <c r="CO42" s="678"/>
      <c r="CP42" s="678"/>
      <c r="CQ42" s="679"/>
      <c r="CR42" s="680">
        <v>1197342</v>
      </c>
      <c r="CS42" s="681"/>
      <c r="CT42" s="681"/>
      <c r="CU42" s="681"/>
      <c r="CV42" s="681"/>
      <c r="CW42" s="681"/>
      <c r="CX42" s="681"/>
      <c r="CY42" s="682"/>
      <c r="CZ42" s="685">
        <v>20.8</v>
      </c>
      <c r="DA42" s="686"/>
      <c r="DB42" s="686"/>
      <c r="DC42" s="781"/>
      <c r="DD42" s="689">
        <v>293694</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15">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7" t="s">
        <v>355</v>
      </c>
      <c r="CE43" s="678"/>
      <c r="CF43" s="678"/>
      <c r="CG43" s="678"/>
      <c r="CH43" s="678"/>
      <c r="CI43" s="678"/>
      <c r="CJ43" s="678"/>
      <c r="CK43" s="678"/>
      <c r="CL43" s="678"/>
      <c r="CM43" s="678"/>
      <c r="CN43" s="678"/>
      <c r="CO43" s="678"/>
      <c r="CP43" s="678"/>
      <c r="CQ43" s="679"/>
      <c r="CR43" s="680" t="s">
        <v>356</v>
      </c>
      <c r="CS43" s="716"/>
      <c r="CT43" s="716"/>
      <c r="CU43" s="716"/>
      <c r="CV43" s="716"/>
      <c r="CW43" s="716"/>
      <c r="CX43" s="716"/>
      <c r="CY43" s="717"/>
      <c r="CZ43" s="685" t="s">
        <v>356</v>
      </c>
      <c r="DA43" s="714"/>
      <c r="DB43" s="714"/>
      <c r="DC43" s="718"/>
      <c r="DD43" s="689" t="s">
        <v>131</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15">
      <c r="B44" s="238" t="s">
        <v>357</v>
      </c>
      <c r="CD44" s="792" t="s">
        <v>308</v>
      </c>
      <c r="CE44" s="793"/>
      <c r="CF44" s="677" t="s">
        <v>358</v>
      </c>
      <c r="CG44" s="678"/>
      <c r="CH44" s="678"/>
      <c r="CI44" s="678"/>
      <c r="CJ44" s="678"/>
      <c r="CK44" s="678"/>
      <c r="CL44" s="678"/>
      <c r="CM44" s="678"/>
      <c r="CN44" s="678"/>
      <c r="CO44" s="678"/>
      <c r="CP44" s="678"/>
      <c r="CQ44" s="679"/>
      <c r="CR44" s="680">
        <v>1169925</v>
      </c>
      <c r="CS44" s="681"/>
      <c r="CT44" s="681"/>
      <c r="CU44" s="681"/>
      <c r="CV44" s="681"/>
      <c r="CW44" s="681"/>
      <c r="CX44" s="681"/>
      <c r="CY44" s="682"/>
      <c r="CZ44" s="685">
        <v>20.399999999999999</v>
      </c>
      <c r="DA44" s="686"/>
      <c r="DB44" s="686"/>
      <c r="DC44" s="781"/>
      <c r="DD44" s="689">
        <v>269277</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15">
      <c r="CD45" s="794"/>
      <c r="CE45" s="795"/>
      <c r="CF45" s="677" t="s">
        <v>359</v>
      </c>
      <c r="CG45" s="678"/>
      <c r="CH45" s="678"/>
      <c r="CI45" s="678"/>
      <c r="CJ45" s="678"/>
      <c r="CK45" s="678"/>
      <c r="CL45" s="678"/>
      <c r="CM45" s="678"/>
      <c r="CN45" s="678"/>
      <c r="CO45" s="678"/>
      <c r="CP45" s="678"/>
      <c r="CQ45" s="679"/>
      <c r="CR45" s="680">
        <v>659849</v>
      </c>
      <c r="CS45" s="716"/>
      <c r="CT45" s="716"/>
      <c r="CU45" s="716"/>
      <c r="CV45" s="716"/>
      <c r="CW45" s="716"/>
      <c r="CX45" s="716"/>
      <c r="CY45" s="717"/>
      <c r="CZ45" s="685">
        <v>11.5</v>
      </c>
      <c r="DA45" s="714"/>
      <c r="DB45" s="714"/>
      <c r="DC45" s="718"/>
      <c r="DD45" s="689">
        <v>108955</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15">
      <c r="CD46" s="794"/>
      <c r="CE46" s="795"/>
      <c r="CF46" s="677" t="s">
        <v>360</v>
      </c>
      <c r="CG46" s="678"/>
      <c r="CH46" s="678"/>
      <c r="CI46" s="678"/>
      <c r="CJ46" s="678"/>
      <c r="CK46" s="678"/>
      <c r="CL46" s="678"/>
      <c r="CM46" s="678"/>
      <c r="CN46" s="678"/>
      <c r="CO46" s="678"/>
      <c r="CP46" s="678"/>
      <c r="CQ46" s="679"/>
      <c r="CR46" s="680">
        <v>507181</v>
      </c>
      <c r="CS46" s="681"/>
      <c r="CT46" s="681"/>
      <c r="CU46" s="681"/>
      <c r="CV46" s="681"/>
      <c r="CW46" s="681"/>
      <c r="CX46" s="681"/>
      <c r="CY46" s="682"/>
      <c r="CZ46" s="685">
        <v>8.8000000000000007</v>
      </c>
      <c r="DA46" s="686"/>
      <c r="DB46" s="686"/>
      <c r="DC46" s="781"/>
      <c r="DD46" s="689">
        <v>157427</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15">
      <c r="CD47" s="794"/>
      <c r="CE47" s="795"/>
      <c r="CF47" s="677" t="s">
        <v>361</v>
      </c>
      <c r="CG47" s="678"/>
      <c r="CH47" s="678"/>
      <c r="CI47" s="678"/>
      <c r="CJ47" s="678"/>
      <c r="CK47" s="678"/>
      <c r="CL47" s="678"/>
      <c r="CM47" s="678"/>
      <c r="CN47" s="678"/>
      <c r="CO47" s="678"/>
      <c r="CP47" s="678"/>
      <c r="CQ47" s="679"/>
      <c r="CR47" s="680">
        <v>27417</v>
      </c>
      <c r="CS47" s="716"/>
      <c r="CT47" s="716"/>
      <c r="CU47" s="716"/>
      <c r="CV47" s="716"/>
      <c r="CW47" s="716"/>
      <c r="CX47" s="716"/>
      <c r="CY47" s="717"/>
      <c r="CZ47" s="685">
        <v>0.5</v>
      </c>
      <c r="DA47" s="714"/>
      <c r="DB47" s="714"/>
      <c r="DC47" s="718"/>
      <c r="DD47" s="689">
        <v>24417</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x14ac:dyDescent="0.15">
      <c r="CD48" s="796"/>
      <c r="CE48" s="797"/>
      <c r="CF48" s="677" t="s">
        <v>362</v>
      </c>
      <c r="CG48" s="678"/>
      <c r="CH48" s="678"/>
      <c r="CI48" s="678"/>
      <c r="CJ48" s="678"/>
      <c r="CK48" s="678"/>
      <c r="CL48" s="678"/>
      <c r="CM48" s="678"/>
      <c r="CN48" s="678"/>
      <c r="CO48" s="678"/>
      <c r="CP48" s="678"/>
      <c r="CQ48" s="679"/>
      <c r="CR48" s="680" t="s">
        <v>356</v>
      </c>
      <c r="CS48" s="681"/>
      <c r="CT48" s="681"/>
      <c r="CU48" s="681"/>
      <c r="CV48" s="681"/>
      <c r="CW48" s="681"/>
      <c r="CX48" s="681"/>
      <c r="CY48" s="682"/>
      <c r="CZ48" s="685" t="s">
        <v>131</v>
      </c>
      <c r="DA48" s="686"/>
      <c r="DB48" s="686"/>
      <c r="DC48" s="781"/>
      <c r="DD48" s="689" t="s">
        <v>356</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15">
      <c r="CD49" s="725" t="s">
        <v>363</v>
      </c>
      <c r="CE49" s="726"/>
      <c r="CF49" s="726"/>
      <c r="CG49" s="726"/>
      <c r="CH49" s="726"/>
      <c r="CI49" s="726"/>
      <c r="CJ49" s="726"/>
      <c r="CK49" s="726"/>
      <c r="CL49" s="726"/>
      <c r="CM49" s="726"/>
      <c r="CN49" s="726"/>
      <c r="CO49" s="726"/>
      <c r="CP49" s="726"/>
      <c r="CQ49" s="727"/>
      <c r="CR49" s="760">
        <v>5745188</v>
      </c>
      <c r="CS49" s="750"/>
      <c r="CT49" s="750"/>
      <c r="CU49" s="750"/>
      <c r="CV49" s="750"/>
      <c r="CW49" s="750"/>
      <c r="CX49" s="750"/>
      <c r="CY49" s="782"/>
      <c r="CZ49" s="765">
        <v>100</v>
      </c>
      <c r="DA49" s="783"/>
      <c r="DB49" s="783"/>
      <c r="DC49" s="784"/>
      <c r="DD49" s="785">
        <v>3949818</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x14ac:dyDescent="0.15"/>
    <row r="51" spans="82:133" hidden="1" x14ac:dyDescent="0.15"/>
    <row r="52" spans="82:133" hidden="1" x14ac:dyDescent="0.15"/>
    <row r="53" spans="82:133" hidden="1" x14ac:dyDescent="0.15"/>
  </sheetData>
  <sheetProtection algorithmName="SHA-512" hashValue="h6e3E39aNlgn7qm+BwvQcOdD0Q214IEPFEViaFpO7eIKYAwg1Nuf9ApiVBlwMBrlUEJwAF/nEdlS7+jczuN9bQ==" saltValue="sXgrWUwW1xMdwid3rnE8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7" t="s">
        <v>365</v>
      </c>
      <c r="DK2" s="828"/>
      <c r="DL2" s="828"/>
      <c r="DM2" s="828"/>
      <c r="DN2" s="828"/>
      <c r="DO2" s="829"/>
      <c r="DP2" s="247"/>
      <c r="DQ2" s="827" t="s">
        <v>366</v>
      </c>
      <c r="DR2" s="828"/>
      <c r="DS2" s="828"/>
      <c r="DT2" s="828"/>
      <c r="DU2" s="828"/>
      <c r="DV2" s="828"/>
      <c r="DW2" s="828"/>
      <c r="DX2" s="828"/>
      <c r="DY2" s="828"/>
      <c r="DZ2" s="82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30" t="s">
        <v>367</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0"/>
      <c r="BA4" s="250"/>
      <c r="BB4" s="250"/>
      <c r="BC4" s="250"/>
      <c r="BD4" s="250"/>
      <c r="BE4" s="251"/>
      <c r="BF4" s="251"/>
      <c r="BG4" s="251"/>
      <c r="BH4" s="251"/>
      <c r="BI4" s="251"/>
      <c r="BJ4" s="251"/>
      <c r="BK4" s="251"/>
      <c r="BL4" s="251"/>
      <c r="BM4" s="251"/>
      <c r="BN4" s="251"/>
      <c r="BO4" s="251"/>
      <c r="BP4" s="251"/>
      <c r="BQ4" s="250" t="s">
        <v>368</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21" t="s">
        <v>369</v>
      </c>
      <c r="B5" s="822"/>
      <c r="C5" s="822"/>
      <c r="D5" s="822"/>
      <c r="E5" s="822"/>
      <c r="F5" s="822"/>
      <c r="G5" s="822"/>
      <c r="H5" s="822"/>
      <c r="I5" s="822"/>
      <c r="J5" s="822"/>
      <c r="K5" s="822"/>
      <c r="L5" s="822"/>
      <c r="M5" s="822"/>
      <c r="N5" s="822"/>
      <c r="O5" s="822"/>
      <c r="P5" s="823"/>
      <c r="Q5" s="798" t="s">
        <v>370</v>
      </c>
      <c r="R5" s="799"/>
      <c r="S5" s="799"/>
      <c r="T5" s="799"/>
      <c r="U5" s="800"/>
      <c r="V5" s="798" t="s">
        <v>371</v>
      </c>
      <c r="W5" s="799"/>
      <c r="X5" s="799"/>
      <c r="Y5" s="799"/>
      <c r="Z5" s="800"/>
      <c r="AA5" s="798" t="s">
        <v>372</v>
      </c>
      <c r="AB5" s="799"/>
      <c r="AC5" s="799"/>
      <c r="AD5" s="799"/>
      <c r="AE5" s="799"/>
      <c r="AF5" s="831" t="s">
        <v>373</v>
      </c>
      <c r="AG5" s="799"/>
      <c r="AH5" s="799"/>
      <c r="AI5" s="799"/>
      <c r="AJ5" s="810"/>
      <c r="AK5" s="799" t="s">
        <v>374</v>
      </c>
      <c r="AL5" s="799"/>
      <c r="AM5" s="799"/>
      <c r="AN5" s="799"/>
      <c r="AO5" s="800"/>
      <c r="AP5" s="798" t="s">
        <v>375</v>
      </c>
      <c r="AQ5" s="799"/>
      <c r="AR5" s="799"/>
      <c r="AS5" s="799"/>
      <c r="AT5" s="800"/>
      <c r="AU5" s="798" t="s">
        <v>376</v>
      </c>
      <c r="AV5" s="799"/>
      <c r="AW5" s="799"/>
      <c r="AX5" s="799"/>
      <c r="AY5" s="810"/>
      <c r="AZ5" s="254"/>
      <c r="BA5" s="254"/>
      <c r="BB5" s="254"/>
      <c r="BC5" s="254"/>
      <c r="BD5" s="254"/>
      <c r="BE5" s="255"/>
      <c r="BF5" s="255"/>
      <c r="BG5" s="255"/>
      <c r="BH5" s="255"/>
      <c r="BI5" s="255"/>
      <c r="BJ5" s="255"/>
      <c r="BK5" s="255"/>
      <c r="BL5" s="255"/>
      <c r="BM5" s="255"/>
      <c r="BN5" s="255"/>
      <c r="BO5" s="255"/>
      <c r="BP5" s="255"/>
      <c r="BQ5" s="821" t="s">
        <v>377</v>
      </c>
      <c r="BR5" s="822"/>
      <c r="BS5" s="822"/>
      <c r="BT5" s="822"/>
      <c r="BU5" s="822"/>
      <c r="BV5" s="822"/>
      <c r="BW5" s="822"/>
      <c r="BX5" s="822"/>
      <c r="BY5" s="822"/>
      <c r="BZ5" s="822"/>
      <c r="CA5" s="822"/>
      <c r="CB5" s="822"/>
      <c r="CC5" s="822"/>
      <c r="CD5" s="822"/>
      <c r="CE5" s="822"/>
      <c r="CF5" s="822"/>
      <c r="CG5" s="823"/>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04" t="s">
        <v>383</v>
      </c>
      <c r="DH5" s="805"/>
      <c r="DI5" s="805"/>
      <c r="DJ5" s="805"/>
      <c r="DK5" s="806"/>
      <c r="DL5" s="804" t="s">
        <v>384</v>
      </c>
      <c r="DM5" s="805"/>
      <c r="DN5" s="805"/>
      <c r="DO5" s="805"/>
      <c r="DP5" s="806"/>
      <c r="DQ5" s="798" t="s">
        <v>385</v>
      </c>
      <c r="DR5" s="799"/>
      <c r="DS5" s="799"/>
      <c r="DT5" s="799"/>
      <c r="DU5" s="800"/>
      <c r="DV5" s="798" t="s">
        <v>376</v>
      </c>
      <c r="DW5" s="799"/>
      <c r="DX5" s="799"/>
      <c r="DY5" s="799"/>
      <c r="DZ5" s="810"/>
      <c r="EA5" s="252"/>
    </row>
    <row r="6" spans="1:131" s="253"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0"/>
      <c r="BA6" s="250"/>
      <c r="BB6" s="250"/>
      <c r="BC6" s="250"/>
      <c r="BD6" s="250"/>
      <c r="BE6" s="251"/>
      <c r="BF6" s="251"/>
      <c r="BG6" s="251"/>
      <c r="BH6" s="251"/>
      <c r="BI6" s="251"/>
      <c r="BJ6" s="251"/>
      <c r="BK6" s="251"/>
      <c r="BL6" s="251"/>
      <c r="BM6" s="251"/>
      <c r="BN6" s="251"/>
      <c r="BO6" s="251"/>
      <c r="BP6" s="251"/>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2"/>
    </row>
    <row r="7" spans="1:131" s="253" customFormat="1" ht="26.25" customHeight="1" thickTop="1" x14ac:dyDescent="0.15">
      <c r="A7" s="256">
        <v>1</v>
      </c>
      <c r="B7" s="812" t="s">
        <v>386</v>
      </c>
      <c r="C7" s="813"/>
      <c r="D7" s="813"/>
      <c r="E7" s="813"/>
      <c r="F7" s="813"/>
      <c r="G7" s="813"/>
      <c r="H7" s="813"/>
      <c r="I7" s="813"/>
      <c r="J7" s="813"/>
      <c r="K7" s="813"/>
      <c r="L7" s="813"/>
      <c r="M7" s="813"/>
      <c r="N7" s="813"/>
      <c r="O7" s="813"/>
      <c r="P7" s="814"/>
      <c r="Q7" s="815">
        <v>5849</v>
      </c>
      <c r="R7" s="816"/>
      <c r="S7" s="816"/>
      <c r="T7" s="816"/>
      <c r="U7" s="816"/>
      <c r="V7" s="816">
        <v>5745</v>
      </c>
      <c r="W7" s="816"/>
      <c r="X7" s="816"/>
      <c r="Y7" s="816"/>
      <c r="Z7" s="816"/>
      <c r="AA7" s="816">
        <v>104</v>
      </c>
      <c r="AB7" s="816"/>
      <c r="AC7" s="816"/>
      <c r="AD7" s="816"/>
      <c r="AE7" s="817"/>
      <c r="AF7" s="818">
        <v>51</v>
      </c>
      <c r="AG7" s="819"/>
      <c r="AH7" s="819"/>
      <c r="AI7" s="819"/>
      <c r="AJ7" s="820"/>
      <c r="AK7" s="855" t="s">
        <v>567</v>
      </c>
      <c r="AL7" s="856"/>
      <c r="AM7" s="856"/>
      <c r="AN7" s="856"/>
      <c r="AO7" s="856"/>
      <c r="AP7" s="856">
        <v>7110</v>
      </c>
      <c r="AQ7" s="856"/>
      <c r="AR7" s="856"/>
      <c r="AS7" s="856"/>
      <c r="AT7" s="856"/>
      <c r="AU7" s="857"/>
      <c r="AV7" s="857"/>
      <c r="AW7" s="857"/>
      <c r="AX7" s="857"/>
      <c r="AY7" s="858"/>
      <c r="AZ7" s="250"/>
      <c r="BA7" s="250"/>
      <c r="BB7" s="250"/>
      <c r="BC7" s="250"/>
      <c r="BD7" s="250"/>
      <c r="BE7" s="251"/>
      <c r="BF7" s="251"/>
      <c r="BG7" s="251"/>
      <c r="BH7" s="251"/>
      <c r="BI7" s="251"/>
      <c r="BJ7" s="251"/>
      <c r="BK7" s="251"/>
      <c r="BL7" s="251"/>
      <c r="BM7" s="251"/>
      <c r="BN7" s="251"/>
      <c r="BO7" s="251"/>
      <c r="BP7" s="251"/>
      <c r="BQ7" s="257">
        <v>1</v>
      </c>
      <c r="BR7" s="258"/>
      <c r="BS7" s="859"/>
      <c r="BT7" s="860"/>
      <c r="BU7" s="860"/>
      <c r="BV7" s="860"/>
      <c r="BW7" s="860"/>
      <c r="BX7" s="860"/>
      <c r="BY7" s="860"/>
      <c r="BZ7" s="860"/>
      <c r="CA7" s="860"/>
      <c r="CB7" s="860"/>
      <c r="CC7" s="860"/>
      <c r="CD7" s="860"/>
      <c r="CE7" s="860"/>
      <c r="CF7" s="860"/>
      <c r="CG7" s="861"/>
      <c r="CH7" s="852"/>
      <c r="CI7" s="853"/>
      <c r="CJ7" s="853"/>
      <c r="CK7" s="853"/>
      <c r="CL7" s="854"/>
      <c r="CM7" s="852"/>
      <c r="CN7" s="853"/>
      <c r="CO7" s="853"/>
      <c r="CP7" s="853"/>
      <c r="CQ7" s="854"/>
      <c r="CR7" s="852"/>
      <c r="CS7" s="853"/>
      <c r="CT7" s="853"/>
      <c r="CU7" s="853"/>
      <c r="CV7" s="854"/>
      <c r="CW7" s="852"/>
      <c r="CX7" s="853"/>
      <c r="CY7" s="853"/>
      <c r="CZ7" s="853"/>
      <c r="DA7" s="854"/>
      <c r="DB7" s="852"/>
      <c r="DC7" s="853"/>
      <c r="DD7" s="853"/>
      <c r="DE7" s="853"/>
      <c r="DF7" s="854"/>
      <c r="DG7" s="852"/>
      <c r="DH7" s="853"/>
      <c r="DI7" s="853"/>
      <c r="DJ7" s="853"/>
      <c r="DK7" s="854"/>
      <c r="DL7" s="852"/>
      <c r="DM7" s="853"/>
      <c r="DN7" s="853"/>
      <c r="DO7" s="853"/>
      <c r="DP7" s="854"/>
      <c r="DQ7" s="852"/>
      <c r="DR7" s="853"/>
      <c r="DS7" s="853"/>
      <c r="DT7" s="853"/>
      <c r="DU7" s="854"/>
      <c r="DV7" s="833"/>
      <c r="DW7" s="834"/>
      <c r="DX7" s="834"/>
      <c r="DY7" s="834"/>
      <c r="DZ7" s="835"/>
      <c r="EA7" s="252"/>
    </row>
    <row r="8" spans="1:131" s="253" customFormat="1" ht="26.25" customHeight="1" x14ac:dyDescent="0.15">
      <c r="A8" s="259">
        <v>2</v>
      </c>
      <c r="B8" s="836" t="s">
        <v>387</v>
      </c>
      <c r="C8" s="837"/>
      <c r="D8" s="837"/>
      <c r="E8" s="837"/>
      <c r="F8" s="837"/>
      <c r="G8" s="837"/>
      <c r="H8" s="837"/>
      <c r="I8" s="837"/>
      <c r="J8" s="837"/>
      <c r="K8" s="837"/>
      <c r="L8" s="837"/>
      <c r="M8" s="837"/>
      <c r="N8" s="837"/>
      <c r="O8" s="837"/>
      <c r="P8" s="838"/>
      <c r="Q8" s="839">
        <v>3</v>
      </c>
      <c r="R8" s="840"/>
      <c r="S8" s="840"/>
      <c r="T8" s="840"/>
      <c r="U8" s="840"/>
      <c r="V8" s="840">
        <v>3</v>
      </c>
      <c r="W8" s="840"/>
      <c r="X8" s="840"/>
      <c r="Y8" s="840"/>
      <c r="Z8" s="840"/>
      <c r="AA8" s="840">
        <v>0</v>
      </c>
      <c r="AB8" s="840"/>
      <c r="AC8" s="840"/>
      <c r="AD8" s="840"/>
      <c r="AE8" s="841"/>
      <c r="AF8" s="842">
        <v>0</v>
      </c>
      <c r="AG8" s="843"/>
      <c r="AH8" s="843"/>
      <c r="AI8" s="843"/>
      <c r="AJ8" s="844"/>
      <c r="AK8" s="845" t="s">
        <v>568</v>
      </c>
      <c r="AL8" s="846"/>
      <c r="AM8" s="846"/>
      <c r="AN8" s="846"/>
      <c r="AO8" s="846"/>
      <c r="AP8" s="846" t="s">
        <v>569</v>
      </c>
      <c r="AQ8" s="846"/>
      <c r="AR8" s="846"/>
      <c r="AS8" s="846"/>
      <c r="AT8" s="846"/>
      <c r="AU8" s="847"/>
      <c r="AV8" s="847"/>
      <c r="AW8" s="847"/>
      <c r="AX8" s="847"/>
      <c r="AY8" s="848"/>
      <c r="AZ8" s="250"/>
      <c r="BA8" s="250"/>
      <c r="BB8" s="250"/>
      <c r="BC8" s="250"/>
      <c r="BD8" s="250"/>
      <c r="BE8" s="251"/>
      <c r="BF8" s="251"/>
      <c r="BG8" s="251"/>
      <c r="BH8" s="251"/>
      <c r="BI8" s="251"/>
      <c r="BJ8" s="251"/>
      <c r="BK8" s="251"/>
      <c r="BL8" s="251"/>
      <c r="BM8" s="251"/>
      <c r="BN8" s="251"/>
      <c r="BO8" s="251"/>
      <c r="BP8" s="251"/>
      <c r="BQ8" s="260">
        <v>2</v>
      </c>
      <c r="BR8" s="261"/>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2"/>
    </row>
    <row r="9" spans="1:131" s="253" customFormat="1" ht="26.25" customHeight="1" x14ac:dyDescent="0.15">
      <c r="A9" s="259">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0"/>
      <c r="BA9" s="250"/>
      <c r="BB9" s="250"/>
      <c r="BC9" s="250"/>
      <c r="BD9" s="250"/>
      <c r="BE9" s="251"/>
      <c r="BF9" s="251"/>
      <c r="BG9" s="251"/>
      <c r="BH9" s="251"/>
      <c r="BI9" s="251"/>
      <c r="BJ9" s="251"/>
      <c r="BK9" s="251"/>
      <c r="BL9" s="251"/>
      <c r="BM9" s="251"/>
      <c r="BN9" s="251"/>
      <c r="BO9" s="251"/>
      <c r="BP9" s="251"/>
      <c r="BQ9" s="260">
        <v>3</v>
      </c>
      <c r="BR9" s="261"/>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2"/>
    </row>
    <row r="10" spans="1:131" s="253" customFormat="1" ht="26.25" customHeight="1" x14ac:dyDescent="0.15">
      <c r="A10" s="259">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0"/>
      <c r="BA10" s="250"/>
      <c r="BB10" s="250"/>
      <c r="BC10" s="250"/>
      <c r="BD10" s="250"/>
      <c r="BE10" s="251"/>
      <c r="BF10" s="251"/>
      <c r="BG10" s="251"/>
      <c r="BH10" s="251"/>
      <c r="BI10" s="251"/>
      <c r="BJ10" s="251"/>
      <c r="BK10" s="251"/>
      <c r="BL10" s="251"/>
      <c r="BM10" s="251"/>
      <c r="BN10" s="251"/>
      <c r="BO10" s="251"/>
      <c r="BP10" s="251"/>
      <c r="BQ10" s="260">
        <v>4</v>
      </c>
      <c r="BR10" s="261"/>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2"/>
    </row>
    <row r="11" spans="1:131" s="253" customFormat="1" ht="26.25" customHeight="1" x14ac:dyDescent="0.15">
      <c r="A11" s="259">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0"/>
      <c r="BA11" s="250"/>
      <c r="BB11" s="250"/>
      <c r="BC11" s="250"/>
      <c r="BD11" s="250"/>
      <c r="BE11" s="251"/>
      <c r="BF11" s="251"/>
      <c r="BG11" s="251"/>
      <c r="BH11" s="251"/>
      <c r="BI11" s="251"/>
      <c r="BJ11" s="251"/>
      <c r="BK11" s="251"/>
      <c r="BL11" s="251"/>
      <c r="BM11" s="251"/>
      <c r="BN11" s="251"/>
      <c r="BO11" s="251"/>
      <c r="BP11" s="251"/>
      <c r="BQ11" s="260">
        <v>5</v>
      </c>
      <c r="BR11" s="261"/>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2"/>
    </row>
    <row r="12" spans="1:131" s="253" customFormat="1" ht="26.25" customHeight="1" x14ac:dyDescent="0.15">
      <c r="A12" s="259">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0"/>
      <c r="BA12" s="250"/>
      <c r="BB12" s="250"/>
      <c r="BC12" s="250"/>
      <c r="BD12" s="250"/>
      <c r="BE12" s="251"/>
      <c r="BF12" s="251"/>
      <c r="BG12" s="251"/>
      <c r="BH12" s="251"/>
      <c r="BI12" s="251"/>
      <c r="BJ12" s="251"/>
      <c r="BK12" s="251"/>
      <c r="BL12" s="251"/>
      <c r="BM12" s="251"/>
      <c r="BN12" s="251"/>
      <c r="BO12" s="251"/>
      <c r="BP12" s="251"/>
      <c r="BQ12" s="260">
        <v>6</v>
      </c>
      <c r="BR12" s="261"/>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2"/>
    </row>
    <row r="13" spans="1:131" s="253" customFormat="1" ht="26.25" customHeight="1" x14ac:dyDescent="0.15">
      <c r="A13" s="259">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0"/>
      <c r="BA13" s="250"/>
      <c r="BB13" s="250"/>
      <c r="BC13" s="250"/>
      <c r="BD13" s="250"/>
      <c r="BE13" s="251"/>
      <c r="BF13" s="251"/>
      <c r="BG13" s="251"/>
      <c r="BH13" s="251"/>
      <c r="BI13" s="251"/>
      <c r="BJ13" s="251"/>
      <c r="BK13" s="251"/>
      <c r="BL13" s="251"/>
      <c r="BM13" s="251"/>
      <c r="BN13" s="251"/>
      <c r="BO13" s="251"/>
      <c r="BP13" s="251"/>
      <c r="BQ13" s="260">
        <v>7</v>
      </c>
      <c r="BR13" s="261"/>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2"/>
    </row>
    <row r="14" spans="1:131" s="253" customFormat="1" ht="26.25" customHeight="1" x14ac:dyDescent="0.15">
      <c r="A14" s="259">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0"/>
      <c r="BA14" s="250"/>
      <c r="BB14" s="250"/>
      <c r="BC14" s="250"/>
      <c r="BD14" s="250"/>
      <c r="BE14" s="251"/>
      <c r="BF14" s="251"/>
      <c r="BG14" s="251"/>
      <c r="BH14" s="251"/>
      <c r="BI14" s="251"/>
      <c r="BJ14" s="251"/>
      <c r="BK14" s="251"/>
      <c r="BL14" s="251"/>
      <c r="BM14" s="251"/>
      <c r="BN14" s="251"/>
      <c r="BO14" s="251"/>
      <c r="BP14" s="251"/>
      <c r="BQ14" s="260">
        <v>8</v>
      </c>
      <c r="BR14" s="261"/>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2"/>
    </row>
    <row r="15" spans="1:131" s="253" customFormat="1" ht="26.25" customHeight="1" x14ac:dyDescent="0.15">
      <c r="A15" s="259">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0"/>
      <c r="BA15" s="250"/>
      <c r="BB15" s="250"/>
      <c r="BC15" s="250"/>
      <c r="BD15" s="250"/>
      <c r="BE15" s="251"/>
      <c r="BF15" s="251"/>
      <c r="BG15" s="251"/>
      <c r="BH15" s="251"/>
      <c r="BI15" s="251"/>
      <c r="BJ15" s="251"/>
      <c r="BK15" s="251"/>
      <c r="BL15" s="251"/>
      <c r="BM15" s="251"/>
      <c r="BN15" s="251"/>
      <c r="BO15" s="251"/>
      <c r="BP15" s="251"/>
      <c r="BQ15" s="260">
        <v>9</v>
      </c>
      <c r="BR15" s="261"/>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2"/>
    </row>
    <row r="16" spans="1:131" s="253" customFormat="1" ht="26.25" customHeight="1" x14ac:dyDescent="0.15">
      <c r="A16" s="259">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0"/>
      <c r="BA16" s="250"/>
      <c r="BB16" s="250"/>
      <c r="BC16" s="250"/>
      <c r="BD16" s="250"/>
      <c r="BE16" s="251"/>
      <c r="BF16" s="251"/>
      <c r="BG16" s="251"/>
      <c r="BH16" s="251"/>
      <c r="BI16" s="251"/>
      <c r="BJ16" s="251"/>
      <c r="BK16" s="251"/>
      <c r="BL16" s="251"/>
      <c r="BM16" s="251"/>
      <c r="BN16" s="251"/>
      <c r="BO16" s="251"/>
      <c r="BP16" s="251"/>
      <c r="BQ16" s="260">
        <v>10</v>
      </c>
      <c r="BR16" s="261"/>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2"/>
    </row>
    <row r="17" spans="1:131" s="253" customFormat="1" ht="26.25" customHeight="1" x14ac:dyDescent="0.15">
      <c r="A17" s="259">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0"/>
      <c r="BA17" s="250"/>
      <c r="BB17" s="250"/>
      <c r="BC17" s="250"/>
      <c r="BD17" s="250"/>
      <c r="BE17" s="251"/>
      <c r="BF17" s="251"/>
      <c r="BG17" s="251"/>
      <c r="BH17" s="251"/>
      <c r="BI17" s="251"/>
      <c r="BJ17" s="251"/>
      <c r="BK17" s="251"/>
      <c r="BL17" s="251"/>
      <c r="BM17" s="251"/>
      <c r="BN17" s="251"/>
      <c r="BO17" s="251"/>
      <c r="BP17" s="251"/>
      <c r="BQ17" s="260">
        <v>11</v>
      </c>
      <c r="BR17" s="261"/>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2"/>
    </row>
    <row r="18" spans="1:131" s="253" customFormat="1" ht="26.25" customHeight="1" x14ac:dyDescent="0.15">
      <c r="A18" s="259">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0"/>
      <c r="BA18" s="250"/>
      <c r="BB18" s="250"/>
      <c r="BC18" s="250"/>
      <c r="BD18" s="250"/>
      <c r="BE18" s="251"/>
      <c r="BF18" s="251"/>
      <c r="BG18" s="251"/>
      <c r="BH18" s="251"/>
      <c r="BI18" s="251"/>
      <c r="BJ18" s="251"/>
      <c r="BK18" s="251"/>
      <c r="BL18" s="251"/>
      <c r="BM18" s="251"/>
      <c r="BN18" s="251"/>
      <c r="BO18" s="251"/>
      <c r="BP18" s="251"/>
      <c r="BQ18" s="260">
        <v>12</v>
      </c>
      <c r="BR18" s="261"/>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2"/>
    </row>
    <row r="19" spans="1:131" s="253" customFormat="1" ht="26.25" customHeight="1" x14ac:dyDescent="0.15">
      <c r="A19" s="259">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0"/>
      <c r="BA19" s="250"/>
      <c r="BB19" s="250"/>
      <c r="BC19" s="250"/>
      <c r="BD19" s="250"/>
      <c r="BE19" s="251"/>
      <c r="BF19" s="251"/>
      <c r="BG19" s="251"/>
      <c r="BH19" s="251"/>
      <c r="BI19" s="251"/>
      <c r="BJ19" s="251"/>
      <c r="BK19" s="251"/>
      <c r="BL19" s="251"/>
      <c r="BM19" s="251"/>
      <c r="BN19" s="251"/>
      <c r="BO19" s="251"/>
      <c r="BP19" s="251"/>
      <c r="BQ19" s="260">
        <v>13</v>
      </c>
      <c r="BR19" s="261"/>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2"/>
    </row>
    <row r="20" spans="1:131" s="253" customFormat="1" ht="26.25" customHeight="1" x14ac:dyDescent="0.15">
      <c r="A20" s="259">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0"/>
      <c r="BA20" s="250"/>
      <c r="BB20" s="250"/>
      <c r="BC20" s="250"/>
      <c r="BD20" s="250"/>
      <c r="BE20" s="251"/>
      <c r="BF20" s="251"/>
      <c r="BG20" s="251"/>
      <c r="BH20" s="251"/>
      <c r="BI20" s="251"/>
      <c r="BJ20" s="251"/>
      <c r="BK20" s="251"/>
      <c r="BL20" s="251"/>
      <c r="BM20" s="251"/>
      <c r="BN20" s="251"/>
      <c r="BO20" s="251"/>
      <c r="BP20" s="251"/>
      <c r="BQ20" s="260">
        <v>14</v>
      </c>
      <c r="BR20" s="261"/>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2"/>
    </row>
    <row r="21" spans="1:131" s="253" customFormat="1" ht="26.25" customHeight="1" thickBot="1" x14ac:dyDescent="0.2">
      <c r="A21" s="259">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0"/>
      <c r="BA21" s="250"/>
      <c r="BB21" s="250"/>
      <c r="BC21" s="250"/>
      <c r="BD21" s="250"/>
      <c r="BE21" s="251"/>
      <c r="BF21" s="251"/>
      <c r="BG21" s="251"/>
      <c r="BH21" s="251"/>
      <c r="BI21" s="251"/>
      <c r="BJ21" s="251"/>
      <c r="BK21" s="251"/>
      <c r="BL21" s="251"/>
      <c r="BM21" s="251"/>
      <c r="BN21" s="251"/>
      <c r="BO21" s="251"/>
      <c r="BP21" s="251"/>
      <c r="BQ21" s="260">
        <v>15</v>
      </c>
      <c r="BR21" s="261"/>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2"/>
    </row>
    <row r="22" spans="1:131" s="253" customFormat="1" ht="26.25" customHeight="1" x14ac:dyDescent="0.15">
      <c r="A22" s="259">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388</v>
      </c>
      <c r="BA22" s="887"/>
      <c r="BB22" s="887"/>
      <c r="BC22" s="887"/>
      <c r="BD22" s="888"/>
      <c r="BE22" s="251"/>
      <c r="BF22" s="251"/>
      <c r="BG22" s="251"/>
      <c r="BH22" s="251"/>
      <c r="BI22" s="251"/>
      <c r="BJ22" s="251"/>
      <c r="BK22" s="251"/>
      <c r="BL22" s="251"/>
      <c r="BM22" s="251"/>
      <c r="BN22" s="251"/>
      <c r="BO22" s="251"/>
      <c r="BP22" s="251"/>
      <c r="BQ22" s="260">
        <v>16</v>
      </c>
      <c r="BR22" s="261"/>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2"/>
    </row>
    <row r="23" spans="1:131" s="253" customFormat="1" ht="26.25" customHeight="1" thickBot="1" x14ac:dyDescent="0.2">
      <c r="A23" s="262" t="s">
        <v>389</v>
      </c>
      <c r="B23" s="871" t="s">
        <v>390</v>
      </c>
      <c r="C23" s="872"/>
      <c r="D23" s="872"/>
      <c r="E23" s="872"/>
      <c r="F23" s="872"/>
      <c r="G23" s="872"/>
      <c r="H23" s="872"/>
      <c r="I23" s="872"/>
      <c r="J23" s="872"/>
      <c r="K23" s="872"/>
      <c r="L23" s="872"/>
      <c r="M23" s="872"/>
      <c r="N23" s="872"/>
      <c r="O23" s="872"/>
      <c r="P23" s="873"/>
      <c r="Q23" s="874">
        <v>5852</v>
      </c>
      <c r="R23" s="875"/>
      <c r="S23" s="875"/>
      <c r="T23" s="875"/>
      <c r="U23" s="875"/>
      <c r="V23" s="875">
        <v>5748</v>
      </c>
      <c r="W23" s="875"/>
      <c r="X23" s="875"/>
      <c r="Y23" s="875"/>
      <c r="Z23" s="875"/>
      <c r="AA23" s="875">
        <v>104</v>
      </c>
      <c r="AB23" s="875"/>
      <c r="AC23" s="875"/>
      <c r="AD23" s="875"/>
      <c r="AE23" s="876"/>
      <c r="AF23" s="877">
        <v>52</v>
      </c>
      <c r="AG23" s="875"/>
      <c r="AH23" s="875"/>
      <c r="AI23" s="875"/>
      <c r="AJ23" s="878"/>
      <c r="AK23" s="879"/>
      <c r="AL23" s="880"/>
      <c r="AM23" s="880"/>
      <c r="AN23" s="880"/>
      <c r="AO23" s="880"/>
      <c r="AP23" s="875">
        <v>7110</v>
      </c>
      <c r="AQ23" s="875"/>
      <c r="AR23" s="875"/>
      <c r="AS23" s="875"/>
      <c r="AT23" s="875"/>
      <c r="AU23" s="881"/>
      <c r="AV23" s="881"/>
      <c r="AW23" s="881"/>
      <c r="AX23" s="881"/>
      <c r="AY23" s="882"/>
      <c r="AZ23" s="890" t="s">
        <v>131</v>
      </c>
      <c r="BA23" s="891"/>
      <c r="BB23" s="891"/>
      <c r="BC23" s="891"/>
      <c r="BD23" s="892"/>
      <c r="BE23" s="251"/>
      <c r="BF23" s="251"/>
      <c r="BG23" s="251"/>
      <c r="BH23" s="251"/>
      <c r="BI23" s="251"/>
      <c r="BJ23" s="251"/>
      <c r="BK23" s="251"/>
      <c r="BL23" s="251"/>
      <c r="BM23" s="251"/>
      <c r="BN23" s="251"/>
      <c r="BO23" s="251"/>
      <c r="BP23" s="251"/>
      <c r="BQ23" s="260">
        <v>17</v>
      </c>
      <c r="BR23" s="261"/>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2"/>
    </row>
    <row r="24" spans="1:131" s="253" customFormat="1" ht="26.25" customHeight="1" x14ac:dyDescent="0.15">
      <c r="A24" s="889" t="s">
        <v>391</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0"/>
      <c r="BA24" s="250"/>
      <c r="BB24" s="250"/>
      <c r="BC24" s="250"/>
      <c r="BD24" s="250"/>
      <c r="BE24" s="251"/>
      <c r="BF24" s="251"/>
      <c r="BG24" s="251"/>
      <c r="BH24" s="251"/>
      <c r="BI24" s="251"/>
      <c r="BJ24" s="251"/>
      <c r="BK24" s="251"/>
      <c r="BL24" s="251"/>
      <c r="BM24" s="251"/>
      <c r="BN24" s="251"/>
      <c r="BO24" s="251"/>
      <c r="BP24" s="251"/>
      <c r="BQ24" s="260">
        <v>18</v>
      </c>
      <c r="BR24" s="261"/>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2"/>
    </row>
    <row r="25" spans="1:131" s="245" customFormat="1" ht="26.25" customHeight="1" thickBot="1" x14ac:dyDescent="0.2">
      <c r="A25" s="830" t="s">
        <v>392</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0"/>
      <c r="BK25" s="250"/>
      <c r="BL25" s="250"/>
      <c r="BM25" s="250"/>
      <c r="BN25" s="250"/>
      <c r="BO25" s="263"/>
      <c r="BP25" s="263"/>
      <c r="BQ25" s="260">
        <v>19</v>
      </c>
      <c r="BR25" s="261"/>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4"/>
    </row>
    <row r="26" spans="1:131" s="245" customFormat="1" ht="26.25" customHeight="1" x14ac:dyDescent="0.15">
      <c r="A26" s="821" t="s">
        <v>369</v>
      </c>
      <c r="B26" s="822"/>
      <c r="C26" s="822"/>
      <c r="D26" s="822"/>
      <c r="E26" s="822"/>
      <c r="F26" s="822"/>
      <c r="G26" s="822"/>
      <c r="H26" s="822"/>
      <c r="I26" s="822"/>
      <c r="J26" s="822"/>
      <c r="K26" s="822"/>
      <c r="L26" s="822"/>
      <c r="M26" s="822"/>
      <c r="N26" s="822"/>
      <c r="O26" s="822"/>
      <c r="P26" s="823"/>
      <c r="Q26" s="798" t="s">
        <v>393</v>
      </c>
      <c r="R26" s="799"/>
      <c r="S26" s="799"/>
      <c r="T26" s="799"/>
      <c r="U26" s="800"/>
      <c r="V26" s="798" t="s">
        <v>394</v>
      </c>
      <c r="W26" s="799"/>
      <c r="X26" s="799"/>
      <c r="Y26" s="799"/>
      <c r="Z26" s="800"/>
      <c r="AA26" s="798" t="s">
        <v>395</v>
      </c>
      <c r="AB26" s="799"/>
      <c r="AC26" s="799"/>
      <c r="AD26" s="799"/>
      <c r="AE26" s="799"/>
      <c r="AF26" s="893" t="s">
        <v>396</v>
      </c>
      <c r="AG26" s="894"/>
      <c r="AH26" s="894"/>
      <c r="AI26" s="894"/>
      <c r="AJ26" s="895"/>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376</v>
      </c>
      <c r="BF26" s="799"/>
      <c r="BG26" s="799"/>
      <c r="BH26" s="799"/>
      <c r="BI26" s="810"/>
      <c r="BJ26" s="250"/>
      <c r="BK26" s="250"/>
      <c r="BL26" s="250"/>
      <c r="BM26" s="250"/>
      <c r="BN26" s="250"/>
      <c r="BO26" s="263"/>
      <c r="BP26" s="263"/>
      <c r="BQ26" s="260">
        <v>20</v>
      </c>
      <c r="BR26" s="261"/>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4"/>
    </row>
    <row r="27" spans="1:131" s="245"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0"/>
      <c r="BK27" s="250"/>
      <c r="BL27" s="250"/>
      <c r="BM27" s="250"/>
      <c r="BN27" s="250"/>
      <c r="BO27" s="263"/>
      <c r="BP27" s="263"/>
      <c r="BQ27" s="260">
        <v>21</v>
      </c>
      <c r="BR27" s="261"/>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4"/>
    </row>
    <row r="28" spans="1:131" s="245" customFormat="1" ht="26.25" customHeight="1" thickTop="1" x14ac:dyDescent="0.15">
      <c r="A28" s="264">
        <v>1</v>
      </c>
      <c r="B28" s="812" t="s">
        <v>401</v>
      </c>
      <c r="C28" s="813"/>
      <c r="D28" s="813"/>
      <c r="E28" s="813"/>
      <c r="F28" s="813"/>
      <c r="G28" s="813"/>
      <c r="H28" s="813"/>
      <c r="I28" s="813"/>
      <c r="J28" s="813"/>
      <c r="K28" s="813"/>
      <c r="L28" s="813"/>
      <c r="M28" s="813"/>
      <c r="N28" s="813"/>
      <c r="O28" s="813"/>
      <c r="P28" s="814"/>
      <c r="Q28" s="903">
        <v>853</v>
      </c>
      <c r="R28" s="904"/>
      <c r="S28" s="904"/>
      <c r="T28" s="904"/>
      <c r="U28" s="904"/>
      <c r="V28" s="904">
        <v>849</v>
      </c>
      <c r="W28" s="904"/>
      <c r="X28" s="904"/>
      <c r="Y28" s="904"/>
      <c r="Z28" s="904"/>
      <c r="AA28" s="904">
        <v>4</v>
      </c>
      <c r="AB28" s="904"/>
      <c r="AC28" s="904"/>
      <c r="AD28" s="904"/>
      <c r="AE28" s="905"/>
      <c r="AF28" s="906">
        <v>4</v>
      </c>
      <c r="AG28" s="904"/>
      <c r="AH28" s="904"/>
      <c r="AI28" s="904"/>
      <c r="AJ28" s="907"/>
      <c r="AK28" s="908">
        <v>117</v>
      </c>
      <c r="AL28" s="899"/>
      <c r="AM28" s="899"/>
      <c r="AN28" s="899"/>
      <c r="AO28" s="899"/>
      <c r="AP28" s="899" t="s">
        <v>570</v>
      </c>
      <c r="AQ28" s="899"/>
      <c r="AR28" s="899"/>
      <c r="AS28" s="899"/>
      <c r="AT28" s="899"/>
      <c r="AU28" s="899" t="s">
        <v>572</v>
      </c>
      <c r="AV28" s="899"/>
      <c r="AW28" s="899"/>
      <c r="AX28" s="899"/>
      <c r="AY28" s="899"/>
      <c r="AZ28" s="900" t="s">
        <v>572</v>
      </c>
      <c r="BA28" s="900"/>
      <c r="BB28" s="900"/>
      <c r="BC28" s="900"/>
      <c r="BD28" s="900"/>
      <c r="BE28" s="901"/>
      <c r="BF28" s="901"/>
      <c r="BG28" s="901"/>
      <c r="BH28" s="901"/>
      <c r="BI28" s="902"/>
      <c r="BJ28" s="250"/>
      <c r="BK28" s="250"/>
      <c r="BL28" s="250"/>
      <c r="BM28" s="250"/>
      <c r="BN28" s="250"/>
      <c r="BO28" s="263"/>
      <c r="BP28" s="263"/>
      <c r="BQ28" s="260">
        <v>22</v>
      </c>
      <c r="BR28" s="261"/>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4"/>
    </row>
    <row r="29" spans="1:131" s="245" customFormat="1" ht="26.25" customHeight="1" x14ac:dyDescent="0.15">
      <c r="A29" s="264">
        <v>2</v>
      </c>
      <c r="B29" s="836" t="s">
        <v>402</v>
      </c>
      <c r="C29" s="837"/>
      <c r="D29" s="837"/>
      <c r="E29" s="837"/>
      <c r="F29" s="837"/>
      <c r="G29" s="837"/>
      <c r="H29" s="837"/>
      <c r="I29" s="837"/>
      <c r="J29" s="837"/>
      <c r="K29" s="837"/>
      <c r="L29" s="837"/>
      <c r="M29" s="837"/>
      <c r="N29" s="837"/>
      <c r="O29" s="837"/>
      <c r="P29" s="838"/>
      <c r="Q29" s="839">
        <v>650</v>
      </c>
      <c r="R29" s="840"/>
      <c r="S29" s="840"/>
      <c r="T29" s="840"/>
      <c r="U29" s="840"/>
      <c r="V29" s="840">
        <v>646</v>
      </c>
      <c r="W29" s="840"/>
      <c r="X29" s="840"/>
      <c r="Y29" s="840"/>
      <c r="Z29" s="840"/>
      <c r="AA29" s="840">
        <v>4</v>
      </c>
      <c r="AB29" s="840"/>
      <c r="AC29" s="840"/>
      <c r="AD29" s="840"/>
      <c r="AE29" s="841"/>
      <c r="AF29" s="842">
        <v>4</v>
      </c>
      <c r="AG29" s="843"/>
      <c r="AH29" s="843"/>
      <c r="AI29" s="843"/>
      <c r="AJ29" s="844"/>
      <c r="AK29" s="911">
        <v>102</v>
      </c>
      <c r="AL29" s="912"/>
      <c r="AM29" s="912"/>
      <c r="AN29" s="912"/>
      <c r="AO29" s="912"/>
      <c r="AP29" s="912" t="s">
        <v>571</v>
      </c>
      <c r="AQ29" s="912"/>
      <c r="AR29" s="912"/>
      <c r="AS29" s="912"/>
      <c r="AT29" s="912"/>
      <c r="AU29" s="912" t="s">
        <v>572</v>
      </c>
      <c r="AV29" s="912"/>
      <c r="AW29" s="912"/>
      <c r="AX29" s="912"/>
      <c r="AY29" s="912"/>
      <c r="AZ29" s="913" t="s">
        <v>571</v>
      </c>
      <c r="BA29" s="913"/>
      <c r="BB29" s="913"/>
      <c r="BC29" s="913"/>
      <c r="BD29" s="913"/>
      <c r="BE29" s="909"/>
      <c r="BF29" s="909"/>
      <c r="BG29" s="909"/>
      <c r="BH29" s="909"/>
      <c r="BI29" s="910"/>
      <c r="BJ29" s="250"/>
      <c r="BK29" s="250"/>
      <c r="BL29" s="250"/>
      <c r="BM29" s="250"/>
      <c r="BN29" s="250"/>
      <c r="BO29" s="263"/>
      <c r="BP29" s="263"/>
      <c r="BQ29" s="260">
        <v>23</v>
      </c>
      <c r="BR29" s="261"/>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4"/>
    </row>
    <row r="30" spans="1:131" s="245" customFormat="1" ht="26.25" customHeight="1" x14ac:dyDescent="0.15">
      <c r="A30" s="264">
        <v>3</v>
      </c>
      <c r="B30" s="836" t="s">
        <v>403</v>
      </c>
      <c r="C30" s="837"/>
      <c r="D30" s="837"/>
      <c r="E30" s="837"/>
      <c r="F30" s="837"/>
      <c r="G30" s="837"/>
      <c r="H30" s="837"/>
      <c r="I30" s="837"/>
      <c r="J30" s="837"/>
      <c r="K30" s="837"/>
      <c r="L30" s="837"/>
      <c r="M30" s="837"/>
      <c r="N30" s="837"/>
      <c r="O30" s="837"/>
      <c r="P30" s="838"/>
      <c r="Q30" s="839">
        <v>72</v>
      </c>
      <c r="R30" s="840"/>
      <c r="S30" s="840"/>
      <c r="T30" s="840"/>
      <c r="U30" s="840"/>
      <c r="V30" s="840">
        <v>71</v>
      </c>
      <c r="W30" s="840"/>
      <c r="X30" s="840"/>
      <c r="Y30" s="840"/>
      <c r="Z30" s="840"/>
      <c r="AA30" s="840">
        <v>1</v>
      </c>
      <c r="AB30" s="840"/>
      <c r="AC30" s="840"/>
      <c r="AD30" s="840"/>
      <c r="AE30" s="841"/>
      <c r="AF30" s="842">
        <v>1</v>
      </c>
      <c r="AG30" s="843"/>
      <c r="AH30" s="843"/>
      <c r="AI30" s="843"/>
      <c r="AJ30" s="844"/>
      <c r="AK30" s="911">
        <v>39</v>
      </c>
      <c r="AL30" s="912"/>
      <c r="AM30" s="912"/>
      <c r="AN30" s="912"/>
      <c r="AO30" s="912"/>
      <c r="AP30" s="912" t="s">
        <v>572</v>
      </c>
      <c r="AQ30" s="912"/>
      <c r="AR30" s="912"/>
      <c r="AS30" s="912"/>
      <c r="AT30" s="912"/>
      <c r="AU30" s="912" t="s">
        <v>573</v>
      </c>
      <c r="AV30" s="912"/>
      <c r="AW30" s="912"/>
      <c r="AX30" s="912"/>
      <c r="AY30" s="912"/>
      <c r="AZ30" s="913" t="s">
        <v>570</v>
      </c>
      <c r="BA30" s="913"/>
      <c r="BB30" s="913"/>
      <c r="BC30" s="913"/>
      <c r="BD30" s="913"/>
      <c r="BE30" s="909"/>
      <c r="BF30" s="909"/>
      <c r="BG30" s="909"/>
      <c r="BH30" s="909"/>
      <c r="BI30" s="910"/>
      <c r="BJ30" s="250"/>
      <c r="BK30" s="250"/>
      <c r="BL30" s="250"/>
      <c r="BM30" s="250"/>
      <c r="BN30" s="250"/>
      <c r="BO30" s="263"/>
      <c r="BP30" s="263"/>
      <c r="BQ30" s="260">
        <v>24</v>
      </c>
      <c r="BR30" s="261"/>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4"/>
    </row>
    <row r="31" spans="1:131" s="245" customFormat="1" ht="26.25" customHeight="1" x14ac:dyDescent="0.15">
      <c r="A31" s="264">
        <v>4</v>
      </c>
      <c r="B31" s="836" t="s">
        <v>404</v>
      </c>
      <c r="C31" s="837"/>
      <c r="D31" s="837"/>
      <c r="E31" s="837"/>
      <c r="F31" s="837"/>
      <c r="G31" s="837"/>
      <c r="H31" s="837"/>
      <c r="I31" s="837"/>
      <c r="J31" s="837"/>
      <c r="K31" s="837"/>
      <c r="L31" s="837"/>
      <c r="M31" s="837"/>
      <c r="N31" s="837"/>
      <c r="O31" s="837"/>
      <c r="P31" s="838"/>
      <c r="Q31" s="839">
        <v>333</v>
      </c>
      <c r="R31" s="840"/>
      <c r="S31" s="840"/>
      <c r="T31" s="840"/>
      <c r="U31" s="840"/>
      <c r="V31" s="840">
        <v>289</v>
      </c>
      <c r="W31" s="840"/>
      <c r="X31" s="840"/>
      <c r="Y31" s="840"/>
      <c r="Z31" s="840"/>
      <c r="AA31" s="840">
        <v>44</v>
      </c>
      <c r="AB31" s="840"/>
      <c r="AC31" s="840"/>
      <c r="AD31" s="840"/>
      <c r="AE31" s="841"/>
      <c r="AF31" s="842">
        <v>105</v>
      </c>
      <c r="AG31" s="843"/>
      <c r="AH31" s="843"/>
      <c r="AI31" s="843"/>
      <c r="AJ31" s="844"/>
      <c r="AK31" s="911">
        <v>126</v>
      </c>
      <c r="AL31" s="912"/>
      <c r="AM31" s="912"/>
      <c r="AN31" s="912"/>
      <c r="AO31" s="912"/>
      <c r="AP31" s="912">
        <v>2160</v>
      </c>
      <c r="AQ31" s="912"/>
      <c r="AR31" s="912"/>
      <c r="AS31" s="912"/>
      <c r="AT31" s="912"/>
      <c r="AU31" s="912">
        <v>1218</v>
      </c>
      <c r="AV31" s="912"/>
      <c r="AW31" s="912"/>
      <c r="AX31" s="912"/>
      <c r="AY31" s="912"/>
      <c r="AZ31" s="913" t="s">
        <v>574</v>
      </c>
      <c r="BA31" s="913"/>
      <c r="BB31" s="913"/>
      <c r="BC31" s="913"/>
      <c r="BD31" s="913"/>
      <c r="BE31" s="909" t="s">
        <v>405</v>
      </c>
      <c r="BF31" s="909"/>
      <c r="BG31" s="909"/>
      <c r="BH31" s="909"/>
      <c r="BI31" s="910"/>
      <c r="BJ31" s="250"/>
      <c r="BK31" s="250"/>
      <c r="BL31" s="250"/>
      <c r="BM31" s="250"/>
      <c r="BN31" s="250"/>
      <c r="BO31" s="263"/>
      <c r="BP31" s="263"/>
      <c r="BQ31" s="260">
        <v>25</v>
      </c>
      <c r="BR31" s="261"/>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4"/>
    </row>
    <row r="32" spans="1:131" s="245" customFormat="1" ht="26.25" customHeight="1" x14ac:dyDescent="0.15">
      <c r="A32" s="264">
        <v>5</v>
      </c>
      <c r="B32" s="836" t="s">
        <v>406</v>
      </c>
      <c r="C32" s="837"/>
      <c r="D32" s="837"/>
      <c r="E32" s="837"/>
      <c r="F32" s="837"/>
      <c r="G32" s="837"/>
      <c r="H32" s="837"/>
      <c r="I32" s="837"/>
      <c r="J32" s="837"/>
      <c r="K32" s="837"/>
      <c r="L32" s="837"/>
      <c r="M32" s="837"/>
      <c r="N32" s="837"/>
      <c r="O32" s="837"/>
      <c r="P32" s="838"/>
      <c r="Q32" s="839">
        <v>131</v>
      </c>
      <c r="R32" s="840"/>
      <c r="S32" s="840"/>
      <c r="T32" s="840"/>
      <c r="U32" s="840"/>
      <c r="V32" s="840">
        <v>125</v>
      </c>
      <c r="W32" s="840"/>
      <c r="X32" s="840"/>
      <c r="Y32" s="840"/>
      <c r="Z32" s="840"/>
      <c r="AA32" s="840">
        <v>6</v>
      </c>
      <c r="AB32" s="840"/>
      <c r="AC32" s="840"/>
      <c r="AD32" s="840"/>
      <c r="AE32" s="841"/>
      <c r="AF32" s="842">
        <v>5</v>
      </c>
      <c r="AG32" s="843"/>
      <c r="AH32" s="843"/>
      <c r="AI32" s="843"/>
      <c r="AJ32" s="844"/>
      <c r="AK32" s="911">
        <v>37</v>
      </c>
      <c r="AL32" s="912"/>
      <c r="AM32" s="912"/>
      <c r="AN32" s="912"/>
      <c r="AO32" s="912"/>
      <c r="AP32" s="912">
        <v>277</v>
      </c>
      <c r="AQ32" s="912"/>
      <c r="AR32" s="912"/>
      <c r="AS32" s="912"/>
      <c r="AT32" s="912"/>
      <c r="AU32" s="912">
        <v>99</v>
      </c>
      <c r="AV32" s="912"/>
      <c r="AW32" s="912"/>
      <c r="AX32" s="912"/>
      <c r="AY32" s="912"/>
      <c r="AZ32" s="913" t="s">
        <v>572</v>
      </c>
      <c r="BA32" s="913"/>
      <c r="BB32" s="913"/>
      <c r="BC32" s="913"/>
      <c r="BD32" s="913"/>
      <c r="BE32" s="909" t="s">
        <v>407</v>
      </c>
      <c r="BF32" s="909"/>
      <c r="BG32" s="909"/>
      <c r="BH32" s="909"/>
      <c r="BI32" s="910"/>
      <c r="BJ32" s="250"/>
      <c r="BK32" s="250"/>
      <c r="BL32" s="250"/>
      <c r="BM32" s="250"/>
      <c r="BN32" s="250"/>
      <c r="BO32" s="263"/>
      <c r="BP32" s="263"/>
      <c r="BQ32" s="260">
        <v>26</v>
      </c>
      <c r="BR32" s="261"/>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4"/>
    </row>
    <row r="33" spans="1:131" s="245" customFormat="1" ht="26.25" customHeight="1" x14ac:dyDescent="0.15">
      <c r="A33" s="264">
        <v>6</v>
      </c>
      <c r="B33" s="836"/>
      <c r="C33" s="837"/>
      <c r="D33" s="837"/>
      <c r="E33" s="837"/>
      <c r="F33" s="837"/>
      <c r="G33" s="837"/>
      <c r="H33" s="837"/>
      <c r="I33" s="837"/>
      <c r="J33" s="837"/>
      <c r="K33" s="837"/>
      <c r="L33" s="837"/>
      <c r="M33" s="837"/>
      <c r="N33" s="837"/>
      <c r="O33" s="837"/>
      <c r="P33" s="838"/>
      <c r="Q33" s="839"/>
      <c r="R33" s="840"/>
      <c r="S33" s="840"/>
      <c r="T33" s="840"/>
      <c r="U33" s="840"/>
      <c r="V33" s="840"/>
      <c r="W33" s="840"/>
      <c r="X33" s="840"/>
      <c r="Y33" s="840"/>
      <c r="Z33" s="840"/>
      <c r="AA33" s="840"/>
      <c r="AB33" s="840"/>
      <c r="AC33" s="840"/>
      <c r="AD33" s="840"/>
      <c r="AE33" s="841"/>
      <c r="AF33" s="842"/>
      <c r="AG33" s="843"/>
      <c r="AH33" s="843"/>
      <c r="AI33" s="843"/>
      <c r="AJ33" s="844"/>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0"/>
      <c r="BK33" s="250"/>
      <c r="BL33" s="250"/>
      <c r="BM33" s="250"/>
      <c r="BN33" s="250"/>
      <c r="BO33" s="263"/>
      <c r="BP33" s="263"/>
      <c r="BQ33" s="260">
        <v>27</v>
      </c>
      <c r="BR33" s="261"/>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4"/>
    </row>
    <row r="34" spans="1:131" s="245" customFormat="1" ht="26.25" customHeight="1" x14ac:dyDescent="0.15">
      <c r="A34" s="264">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0"/>
      <c r="BK34" s="250"/>
      <c r="BL34" s="250"/>
      <c r="BM34" s="250"/>
      <c r="BN34" s="250"/>
      <c r="BO34" s="263"/>
      <c r="BP34" s="263"/>
      <c r="BQ34" s="260">
        <v>28</v>
      </c>
      <c r="BR34" s="261"/>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4"/>
    </row>
    <row r="35" spans="1:131" s="245" customFormat="1" ht="26.25" customHeight="1" x14ac:dyDescent="0.15">
      <c r="A35" s="264">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0"/>
      <c r="BK35" s="250"/>
      <c r="BL35" s="250"/>
      <c r="BM35" s="250"/>
      <c r="BN35" s="250"/>
      <c r="BO35" s="263"/>
      <c r="BP35" s="263"/>
      <c r="BQ35" s="260">
        <v>29</v>
      </c>
      <c r="BR35" s="261"/>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4"/>
    </row>
    <row r="36" spans="1:131" s="245" customFormat="1" ht="26.25" customHeight="1" x14ac:dyDescent="0.15">
      <c r="A36" s="264">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0"/>
      <c r="BK36" s="250"/>
      <c r="BL36" s="250"/>
      <c r="BM36" s="250"/>
      <c r="BN36" s="250"/>
      <c r="BO36" s="263"/>
      <c r="BP36" s="263"/>
      <c r="BQ36" s="260">
        <v>30</v>
      </c>
      <c r="BR36" s="261"/>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4"/>
    </row>
    <row r="37" spans="1:131" s="245" customFormat="1" ht="26.25" customHeight="1" x14ac:dyDescent="0.15">
      <c r="A37" s="264">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0"/>
      <c r="BK37" s="250"/>
      <c r="BL37" s="250"/>
      <c r="BM37" s="250"/>
      <c r="BN37" s="250"/>
      <c r="BO37" s="263"/>
      <c r="BP37" s="263"/>
      <c r="BQ37" s="260">
        <v>31</v>
      </c>
      <c r="BR37" s="261"/>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4"/>
    </row>
    <row r="38" spans="1:131" s="245" customFormat="1" ht="26.25" customHeight="1" x14ac:dyDescent="0.15">
      <c r="A38" s="264">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0"/>
      <c r="BK38" s="250"/>
      <c r="BL38" s="250"/>
      <c r="BM38" s="250"/>
      <c r="BN38" s="250"/>
      <c r="BO38" s="263"/>
      <c r="BP38" s="263"/>
      <c r="BQ38" s="260">
        <v>32</v>
      </c>
      <c r="BR38" s="261"/>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4"/>
    </row>
    <row r="39" spans="1:131" s="245" customFormat="1" ht="26.25" customHeight="1" x14ac:dyDescent="0.15">
      <c r="A39" s="264">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0"/>
      <c r="BK39" s="250"/>
      <c r="BL39" s="250"/>
      <c r="BM39" s="250"/>
      <c r="BN39" s="250"/>
      <c r="BO39" s="263"/>
      <c r="BP39" s="263"/>
      <c r="BQ39" s="260">
        <v>33</v>
      </c>
      <c r="BR39" s="261"/>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4"/>
    </row>
    <row r="40" spans="1:131" s="245" customFormat="1" ht="26.25" customHeight="1" x14ac:dyDescent="0.15">
      <c r="A40" s="259">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0"/>
      <c r="BK40" s="250"/>
      <c r="BL40" s="250"/>
      <c r="BM40" s="250"/>
      <c r="BN40" s="250"/>
      <c r="BO40" s="263"/>
      <c r="BP40" s="263"/>
      <c r="BQ40" s="260">
        <v>34</v>
      </c>
      <c r="BR40" s="261"/>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4"/>
    </row>
    <row r="41" spans="1:131" s="245" customFormat="1" ht="26.25" customHeight="1" x14ac:dyDescent="0.15">
      <c r="A41" s="259">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0"/>
      <c r="BK41" s="250"/>
      <c r="BL41" s="250"/>
      <c r="BM41" s="250"/>
      <c r="BN41" s="250"/>
      <c r="BO41" s="263"/>
      <c r="BP41" s="263"/>
      <c r="BQ41" s="260">
        <v>35</v>
      </c>
      <c r="BR41" s="261"/>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4"/>
    </row>
    <row r="42" spans="1:131" s="245" customFormat="1" ht="26.25" customHeight="1" x14ac:dyDescent="0.15">
      <c r="A42" s="259">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0"/>
      <c r="BK42" s="250"/>
      <c r="BL42" s="250"/>
      <c r="BM42" s="250"/>
      <c r="BN42" s="250"/>
      <c r="BO42" s="263"/>
      <c r="BP42" s="263"/>
      <c r="BQ42" s="260">
        <v>36</v>
      </c>
      <c r="BR42" s="261"/>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4"/>
    </row>
    <row r="43" spans="1:131" s="245" customFormat="1" ht="26.25" customHeight="1" x14ac:dyDescent="0.15">
      <c r="A43" s="259">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0"/>
      <c r="BK43" s="250"/>
      <c r="BL43" s="250"/>
      <c r="BM43" s="250"/>
      <c r="BN43" s="250"/>
      <c r="BO43" s="263"/>
      <c r="BP43" s="263"/>
      <c r="BQ43" s="260">
        <v>37</v>
      </c>
      <c r="BR43" s="261"/>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4"/>
    </row>
    <row r="44" spans="1:131" s="245" customFormat="1" ht="26.25" customHeight="1" x14ac:dyDescent="0.15">
      <c r="A44" s="259">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0"/>
      <c r="BK44" s="250"/>
      <c r="BL44" s="250"/>
      <c r="BM44" s="250"/>
      <c r="BN44" s="250"/>
      <c r="BO44" s="263"/>
      <c r="BP44" s="263"/>
      <c r="BQ44" s="260">
        <v>38</v>
      </c>
      <c r="BR44" s="261"/>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4"/>
    </row>
    <row r="45" spans="1:131" s="245" customFormat="1" ht="26.25" customHeight="1" x14ac:dyDescent="0.15">
      <c r="A45" s="259">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0"/>
      <c r="BK45" s="250"/>
      <c r="BL45" s="250"/>
      <c r="BM45" s="250"/>
      <c r="BN45" s="250"/>
      <c r="BO45" s="263"/>
      <c r="BP45" s="263"/>
      <c r="BQ45" s="260">
        <v>39</v>
      </c>
      <c r="BR45" s="261"/>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4"/>
    </row>
    <row r="46" spans="1:131" s="245" customFormat="1" ht="26.25" customHeight="1" x14ac:dyDescent="0.15">
      <c r="A46" s="259">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0"/>
      <c r="BK46" s="250"/>
      <c r="BL46" s="250"/>
      <c r="BM46" s="250"/>
      <c r="BN46" s="250"/>
      <c r="BO46" s="263"/>
      <c r="BP46" s="263"/>
      <c r="BQ46" s="260">
        <v>40</v>
      </c>
      <c r="BR46" s="261"/>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4"/>
    </row>
    <row r="47" spans="1:131" s="245" customFormat="1" ht="26.25" customHeight="1" x14ac:dyDescent="0.15">
      <c r="A47" s="259">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0"/>
      <c r="BK47" s="250"/>
      <c r="BL47" s="250"/>
      <c r="BM47" s="250"/>
      <c r="BN47" s="250"/>
      <c r="BO47" s="263"/>
      <c r="BP47" s="263"/>
      <c r="BQ47" s="260">
        <v>41</v>
      </c>
      <c r="BR47" s="261"/>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4"/>
    </row>
    <row r="48" spans="1:131" s="245" customFormat="1" ht="26.25" customHeight="1" x14ac:dyDescent="0.15">
      <c r="A48" s="259">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0"/>
      <c r="BK48" s="250"/>
      <c r="BL48" s="250"/>
      <c r="BM48" s="250"/>
      <c r="BN48" s="250"/>
      <c r="BO48" s="263"/>
      <c r="BP48" s="263"/>
      <c r="BQ48" s="260">
        <v>42</v>
      </c>
      <c r="BR48" s="261"/>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4"/>
    </row>
    <row r="49" spans="1:131" s="245" customFormat="1" ht="26.25" customHeight="1" x14ac:dyDescent="0.15">
      <c r="A49" s="259">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0"/>
      <c r="BK49" s="250"/>
      <c r="BL49" s="250"/>
      <c r="BM49" s="250"/>
      <c r="BN49" s="250"/>
      <c r="BO49" s="263"/>
      <c r="BP49" s="263"/>
      <c r="BQ49" s="260">
        <v>43</v>
      </c>
      <c r="BR49" s="261"/>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4"/>
    </row>
    <row r="50" spans="1:131" s="245" customFormat="1" ht="26.25" customHeight="1" x14ac:dyDescent="0.15">
      <c r="A50" s="259">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0"/>
      <c r="BK50" s="250"/>
      <c r="BL50" s="250"/>
      <c r="BM50" s="250"/>
      <c r="BN50" s="250"/>
      <c r="BO50" s="263"/>
      <c r="BP50" s="263"/>
      <c r="BQ50" s="260">
        <v>44</v>
      </c>
      <c r="BR50" s="261"/>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4"/>
    </row>
    <row r="51" spans="1:131" s="245" customFormat="1" ht="26.25" customHeight="1" x14ac:dyDescent="0.15">
      <c r="A51" s="259">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0"/>
      <c r="BK51" s="250"/>
      <c r="BL51" s="250"/>
      <c r="BM51" s="250"/>
      <c r="BN51" s="250"/>
      <c r="BO51" s="263"/>
      <c r="BP51" s="263"/>
      <c r="BQ51" s="260">
        <v>45</v>
      </c>
      <c r="BR51" s="261"/>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4"/>
    </row>
    <row r="52" spans="1:131" s="245" customFormat="1" ht="26.25" customHeight="1" x14ac:dyDescent="0.15">
      <c r="A52" s="259">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0"/>
      <c r="BK52" s="250"/>
      <c r="BL52" s="250"/>
      <c r="BM52" s="250"/>
      <c r="BN52" s="250"/>
      <c r="BO52" s="263"/>
      <c r="BP52" s="263"/>
      <c r="BQ52" s="260">
        <v>46</v>
      </c>
      <c r="BR52" s="261"/>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4"/>
    </row>
    <row r="53" spans="1:131" s="245" customFormat="1" ht="26.25" customHeight="1" x14ac:dyDescent="0.15">
      <c r="A53" s="259">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0"/>
      <c r="BK53" s="250"/>
      <c r="BL53" s="250"/>
      <c r="BM53" s="250"/>
      <c r="BN53" s="250"/>
      <c r="BO53" s="263"/>
      <c r="BP53" s="263"/>
      <c r="BQ53" s="260">
        <v>47</v>
      </c>
      <c r="BR53" s="261"/>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4"/>
    </row>
    <row r="54" spans="1:131" s="245" customFormat="1" ht="26.25" customHeight="1" x14ac:dyDescent="0.15">
      <c r="A54" s="259">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0"/>
      <c r="BK54" s="250"/>
      <c r="BL54" s="250"/>
      <c r="BM54" s="250"/>
      <c r="BN54" s="250"/>
      <c r="BO54" s="263"/>
      <c r="BP54" s="263"/>
      <c r="BQ54" s="260">
        <v>48</v>
      </c>
      <c r="BR54" s="261"/>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4"/>
    </row>
    <row r="55" spans="1:131" s="245" customFormat="1" ht="26.25" customHeight="1" x14ac:dyDescent="0.15">
      <c r="A55" s="259">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0"/>
      <c r="BK55" s="250"/>
      <c r="BL55" s="250"/>
      <c r="BM55" s="250"/>
      <c r="BN55" s="250"/>
      <c r="BO55" s="263"/>
      <c r="BP55" s="263"/>
      <c r="BQ55" s="260">
        <v>49</v>
      </c>
      <c r="BR55" s="261"/>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4"/>
    </row>
    <row r="56" spans="1:131" s="245" customFormat="1" ht="26.25" customHeight="1" x14ac:dyDescent="0.15">
      <c r="A56" s="259">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0"/>
      <c r="BK56" s="250"/>
      <c r="BL56" s="250"/>
      <c r="BM56" s="250"/>
      <c r="BN56" s="250"/>
      <c r="BO56" s="263"/>
      <c r="BP56" s="263"/>
      <c r="BQ56" s="260">
        <v>50</v>
      </c>
      <c r="BR56" s="261"/>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4"/>
    </row>
    <row r="57" spans="1:131" s="245" customFormat="1" ht="26.25" customHeight="1" x14ac:dyDescent="0.15">
      <c r="A57" s="259">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0"/>
      <c r="BK57" s="250"/>
      <c r="BL57" s="250"/>
      <c r="BM57" s="250"/>
      <c r="BN57" s="250"/>
      <c r="BO57" s="263"/>
      <c r="BP57" s="263"/>
      <c r="BQ57" s="260">
        <v>51</v>
      </c>
      <c r="BR57" s="261"/>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4"/>
    </row>
    <row r="58" spans="1:131" s="245" customFormat="1" ht="26.25" customHeight="1" x14ac:dyDescent="0.15">
      <c r="A58" s="259">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0"/>
      <c r="BK58" s="250"/>
      <c r="BL58" s="250"/>
      <c r="BM58" s="250"/>
      <c r="BN58" s="250"/>
      <c r="BO58" s="263"/>
      <c r="BP58" s="263"/>
      <c r="BQ58" s="260">
        <v>52</v>
      </c>
      <c r="BR58" s="261"/>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4"/>
    </row>
    <row r="59" spans="1:131" s="245" customFormat="1" ht="26.25" customHeight="1" x14ac:dyDescent="0.15">
      <c r="A59" s="259">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0"/>
      <c r="BK59" s="250"/>
      <c r="BL59" s="250"/>
      <c r="BM59" s="250"/>
      <c r="BN59" s="250"/>
      <c r="BO59" s="263"/>
      <c r="BP59" s="263"/>
      <c r="BQ59" s="260">
        <v>53</v>
      </c>
      <c r="BR59" s="261"/>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4"/>
    </row>
    <row r="60" spans="1:131" s="245" customFormat="1" ht="26.25" customHeight="1" x14ac:dyDescent="0.15">
      <c r="A60" s="259">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0"/>
      <c r="BK60" s="250"/>
      <c r="BL60" s="250"/>
      <c r="BM60" s="250"/>
      <c r="BN60" s="250"/>
      <c r="BO60" s="263"/>
      <c r="BP60" s="263"/>
      <c r="BQ60" s="260">
        <v>54</v>
      </c>
      <c r="BR60" s="261"/>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4"/>
    </row>
    <row r="61" spans="1:131" s="245" customFormat="1" ht="26.25" customHeight="1" thickBot="1" x14ac:dyDescent="0.2">
      <c r="A61" s="259">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0"/>
      <c r="BK61" s="250"/>
      <c r="BL61" s="250"/>
      <c r="BM61" s="250"/>
      <c r="BN61" s="250"/>
      <c r="BO61" s="263"/>
      <c r="BP61" s="263"/>
      <c r="BQ61" s="260">
        <v>55</v>
      </c>
      <c r="BR61" s="261"/>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4"/>
    </row>
    <row r="62" spans="1:131" s="245" customFormat="1" ht="26.25" customHeight="1" x14ac:dyDescent="0.15">
      <c r="A62" s="259">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408</v>
      </c>
      <c r="BK62" s="887"/>
      <c r="BL62" s="887"/>
      <c r="BM62" s="887"/>
      <c r="BN62" s="888"/>
      <c r="BO62" s="263"/>
      <c r="BP62" s="263"/>
      <c r="BQ62" s="260">
        <v>56</v>
      </c>
      <c r="BR62" s="261"/>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4"/>
    </row>
    <row r="63" spans="1:131" s="245" customFormat="1" ht="26.25" customHeight="1" thickBot="1" x14ac:dyDescent="0.2">
      <c r="A63" s="262" t="s">
        <v>389</v>
      </c>
      <c r="B63" s="871" t="s">
        <v>409</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119</v>
      </c>
      <c r="AG63" s="923"/>
      <c r="AH63" s="923"/>
      <c r="AI63" s="923"/>
      <c r="AJ63" s="924"/>
      <c r="AK63" s="925"/>
      <c r="AL63" s="920"/>
      <c r="AM63" s="920"/>
      <c r="AN63" s="920"/>
      <c r="AO63" s="920"/>
      <c r="AP63" s="923">
        <v>2437</v>
      </c>
      <c r="AQ63" s="923"/>
      <c r="AR63" s="923"/>
      <c r="AS63" s="923"/>
      <c r="AT63" s="923"/>
      <c r="AU63" s="923">
        <v>1317</v>
      </c>
      <c r="AV63" s="923"/>
      <c r="AW63" s="923"/>
      <c r="AX63" s="923"/>
      <c r="AY63" s="923"/>
      <c r="AZ63" s="927"/>
      <c r="BA63" s="927"/>
      <c r="BB63" s="927"/>
      <c r="BC63" s="927"/>
      <c r="BD63" s="927"/>
      <c r="BE63" s="928"/>
      <c r="BF63" s="928"/>
      <c r="BG63" s="928"/>
      <c r="BH63" s="928"/>
      <c r="BI63" s="929"/>
      <c r="BJ63" s="930" t="s">
        <v>410</v>
      </c>
      <c r="BK63" s="931"/>
      <c r="BL63" s="931"/>
      <c r="BM63" s="931"/>
      <c r="BN63" s="932"/>
      <c r="BO63" s="263"/>
      <c r="BP63" s="263"/>
      <c r="BQ63" s="260">
        <v>57</v>
      </c>
      <c r="BR63" s="261"/>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4"/>
    </row>
    <row r="65" spans="1:131" s="245" customFormat="1" ht="26.25" customHeight="1" thickBot="1" x14ac:dyDescent="0.2">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4"/>
    </row>
    <row r="66" spans="1:131" s="245" customFormat="1" ht="26.25" customHeight="1" x14ac:dyDescent="0.15">
      <c r="A66" s="821" t="s">
        <v>412</v>
      </c>
      <c r="B66" s="822"/>
      <c r="C66" s="822"/>
      <c r="D66" s="822"/>
      <c r="E66" s="822"/>
      <c r="F66" s="822"/>
      <c r="G66" s="822"/>
      <c r="H66" s="822"/>
      <c r="I66" s="822"/>
      <c r="J66" s="822"/>
      <c r="K66" s="822"/>
      <c r="L66" s="822"/>
      <c r="M66" s="822"/>
      <c r="N66" s="822"/>
      <c r="O66" s="822"/>
      <c r="P66" s="823"/>
      <c r="Q66" s="798" t="s">
        <v>413</v>
      </c>
      <c r="R66" s="799"/>
      <c r="S66" s="799"/>
      <c r="T66" s="799"/>
      <c r="U66" s="800"/>
      <c r="V66" s="798" t="s">
        <v>394</v>
      </c>
      <c r="W66" s="799"/>
      <c r="X66" s="799"/>
      <c r="Y66" s="799"/>
      <c r="Z66" s="800"/>
      <c r="AA66" s="798" t="s">
        <v>395</v>
      </c>
      <c r="AB66" s="799"/>
      <c r="AC66" s="799"/>
      <c r="AD66" s="799"/>
      <c r="AE66" s="800"/>
      <c r="AF66" s="933" t="s">
        <v>414</v>
      </c>
      <c r="AG66" s="894"/>
      <c r="AH66" s="894"/>
      <c r="AI66" s="894"/>
      <c r="AJ66" s="934"/>
      <c r="AK66" s="798" t="s">
        <v>415</v>
      </c>
      <c r="AL66" s="822"/>
      <c r="AM66" s="822"/>
      <c r="AN66" s="822"/>
      <c r="AO66" s="823"/>
      <c r="AP66" s="798" t="s">
        <v>416</v>
      </c>
      <c r="AQ66" s="799"/>
      <c r="AR66" s="799"/>
      <c r="AS66" s="799"/>
      <c r="AT66" s="800"/>
      <c r="AU66" s="798" t="s">
        <v>417</v>
      </c>
      <c r="AV66" s="799"/>
      <c r="AW66" s="799"/>
      <c r="AX66" s="799"/>
      <c r="AY66" s="800"/>
      <c r="AZ66" s="798" t="s">
        <v>376</v>
      </c>
      <c r="BA66" s="799"/>
      <c r="BB66" s="799"/>
      <c r="BC66" s="799"/>
      <c r="BD66" s="810"/>
      <c r="BE66" s="263"/>
      <c r="BF66" s="263"/>
      <c r="BG66" s="263"/>
      <c r="BH66" s="263"/>
      <c r="BI66" s="263"/>
      <c r="BJ66" s="263"/>
      <c r="BK66" s="263"/>
      <c r="BL66" s="263"/>
      <c r="BM66" s="263"/>
      <c r="BN66" s="263"/>
      <c r="BO66" s="263"/>
      <c r="BP66" s="263"/>
      <c r="BQ66" s="260">
        <v>60</v>
      </c>
      <c r="BR66" s="265"/>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4"/>
    </row>
    <row r="67" spans="1:131" s="245"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3"/>
      <c r="BF67" s="263"/>
      <c r="BG67" s="263"/>
      <c r="BH67" s="263"/>
      <c r="BI67" s="263"/>
      <c r="BJ67" s="263"/>
      <c r="BK67" s="263"/>
      <c r="BL67" s="263"/>
      <c r="BM67" s="263"/>
      <c r="BN67" s="263"/>
      <c r="BO67" s="263"/>
      <c r="BP67" s="263"/>
      <c r="BQ67" s="260">
        <v>61</v>
      </c>
      <c r="BR67" s="265"/>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4"/>
    </row>
    <row r="68" spans="1:131" s="245" customFormat="1" ht="26.25" customHeight="1" thickTop="1" x14ac:dyDescent="0.15">
      <c r="A68" s="256">
        <v>1</v>
      </c>
      <c r="B68" s="950" t="s">
        <v>575</v>
      </c>
      <c r="C68" s="951"/>
      <c r="D68" s="951"/>
      <c r="E68" s="951"/>
      <c r="F68" s="951"/>
      <c r="G68" s="951"/>
      <c r="H68" s="951"/>
      <c r="I68" s="951"/>
      <c r="J68" s="951"/>
      <c r="K68" s="951"/>
      <c r="L68" s="951"/>
      <c r="M68" s="951"/>
      <c r="N68" s="951"/>
      <c r="O68" s="951"/>
      <c r="P68" s="952"/>
      <c r="Q68" s="953">
        <v>13006</v>
      </c>
      <c r="R68" s="947"/>
      <c r="S68" s="947"/>
      <c r="T68" s="947"/>
      <c r="U68" s="947"/>
      <c r="V68" s="947">
        <v>12626</v>
      </c>
      <c r="W68" s="947"/>
      <c r="X68" s="947"/>
      <c r="Y68" s="947"/>
      <c r="Z68" s="947"/>
      <c r="AA68" s="947">
        <v>379</v>
      </c>
      <c r="AB68" s="947"/>
      <c r="AC68" s="947"/>
      <c r="AD68" s="947"/>
      <c r="AE68" s="947"/>
      <c r="AF68" s="947">
        <v>379</v>
      </c>
      <c r="AG68" s="947"/>
      <c r="AH68" s="947"/>
      <c r="AI68" s="947"/>
      <c r="AJ68" s="947"/>
      <c r="AK68" s="947">
        <v>300</v>
      </c>
      <c r="AL68" s="947"/>
      <c r="AM68" s="947"/>
      <c r="AN68" s="947"/>
      <c r="AO68" s="947"/>
      <c r="AP68" s="947" t="s">
        <v>572</v>
      </c>
      <c r="AQ68" s="947"/>
      <c r="AR68" s="947"/>
      <c r="AS68" s="947"/>
      <c r="AT68" s="947"/>
      <c r="AU68" s="947" t="s">
        <v>572</v>
      </c>
      <c r="AV68" s="947"/>
      <c r="AW68" s="947"/>
      <c r="AX68" s="947"/>
      <c r="AY68" s="947"/>
      <c r="AZ68" s="948"/>
      <c r="BA68" s="948"/>
      <c r="BB68" s="948"/>
      <c r="BC68" s="948"/>
      <c r="BD68" s="949"/>
      <c r="BE68" s="263"/>
      <c r="BF68" s="263"/>
      <c r="BG68" s="263"/>
      <c r="BH68" s="263"/>
      <c r="BI68" s="263"/>
      <c r="BJ68" s="263"/>
      <c r="BK68" s="263"/>
      <c r="BL68" s="263"/>
      <c r="BM68" s="263"/>
      <c r="BN68" s="263"/>
      <c r="BO68" s="263"/>
      <c r="BP68" s="263"/>
      <c r="BQ68" s="260">
        <v>62</v>
      </c>
      <c r="BR68" s="265"/>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4"/>
    </row>
    <row r="69" spans="1:131" s="245" customFormat="1" ht="26.25" customHeight="1" x14ac:dyDescent="0.15">
      <c r="A69" s="259">
        <v>2</v>
      </c>
      <c r="B69" s="954" t="s">
        <v>576</v>
      </c>
      <c r="C69" s="955"/>
      <c r="D69" s="955"/>
      <c r="E69" s="955"/>
      <c r="F69" s="955"/>
      <c r="G69" s="955"/>
      <c r="H69" s="955"/>
      <c r="I69" s="955"/>
      <c r="J69" s="955"/>
      <c r="K69" s="955"/>
      <c r="L69" s="955"/>
      <c r="M69" s="955"/>
      <c r="N69" s="955"/>
      <c r="O69" s="955"/>
      <c r="P69" s="956"/>
      <c r="Q69" s="957">
        <v>888</v>
      </c>
      <c r="R69" s="912"/>
      <c r="S69" s="912"/>
      <c r="T69" s="912"/>
      <c r="U69" s="912"/>
      <c r="V69" s="912">
        <v>837</v>
      </c>
      <c r="W69" s="912"/>
      <c r="X69" s="912"/>
      <c r="Y69" s="912"/>
      <c r="Z69" s="912"/>
      <c r="AA69" s="912">
        <v>51</v>
      </c>
      <c r="AB69" s="912"/>
      <c r="AC69" s="912"/>
      <c r="AD69" s="912"/>
      <c r="AE69" s="912"/>
      <c r="AF69" s="912">
        <v>51</v>
      </c>
      <c r="AG69" s="912"/>
      <c r="AH69" s="912"/>
      <c r="AI69" s="912"/>
      <c r="AJ69" s="912"/>
      <c r="AK69" s="912" t="s">
        <v>572</v>
      </c>
      <c r="AL69" s="912"/>
      <c r="AM69" s="912"/>
      <c r="AN69" s="912"/>
      <c r="AO69" s="912"/>
      <c r="AP69" s="912">
        <v>342</v>
      </c>
      <c r="AQ69" s="912"/>
      <c r="AR69" s="912"/>
      <c r="AS69" s="912"/>
      <c r="AT69" s="912"/>
      <c r="AU69" s="912" t="s">
        <v>572</v>
      </c>
      <c r="AV69" s="912"/>
      <c r="AW69" s="912"/>
      <c r="AX69" s="912"/>
      <c r="AY69" s="912"/>
      <c r="AZ69" s="958"/>
      <c r="BA69" s="958"/>
      <c r="BB69" s="958"/>
      <c r="BC69" s="958"/>
      <c r="BD69" s="959"/>
      <c r="BE69" s="263"/>
      <c r="BF69" s="263"/>
      <c r="BG69" s="263"/>
      <c r="BH69" s="263"/>
      <c r="BI69" s="263"/>
      <c r="BJ69" s="263"/>
      <c r="BK69" s="263"/>
      <c r="BL69" s="263"/>
      <c r="BM69" s="263"/>
      <c r="BN69" s="263"/>
      <c r="BO69" s="263"/>
      <c r="BP69" s="263"/>
      <c r="BQ69" s="260">
        <v>63</v>
      </c>
      <c r="BR69" s="265"/>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4"/>
    </row>
    <row r="70" spans="1:131" s="245" customFormat="1" ht="26.25" customHeight="1" x14ac:dyDescent="0.15">
      <c r="A70" s="259">
        <v>3</v>
      </c>
      <c r="B70" s="954" t="s">
        <v>577</v>
      </c>
      <c r="C70" s="955"/>
      <c r="D70" s="955"/>
      <c r="E70" s="955"/>
      <c r="F70" s="955"/>
      <c r="G70" s="955"/>
      <c r="H70" s="955"/>
      <c r="I70" s="955"/>
      <c r="J70" s="955"/>
      <c r="K70" s="955"/>
      <c r="L70" s="955"/>
      <c r="M70" s="955"/>
      <c r="N70" s="955"/>
      <c r="O70" s="955"/>
      <c r="P70" s="956"/>
      <c r="Q70" s="957">
        <v>1388</v>
      </c>
      <c r="R70" s="912"/>
      <c r="S70" s="912"/>
      <c r="T70" s="912"/>
      <c r="U70" s="912"/>
      <c r="V70" s="912">
        <v>1373</v>
      </c>
      <c r="W70" s="912"/>
      <c r="X70" s="912"/>
      <c r="Y70" s="912"/>
      <c r="Z70" s="912"/>
      <c r="AA70" s="912">
        <v>15</v>
      </c>
      <c r="AB70" s="912"/>
      <c r="AC70" s="912"/>
      <c r="AD70" s="912"/>
      <c r="AE70" s="912"/>
      <c r="AF70" s="912">
        <v>15</v>
      </c>
      <c r="AG70" s="912"/>
      <c r="AH70" s="912"/>
      <c r="AI70" s="912"/>
      <c r="AJ70" s="912"/>
      <c r="AK70" s="912">
        <v>1</v>
      </c>
      <c r="AL70" s="912"/>
      <c r="AM70" s="912"/>
      <c r="AN70" s="912"/>
      <c r="AO70" s="912"/>
      <c r="AP70" s="912" t="s">
        <v>572</v>
      </c>
      <c r="AQ70" s="912"/>
      <c r="AR70" s="912"/>
      <c r="AS70" s="912"/>
      <c r="AT70" s="912"/>
      <c r="AU70" s="912" t="s">
        <v>572</v>
      </c>
      <c r="AV70" s="912"/>
      <c r="AW70" s="912"/>
      <c r="AX70" s="912"/>
      <c r="AY70" s="912"/>
      <c r="AZ70" s="958"/>
      <c r="BA70" s="958"/>
      <c r="BB70" s="958"/>
      <c r="BC70" s="958"/>
      <c r="BD70" s="959"/>
      <c r="BE70" s="263"/>
      <c r="BF70" s="263"/>
      <c r="BG70" s="263"/>
      <c r="BH70" s="263"/>
      <c r="BI70" s="263"/>
      <c r="BJ70" s="263"/>
      <c r="BK70" s="263"/>
      <c r="BL70" s="263"/>
      <c r="BM70" s="263"/>
      <c r="BN70" s="263"/>
      <c r="BO70" s="263"/>
      <c r="BP70" s="263"/>
      <c r="BQ70" s="260">
        <v>64</v>
      </c>
      <c r="BR70" s="265"/>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4"/>
    </row>
    <row r="71" spans="1:131" s="245" customFormat="1" ht="26.25" customHeight="1" x14ac:dyDescent="0.15">
      <c r="A71" s="259">
        <v>4</v>
      </c>
      <c r="B71" s="954" t="s">
        <v>578</v>
      </c>
      <c r="C71" s="955"/>
      <c r="D71" s="955"/>
      <c r="E71" s="955"/>
      <c r="F71" s="955"/>
      <c r="G71" s="955"/>
      <c r="H71" s="955"/>
      <c r="I71" s="955"/>
      <c r="J71" s="955"/>
      <c r="K71" s="955"/>
      <c r="L71" s="955"/>
      <c r="M71" s="955"/>
      <c r="N71" s="955"/>
      <c r="O71" s="955"/>
      <c r="P71" s="956"/>
      <c r="Q71" s="957">
        <v>436</v>
      </c>
      <c r="R71" s="912"/>
      <c r="S71" s="912"/>
      <c r="T71" s="912"/>
      <c r="U71" s="912"/>
      <c r="V71" s="912">
        <v>413</v>
      </c>
      <c r="W71" s="912"/>
      <c r="X71" s="912"/>
      <c r="Y71" s="912"/>
      <c r="Z71" s="912"/>
      <c r="AA71" s="912">
        <v>23</v>
      </c>
      <c r="AB71" s="912"/>
      <c r="AC71" s="912"/>
      <c r="AD71" s="912"/>
      <c r="AE71" s="912"/>
      <c r="AF71" s="912">
        <v>23</v>
      </c>
      <c r="AG71" s="912"/>
      <c r="AH71" s="912"/>
      <c r="AI71" s="912"/>
      <c r="AJ71" s="912"/>
      <c r="AK71" s="912">
        <v>12</v>
      </c>
      <c r="AL71" s="912"/>
      <c r="AM71" s="912"/>
      <c r="AN71" s="912"/>
      <c r="AO71" s="912"/>
      <c r="AP71" s="912" t="s">
        <v>572</v>
      </c>
      <c r="AQ71" s="912"/>
      <c r="AR71" s="912"/>
      <c r="AS71" s="912"/>
      <c r="AT71" s="912"/>
      <c r="AU71" s="912" t="s">
        <v>572</v>
      </c>
      <c r="AV71" s="912"/>
      <c r="AW71" s="912"/>
      <c r="AX71" s="912"/>
      <c r="AY71" s="912"/>
      <c r="AZ71" s="958"/>
      <c r="BA71" s="958"/>
      <c r="BB71" s="958"/>
      <c r="BC71" s="958"/>
      <c r="BD71" s="959"/>
      <c r="BE71" s="263"/>
      <c r="BF71" s="263"/>
      <c r="BG71" s="263"/>
      <c r="BH71" s="263"/>
      <c r="BI71" s="263"/>
      <c r="BJ71" s="263"/>
      <c r="BK71" s="263"/>
      <c r="BL71" s="263"/>
      <c r="BM71" s="263"/>
      <c r="BN71" s="263"/>
      <c r="BO71" s="263"/>
      <c r="BP71" s="263"/>
      <c r="BQ71" s="260">
        <v>65</v>
      </c>
      <c r="BR71" s="265"/>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4"/>
    </row>
    <row r="72" spans="1:131" s="245" customFormat="1" ht="26.25" customHeight="1" x14ac:dyDescent="0.15">
      <c r="A72" s="259">
        <v>5</v>
      </c>
      <c r="B72" s="954" t="s">
        <v>579</v>
      </c>
      <c r="C72" s="955"/>
      <c r="D72" s="955"/>
      <c r="E72" s="955"/>
      <c r="F72" s="955"/>
      <c r="G72" s="955"/>
      <c r="H72" s="955"/>
      <c r="I72" s="955"/>
      <c r="J72" s="955"/>
      <c r="K72" s="955"/>
      <c r="L72" s="955"/>
      <c r="M72" s="955"/>
      <c r="N72" s="955"/>
      <c r="O72" s="955"/>
      <c r="P72" s="956"/>
      <c r="Q72" s="957">
        <v>246</v>
      </c>
      <c r="R72" s="912"/>
      <c r="S72" s="912"/>
      <c r="T72" s="912"/>
      <c r="U72" s="912"/>
      <c r="V72" s="912">
        <v>238</v>
      </c>
      <c r="W72" s="912"/>
      <c r="X72" s="912"/>
      <c r="Y72" s="912"/>
      <c r="Z72" s="912"/>
      <c r="AA72" s="912">
        <v>7</v>
      </c>
      <c r="AB72" s="912"/>
      <c r="AC72" s="912"/>
      <c r="AD72" s="912"/>
      <c r="AE72" s="912"/>
      <c r="AF72" s="912">
        <v>-17</v>
      </c>
      <c r="AG72" s="912"/>
      <c r="AH72" s="912"/>
      <c r="AI72" s="912"/>
      <c r="AJ72" s="912"/>
      <c r="AK72" s="912">
        <v>29</v>
      </c>
      <c r="AL72" s="912"/>
      <c r="AM72" s="912"/>
      <c r="AN72" s="912"/>
      <c r="AO72" s="912"/>
      <c r="AP72" s="912" t="s">
        <v>572</v>
      </c>
      <c r="AQ72" s="912"/>
      <c r="AR72" s="912"/>
      <c r="AS72" s="912"/>
      <c r="AT72" s="912"/>
      <c r="AU72" s="912" t="s">
        <v>572</v>
      </c>
      <c r="AV72" s="912"/>
      <c r="AW72" s="912"/>
      <c r="AX72" s="912"/>
      <c r="AY72" s="912"/>
      <c r="AZ72" s="958"/>
      <c r="BA72" s="958"/>
      <c r="BB72" s="958"/>
      <c r="BC72" s="958"/>
      <c r="BD72" s="959"/>
      <c r="BE72" s="263"/>
      <c r="BF72" s="263"/>
      <c r="BG72" s="263"/>
      <c r="BH72" s="263"/>
      <c r="BI72" s="263"/>
      <c r="BJ72" s="263"/>
      <c r="BK72" s="263"/>
      <c r="BL72" s="263"/>
      <c r="BM72" s="263"/>
      <c r="BN72" s="263"/>
      <c r="BO72" s="263"/>
      <c r="BP72" s="263"/>
      <c r="BQ72" s="260">
        <v>66</v>
      </c>
      <c r="BR72" s="265"/>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4"/>
    </row>
    <row r="73" spans="1:131" s="245" customFormat="1" ht="26.25" customHeight="1" x14ac:dyDescent="0.15">
      <c r="A73" s="259">
        <v>6</v>
      </c>
      <c r="B73" s="954" t="s">
        <v>580</v>
      </c>
      <c r="C73" s="955"/>
      <c r="D73" s="955"/>
      <c r="E73" s="955"/>
      <c r="F73" s="955"/>
      <c r="G73" s="955"/>
      <c r="H73" s="955"/>
      <c r="I73" s="955"/>
      <c r="J73" s="955"/>
      <c r="K73" s="955"/>
      <c r="L73" s="955"/>
      <c r="M73" s="955"/>
      <c r="N73" s="955"/>
      <c r="O73" s="955"/>
      <c r="P73" s="956"/>
      <c r="Q73" s="957">
        <v>59</v>
      </c>
      <c r="R73" s="912"/>
      <c r="S73" s="912"/>
      <c r="T73" s="912"/>
      <c r="U73" s="912"/>
      <c r="V73" s="912">
        <v>55</v>
      </c>
      <c r="W73" s="912"/>
      <c r="X73" s="912"/>
      <c r="Y73" s="912"/>
      <c r="Z73" s="912"/>
      <c r="AA73" s="912">
        <v>4</v>
      </c>
      <c r="AB73" s="912"/>
      <c r="AC73" s="912"/>
      <c r="AD73" s="912"/>
      <c r="AE73" s="912"/>
      <c r="AF73" s="912">
        <v>4</v>
      </c>
      <c r="AG73" s="912"/>
      <c r="AH73" s="912"/>
      <c r="AI73" s="912"/>
      <c r="AJ73" s="912"/>
      <c r="AK73" s="912">
        <v>1</v>
      </c>
      <c r="AL73" s="912"/>
      <c r="AM73" s="912"/>
      <c r="AN73" s="912"/>
      <c r="AO73" s="912"/>
      <c r="AP73" s="912" t="s">
        <v>572</v>
      </c>
      <c r="AQ73" s="912"/>
      <c r="AR73" s="912"/>
      <c r="AS73" s="912"/>
      <c r="AT73" s="912"/>
      <c r="AU73" s="912" t="s">
        <v>572</v>
      </c>
      <c r="AV73" s="912"/>
      <c r="AW73" s="912"/>
      <c r="AX73" s="912"/>
      <c r="AY73" s="912"/>
      <c r="AZ73" s="958"/>
      <c r="BA73" s="958"/>
      <c r="BB73" s="958"/>
      <c r="BC73" s="958"/>
      <c r="BD73" s="959"/>
      <c r="BE73" s="263"/>
      <c r="BF73" s="263"/>
      <c r="BG73" s="263"/>
      <c r="BH73" s="263"/>
      <c r="BI73" s="263"/>
      <c r="BJ73" s="263"/>
      <c r="BK73" s="263"/>
      <c r="BL73" s="263"/>
      <c r="BM73" s="263"/>
      <c r="BN73" s="263"/>
      <c r="BO73" s="263"/>
      <c r="BP73" s="263"/>
      <c r="BQ73" s="260">
        <v>67</v>
      </c>
      <c r="BR73" s="265"/>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4"/>
    </row>
    <row r="74" spans="1:131" s="245" customFormat="1" ht="26.25" customHeight="1" x14ac:dyDescent="0.15">
      <c r="A74" s="259">
        <v>7</v>
      </c>
      <c r="B74" s="954" t="s">
        <v>581</v>
      </c>
      <c r="C74" s="955"/>
      <c r="D74" s="955"/>
      <c r="E74" s="955"/>
      <c r="F74" s="955"/>
      <c r="G74" s="955"/>
      <c r="H74" s="955"/>
      <c r="I74" s="955"/>
      <c r="J74" s="955"/>
      <c r="K74" s="955"/>
      <c r="L74" s="955"/>
      <c r="M74" s="955"/>
      <c r="N74" s="955"/>
      <c r="O74" s="955"/>
      <c r="P74" s="956"/>
      <c r="Q74" s="957">
        <v>1507</v>
      </c>
      <c r="R74" s="912"/>
      <c r="S74" s="912"/>
      <c r="T74" s="912"/>
      <c r="U74" s="912"/>
      <c r="V74" s="912">
        <v>1503</v>
      </c>
      <c r="W74" s="912"/>
      <c r="X74" s="912"/>
      <c r="Y74" s="912"/>
      <c r="Z74" s="912"/>
      <c r="AA74" s="912">
        <v>4</v>
      </c>
      <c r="AB74" s="912"/>
      <c r="AC74" s="912"/>
      <c r="AD74" s="912"/>
      <c r="AE74" s="912"/>
      <c r="AF74" s="912">
        <v>4</v>
      </c>
      <c r="AG74" s="912"/>
      <c r="AH74" s="912"/>
      <c r="AI74" s="912"/>
      <c r="AJ74" s="912"/>
      <c r="AK74" s="912">
        <v>1</v>
      </c>
      <c r="AL74" s="912"/>
      <c r="AM74" s="912"/>
      <c r="AN74" s="912"/>
      <c r="AO74" s="912"/>
      <c r="AP74" s="912" t="s">
        <v>572</v>
      </c>
      <c r="AQ74" s="912"/>
      <c r="AR74" s="912"/>
      <c r="AS74" s="912"/>
      <c r="AT74" s="912"/>
      <c r="AU74" s="912" t="s">
        <v>572</v>
      </c>
      <c r="AV74" s="912"/>
      <c r="AW74" s="912"/>
      <c r="AX74" s="912"/>
      <c r="AY74" s="912"/>
      <c r="AZ74" s="958"/>
      <c r="BA74" s="958"/>
      <c r="BB74" s="958"/>
      <c r="BC74" s="958"/>
      <c r="BD74" s="959"/>
      <c r="BE74" s="263"/>
      <c r="BF74" s="263"/>
      <c r="BG74" s="263"/>
      <c r="BH74" s="263"/>
      <c r="BI74" s="263"/>
      <c r="BJ74" s="263"/>
      <c r="BK74" s="263"/>
      <c r="BL74" s="263"/>
      <c r="BM74" s="263"/>
      <c r="BN74" s="263"/>
      <c r="BO74" s="263"/>
      <c r="BP74" s="263"/>
      <c r="BQ74" s="260">
        <v>68</v>
      </c>
      <c r="BR74" s="265"/>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4"/>
    </row>
    <row r="75" spans="1:131" s="245" customFormat="1" ht="26.25" customHeight="1" x14ac:dyDescent="0.15">
      <c r="A75" s="259">
        <v>8</v>
      </c>
      <c r="B75" s="954" t="s">
        <v>582</v>
      </c>
      <c r="C75" s="955"/>
      <c r="D75" s="955"/>
      <c r="E75" s="955"/>
      <c r="F75" s="955"/>
      <c r="G75" s="955"/>
      <c r="H75" s="955"/>
      <c r="I75" s="955"/>
      <c r="J75" s="955"/>
      <c r="K75" s="955"/>
      <c r="L75" s="955"/>
      <c r="M75" s="955"/>
      <c r="N75" s="955"/>
      <c r="O75" s="955"/>
      <c r="P75" s="956"/>
      <c r="Q75" s="960">
        <v>282568</v>
      </c>
      <c r="R75" s="961"/>
      <c r="S75" s="961"/>
      <c r="T75" s="961"/>
      <c r="U75" s="911"/>
      <c r="V75" s="962">
        <v>273461</v>
      </c>
      <c r="W75" s="961"/>
      <c r="X75" s="961"/>
      <c r="Y75" s="961"/>
      <c r="Z75" s="911"/>
      <c r="AA75" s="962">
        <v>9107</v>
      </c>
      <c r="AB75" s="961"/>
      <c r="AC75" s="961"/>
      <c r="AD75" s="961"/>
      <c r="AE75" s="911"/>
      <c r="AF75" s="962">
        <v>9107</v>
      </c>
      <c r="AG75" s="961"/>
      <c r="AH75" s="961"/>
      <c r="AI75" s="961"/>
      <c r="AJ75" s="911"/>
      <c r="AK75" s="962">
        <v>1429</v>
      </c>
      <c r="AL75" s="961"/>
      <c r="AM75" s="961"/>
      <c r="AN75" s="961"/>
      <c r="AO75" s="911"/>
      <c r="AP75" s="912" t="s">
        <v>572</v>
      </c>
      <c r="AQ75" s="912"/>
      <c r="AR75" s="912"/>
      <c r="AS75" s="912"/>
      <c r="AT75" s="912"/>
      <c r="AU75" s="912" t="s">
        <v>572</v>
      </c>
      <c r="AV75" s="912"/>
      <c r="AW75" s="912"/>
      <c r="AX75" s="912"/>
      <c r="AY75" s="912"/>
      <c r="AZ75" s="958"/>
      <c r="BA75" s="958"/>
      <c r="BB75" s="958"/>
      <c r="BC75" s="958"/>
      <c r="BD75" s="959"/>
      <c r="BE75" s="263"/>
      <c r="BF75" s="263"/>
      <c r="BG75" s="263"/>
      <c r="BH75" s="263"/>
      <c r="BI75" s="263"/>
      <c r="BJ75" s="263"/>
      <c r="BK75" s="263"/>
      <c r="BL75" s="263"/>
      <c r="BM75" s="263"/>
      <c r="BN75" s="263"/>
      <c r="BO75" s="263"/>
      <c r="BP75" s="263"/>
      <c r="BQ75" s="260">
        <v>69</v>
      </c>
      <c r="BR75" s="265"/>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4"/>
    </row>
    <row r="76" spans="1:131" s="245" customFormat="1" ht="26.25" customHeight="1" x14ac:dyDescent="0.15">
      <c r="A76" s="259">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3"/>
      <c r="BF76" s="263"/>
      <c r="BG76" s="263"/>
      <c r="BH76" s="263"/>
      <c r="BI76" s="263"/>
      <c r="BJ76" s="263"/>
      <c r="BK76" s="263"/>
      <c r="BL76" s="263"/>
      <c r="BM76" s="263"/>
      <c r="BN76" s="263"/>
      <c r="BO76" s="263"/>
      <c r="BP76" s="263"/>
      <c r="BQ76" s="260">
        <v>70</v>
      </c>
      <c r="BR76" s="265"/>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4"/>
    </row>
    <row r="77" spans="1:131" s="245" customFormat="1" ht="26.25" customHeight="1" x14ac:dyDescent="0.15">
      <c r="A77" s="259">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3"/>
      <c r="BF77" s="263"/>
      <c r="BG77" s="263"/>
      <c r="BH77" s="263"/>
      <c r="BI77" s="263"/>
      <c r="BJ77" s="263"/>
      <c r="BK77" s="263"/>
      <c r="BL77" s="263"/>
      <c r="BM77" s="263"/>
      <c r="BN77" s="263"/>
      <c r="BO77" s="263"/>
      <c r="BP77" s="263"/>
      <c r="BQ77" s="260">
        <v>71</v>
      </c>
      <c r="BR77" s="265"/>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4"/>
    </row>
    <row r="78" spans="1:131" s="245" customFormat="1" ht="26.25" customHeight="1" x14ac:dyDescent="0.15">
      <c r="A78" s="259">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3"/>
      <c r="BF78" s="263"/>
      <c r="BG78" s="263"/>
      <c r="BH78" s="263"/>
      <c r="BI78" s="263"/>
      <c r="BJ78" s="266"/>
      <c r="BK78" s="266"/>
      <c r="BL78" s="266"/>
      <c r="BM78" s="266"/>
      <c r="BN78" s="266"/>
      <c r="BO78" s="263"/>
      <c r="BP78" s="263"/>
      <c r="BQ78" s="260">
        <v>72</v>
      </c>
      <c r="BR78" s="265"/>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4"/>
    </row>
    <row r="79" spans="1:131" s="245" customFormat="1" ht="26.25" customHeight="1" x14ac:dyDescent="0.15">
      <c r="A79" s="259">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3"/>
      <c r="BF79" s="263"/>
      <c r="BG79" s="263"/>
      <c r="BH79" s="263"/>
      <c r="BI79" s="263"/>
      <c r="BJ79" s="266"/>
      <c r="BK79" s="266"/>
      <c r="BL79" s="266"/>
      <c r="BM79" s="266"/>
      <c r="BN79" s="266"/>
      <c r="BO79" s="263"/>
      <c r="BP79" s="263"/>
      <c r="BQ79" s="260">
        <v>73</v>
      </c>
      <c r="BR79" s="265"/>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4"/>
    </row>
    <row r="80" spans="1:131" s="245" customFormat="1" ht="26.25" customHeight="1" x14ac:dyDescent="0.15">
      <c r="A80" s="259">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3"/>
      <c r="BF80" s="263"/>
      <c r="BG80" s="263"/>
      <c r="BH80" s="263"/>
      <c r="BI80" s="263"/>
      <c r="BJ80" s="263"/>
      <c r="BK80" s="263"/>
      <c r="BL80" s="263"/>
      <c r="BM80" s="263"/>
      <c r="BN80" s="263"/>
      <c r="BO80" s="263"/>
      <c r="BP80" s="263"/>
      <c r="BQ80" s="260">
        <v>74</v>
      </c>
      <c r="BR80" s="265"/>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4"/>
    </row>
    <row r="81" spans="1:131" s="245" customFormat="1" ht="26.25" customHeight="1" x14ac:dyDescent="0.15">
      <c r="A81" s="259">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3"/>
      <c r="BF81" s="263"/>
      <c r="BG81" s="263"/>
      <c r="BH81" s="263"/>
      <c r="BI81" s="263"/>
      <c r="BJ81" s="263"/>
      <c r="BK81" s="263"/>
      <c r="BL81" s="263"/>
      <c r="BM81" s="263"/>
      <c r="BN81" s="263"/>
      <c r="BO81" s="263"/>
      <c r="BP81" s="263"/>
      <c r="BQ81" s="260">
        <v>75</v>
      </c>
      <c r="BR81" s="265"/>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4"/>
    </row>
    <row r="82" spans="1:131" s="245" customFormat="1" ht="26.25" customHeight="1" x14ac:dyDescent="0.15">
      <c r="A82" s="259">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3"/>
      <c r="BF82" s="263"/>
      <c r="BG82" s="263"/>
      <c r="BH82" s="263"/>
      <c r="BI82" s="263"/>
      <c r="BJ82" s="263"/>
      <c r="BK82" s="263"/>
      <c r="BL82" s="263"/>
      <c r="BM82" s="263"/>
      <c r="BN82" s="263"/>
      <c r="BO82" s="263"/>
      <c r="BP82" s="263"/>
      <c r="BQ82" s="260">
        <v>76</v>
      </c>
      <c r="BR82" s="265"/>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4"/>
    </row>
    <row r="83" spans="1:131" s="245" customFormat="1" ht="26.25" customHeight="1" x14ac:dyDescent="0.15">
      <c r="A83" s="259">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3"/>
      <c r="BF83" s="263"/>
      <c r="BG83" s="263"/>
      <c r="BH83" s="263"/>
      <c r="BI83" s="263"/>
      <c r="BJ83" s="263"/>
      <c r="BK83" s="263"/>
      <c r="BL83" s="263"/>
      <c r="BM83" s="263"/>
      <c r="BN83" s="263"/>
      <c r="BO83" s="263"/>
      <c r="BP83" s="263"/>
      <c r="BQ83" s="260">
        <v>77</v>
      </c>
      <c r="BR83" s="265"/>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4"/>
    </row>
    <row r="84" spans="1:131" s="245" customFormat="1" ht="26.25" customHeight="1" x14ac:dyDescent="0.15">
      <c r="A84" s="259">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3"/>
      <c r="BF84" s="263"/>
      <c r="BG84" s="263"/>
      <c r="BH84" s="263"/>
      <c r="BI84" s="263"/>
      <c r="BJ84" s="263"/>
      <c r="BK84" s="263"/>
      <c r="BL84" s="263"/>
      <c r="BM84" s="263"/>
      <c r="BN84" s="263"/>
      <c r="BO84" s="263"/>
      <c r="BP84" s="263"/>
      <c r="BQ84" s="260">
        <v>78</v>
      </c>
      <c r="BR84" s="265"/>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4"/>
    </row>
    <row r="85" spans="1:131" s="245" customFormat="1" ht="26.25" customHeight="1" x14ac:dyDescent="0.15">
      <c r="A85" s="259">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3"/>
      <c r="BF85" s="263"/>
      <c r="BG85" s="263"/>
      <c r="BH85" s="263"/>
      <c r="BI85" s="263"/>
      <c r="BJ85" s="263"/>
      <c r="BK85" s="263"/>
      <c r="BL85" s="263"/>
      <c r="BM85" s="263"/>
      <c r="BN85" s="263"/>
      <c r="BO85" s="263"/>
      <c r="BP85" s="263"/>
      <c r="BQ85" s="260">
        <v>79</v>
      </c>
      <c r="BR85" s="265"/>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4"/>
    </row>
    <row r="86" spans="1:131" s="245" customFormat="1" ht="26.25" customHeight="1" x14ac:dyDescent="0.15">
      <c r="A86" s="259">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3"/>
      <c r="BF86" s="263"/>
      <c r="BG86" s="263"/>
      <c r="BH86" s="263"/>
      <c r="BI86" s="263"/>
      <c r="BJ86" s="263"/>
      <c r="BK86" s="263"/>
      <c r="BL86" s="263"/>
      <c r="BM86" s="263"/>
      <c r="BN86" s="263"/>
      <c r="BO86" s="263"/>
      <c r="BP86" s="263"/>
      <c r="BQ86" s="260">
        <v>80</v>
      </c>
      <c r="BR86" s="265"/>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4"/>
    </row>
    <row r="87" spans="1:131" s="245" customFormat="1" ht="26.25" customHeight="1" x14ac:dyDescent="0.15">
      <c r="A87" s="26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3"/>
      <c r="BF87" s="263"/>
      <c r="BG87" s="263"/>
      <c r="BH87" s="263"/>
      <c r="BI87" s="263"/>
      <c r="BJ87" s="263"/>
      <c r="BK87" s="263"/>
      <c r="BL87" s="263"/>
      <c r="BM87" s="263"/>
      <c r="BN87" s="263"/>
      <c r="BO87" s="263"/>
      <c r="BP87" s="263"/>
      <c r="BQ87" s="260">
        <v>81</v>
      </c>
      <c r="BR87" s="265"/>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4"/>
    </row>
    <row r="88" spans="1:131" s="245" customFormat="1" ht="26.25" customHeight="1" thickBot="1" x14ac:dyDescent="0.2">
      <c r="A88" s="262" t="s">
        <v>389</v>
      </c>
      <c r="B88" s="871" t="s">
        <v>418</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9566</v>
      </c>
      <c r="AG88" s="923"/>
      <c r="AH88" s="923"/>
      <c r="AI88" s="923"/>
      <c r="AJ88" s="923"/>
      <c r="AK88" s="920"/>
      <c r="AL88" s="920"/>
      <c r="AM88" s="920"/>
      <c r="AN88" s="920"/>
      <c r="AO88" s="920"/>
      <c r="AP88" s="923">
        <v>342</v>
      </c>
      <c r="AQ88" s="923"/>
      <c r="AR88" s="923"/>
      <c r="AS88" s="923"/>
      <c r="AT88" s="923"/>
      <c r="AU88" s="923" t="s">
        <v>583</v>
      </c>
      <c r="AV88" s="923"/>
      <c r="AW88" s="923"/>
      <c r="AX88" s="923"/>
      <c r="AY88" s="923"/>
      <c r="AZ88" s="928"/>
      <c r="BA88" s="928"/>
      <c r="BB88" s="928"/>
      <c r="BC88" s="928"/>
      <c r="BD88" s="929"/>
      <c r="BE88" s="263"/>
      <c r="BF88" s="263"/>
      <c r="BG88" s="263"/>
      <c r="BH88" s="263"/>
      <c r="BI88" s="263"/>
      <c r="BJ88" s="263"/>
      <c r="BK88" s="263"/>
      <c r="BL88" s="263"/>
      <c r="BM88" s="263"/>
      <c r="BN88" s="263"/>
      <c r="BO88" s="263"/>
      <c r="BP88" s="263"/>
      <c r="BQ88" s="260">
        <v>82</v>
      </c>
      <c r="BR88" s="265"/>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871" t="s">
        <v>419</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t="s">
        <v>589</v>
      </c>
      <c r="CS102" s="931"/>
      <c r="CT102" s="931"/>
      <c r="CU102" s="931"/>
      <c r="CV102" s="974"/>
      <c r="CW102" s="973" t="s">
        <v>589</v>
      </c>
      <c r="CX102" s="931"/>
      <c r="CY102" s="931"/>
      <c r="CZ102" s="931"/>
      <c r="DA102" s="974"/>
      <c r="DB102" s="973" t="s">
        <v>589</v>
      </c>
      <c r="DC102" s="931"/>
      <c r="DD102" s="931"/>
      <c r="DE102" s="931"/>
      <c r="DF102" s="974"/>
      <c r="DG102" s="973" t="s">
        <v>589</v>
      </c>
      <c r="DH102" s="931"/>
      <c r="DI102" s="931"/>
      <c r="DJ102" s="931"/>
      <c r="DK102" s="974"/>
      <c r="DL102" s="973" t="s">
        <v>589</v>
      </c>
      <c r="DM102" s="931"/>
      <c r="DN102" s="931"/>
      <c r="DO102" s="931"/>
      <c r="DP102" s="974"/>
      <c r="DQ102" s="973" t="s">
        <v>589</v>
      </c>
      <c r="DR102" s="931"/>
      <c r="DS102" s="931"/>
      <c r="DT102" s="931"/>
      <c r="DU102" s="974"/>
      <c r="DV102" s="997"/>
      <c r="DW102" s="998"/>
      <c r="DX102" s="998"/>
      <c r="DY102" s="998"/>
      <c r="DZ102" s="999"/>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0" t="s">
        <v>420</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1" t="s">
        <v>421</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2" t="s">
        <v>424</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425</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4" customFormat="1" ht="26.25" customHeight="1" x14ac:dyDescent="0.15">
      <c r="A109" s="995" t="s">
        <v>426</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427</v>
      </c>
      <c r="AB109" s="976"/>
      <c r="AC109" s="976"/>
      <c r="AD109" s="976"/>
      <c r="AE109" s="977"/>
      <c r="AF109" s="975" t="s">
        <v>307</v>
      </c>
      <c r="AG109" s="976"/>
      <c r="AH109" s="976"/>
      <c r="AI109" s="976"/>
      <c r="AJ109" s="977"/>
      <c r="AK109" s="975" t="s">
        <v>306</v>
      </c>
      <c r="AL109" s="976"/>
      <c r="AM109" s="976"/>
      <c r="AN109" s="976"/>
      <c r="AO109" s="977"/>
      <c r="AP109" s="975" t="s">
        <v>428</v>
      </c>
      <c r="AQ109" s="976"/>
      <c r="AR109" s="976"/>
      <c r="AS109" s="976"/>
      <c r="AT109" s="978"/>
      <c r="AU109" s="995" t="s">
        <v>426</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427</v>
      </c>
      <c r="BR109" s="976"/>
      <c r="BS109" s="976"/>
      <c r="BT109" s="976"/>
      <c r="BU109" s="977"/>
      <c r="BV109" s="975" t="s">
        <v>307</v>
      </c>
      <c r="BW109" s="976"/>
      <c r="BX109" s="976"/>
      <c r="BY109" s="976"/>
      <c r="BZ109" s="977"/>
      <c r="CA109" s="975" t="s">
        <v>306</v>
      </c>
      <c r="CB109" s="976"/>
      <c r="CC109" s="976"/>
      <c r="CD109" s="976"/>
      <c r="CE109" s="977"/>
      <c r="CF109" s="996" t="s">
        <v>428</v>
      </c>
      <c r="CG109" s="996"/>
      <c r="CH109" s="996"/>
      <c r="CI109" s="996"/>
      <c r="CJ109" s="996"/>
      <c r="CK109" s="975" t="s">
        <v>429</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427</v>
      </c>
      <c r="DH109" s="976"/>
      <c r="DI109" s="976"/>
      <c r="DJ109" s="976"/>
      <c r="DK109" s="977"/>
      <c r="DL109" s="975" t="s">
        <v>307</v>
      </c>
      <c r="DM109" s="976"/>
      <c r="DN109" s="976"/>
      <c r="DO109" s="976"/>
      <c r="DP109" s="977"/>
      <c r="DQ109" s="975" t="s">
        <v>306</v>
      </c>
      <c r="DR109" s="976"/>
      <c r="DS109" s="976"/>
      <c r="DT109" s="976"/>
      <c r="DU109" s="977"/>
      <c r="DV109" s="975" t="s">
        <v>428</v>
      </c>
      <c r="DW109" s="976"/>
      <c r="DX109" s="976"/>
      <c r="DY109" s="976"/>
      <c r="DZ109" s="978"/>
    </row>
    <row r="110" spans="1:131" s="244" customFormat="1" ht="26.25" customHeight="1" x14ac:dyDescent="0.15">
      <c r="A110" s="979" t="s">
        <v>430</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742574</v>
      </c>
      <c r="AB110" s="983"/>
      <c r="AC110" s="983"/>
      <c r="AD110" s="983"/>
      <c r="AE110" s="984"/>
      <c r="AF110" s="985">
        <v>743707</v>
      </c>
      <c r="AG110" s="983"/>
      <c r="AH110" s="983"/>
      <c r="AI110" s="983"/>
      <c r="AJ110" s="984"/>
      <c r="AK110" s="985">
        <v>748523</v>
      </c>
      <c r="AL110" s="983"/>
      <c r="AM110" s="983"/>
      <c r="AN110" s="983"/>
      <c r="AO110" s="984"/>
      <c r="AP110" s="986">
        <v>27.4</v>
      </c>
      <c r="AQ110" s="987"/>
      <c r="AR110" s="987"/>
      <c r="AS110" s="987"/>
      <c r="AT110" s="988"/>
      <c r="AU110" s="989" t="s">
        <v>73</v>
      </c>
      <c r="AV110" s="990"/>
      <c r="AW110" s="990"/>
      <c r="AX110" s="990"/>
      <c r="AY110" s="990"/>
      <c r="AZ110" s="1031" t="s">
        <v>431</v>
      </c>
      <c r="BA110" s="980"/>
      <c r="BB110" s="980"/>
      <c r="BC110" s="980"/>
      <c r="BD110" s="980"/>
      <c r="BE110" s="980"/>
      <c r="BF110" s="980"/>
      <c r="BG110" s="980"/>
      <c r="BH110" s="980"/>
      <c r="BI110" s="980"/>
      <c r="BJ110" s="980"/>
      <c r="BK110" s="980"/>
      <c r="BL110" s="980"/>
      <c r="BM110" s="980"/>
      <c r="BN110" s="980"/>
      <c r="BO110" s="980"/>
      <c r="BP110" s="981"/>
      <c r="BQ110" s="1017">
        <v>7141806</v>
      </c>
      <c r="BR110" s="1018"/>
      <c r="BS110" s="1018"/>
      <c r="BT110" s="1018"/>
      <c r="BU110" s="1018"/>
      <c r="BV110" s="1018">
        <v>6934505</v>
      </c>
      <c r="BW110" s="1018"/>
      <c r="BX110" s="1018"/>
      <c r="BY110" s="1018"/>
      <c r="BZ110" s="1018"/>
      <c r="CA110" s="1018">
        <v>7109645</v>
      </c>
      <c r="CB110" s="1018"/>
      <c r="CC110" s="1018"/>
      <c r="CD110" s="1018"/>
      <c r="CE110" s="1018"/>
      <c r="CF110" s="1032">
        <v>260.39999999999998</v>
      </c>
      <c r="CG110" s="1033"/>
      <c r="CH110" s="1033"/>
      <c r="CI110" s="1033"/>
      <c r="CJ110" s="1033"/>
      <c r="CK110" s="1034" t="s">
        <v>432</v>
      </c>
      <c r="CL110" s="1035"/>
      <c r="CM110" s="1014" t="s">
        <v>433</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434</v>
      </c>
      <c r="DH110" s="1018"/>
      <c r="DI110" s="1018"/>
      <c r="DJ110" s="1018"/>
      <c r="DK110" s="1018"/>
      <c r="DL110" s="1018" t="s">
        <v>434</v>
      </c>
      <c r="DM110" s="1018"/>
      <c r="DN110" s="1018"/>
      <c r="DO110" s="1018"/>
      <c r="DP110" s="1018"/>
      <c r="DQ110" s="1018" t="s">
        <v>434</v>
      </c>
      <c r="DR110" s="1018"/>
      <c r="DS110" s="1018"/>
      <c r="DT110" s="1018"/>
      <c r="DU110" s="1018"/>
      <c r="DV110" s="1019" t="s">
        <v>434</v>
      </c>
      <c r="DW110" s="1019"/>
      <c r="DX110" s="1019"/>
      <c r="DY110" s="1019"/>
      <c r="DZ110" s="1020"/>
    </row>
    <row r="111" spans="1:131" s="244" customFormat="1" ht="26.25" customHeight="1" x14ac:dyDescent="0.15">
      <c r="A111" s="1021" t="s">
        <v>435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434</v>
      </c>
      <c r="AB111" s="1025"/>
      <c r="AC111" s="1025"/>
      <c r="AD111" s="1025"/>
      <c r="AE111" s="1026"/>
      <c r="AF111" s="1027" t="s">
        <v>434</v>
      </c>
      <c r="AG111" s="1025"/>
      <c r="AH111" s="1025"/>
      <c r="AI111" s="1025"/>
      <c r="AJ111" s="1026"/>
      <c r="AK111" s="1027" t="s">
        <v>131</v>
      </c>
      <c r="AL111" s="1025"/>
      <c r="AM111" s="1025"/>
      <c r="AN111" s="1025"/>
      <c r="AO111" s="1026"/>
      <c r="AP111" s="1028" t="s">
        <v>434</v>
      </c>
      <c r="AQ111" s="1029"/>
      <c r="AR111" s="1029"/>
      <c r="AS111" s="1029"/>
      <c r="AT111" s="1030"/>
      <c r="AU111" s="991"/>
      <c r="AV111" s="992"/>
      <c r="AW111" s="992"/>
      <c r="AX111" s="992"/>
      <c r="AY111" s="992"/>
      <c r="AZ111" s="1040" t="s">
        <v>436</v>
      </c>
      <c r="BA111" s="1041"/>
      <c r="BB111" s="1041"/>
      <c r="BC111" s="1041"/>
      <c r="BD111" s="1041"/>
      <c r="BE111" s="1041"/>
      <c r="BF111" s="1041"/>
      <c r="BG111" s="1041"/>
      <c r="BH111" s="1041"/>
      <c r="BI111" s="1041"/>
      <c r="BJ111" s="1041"/>
      <c r="BK111" s="1041"/>
      <c r="BL111" s="1041"/>
      <c r="BM111" s="1041"/>
      <c r="BN111" s="1041"/>
      <c r="BO111" s="1041"/>
      <c r="BP111" s="1042"/>
      <c r="BQ111" s="1010" t="s">
        <v>434</v>
      </c>
      <c r="BR111" s="1011"/>
      <c r="BS111" s="1011"/>
      <c r="BT111" s="1011"/>
      <c r="BU111" s="1011"/>
      <c r="BV111" s="1011" t="s">
        <v>131</v>
      </c>
      <c r="BW111" s="1011"/>
      <c r="BX111" s="1011"/>
      <c r="BY111" s="1011"/>
      <c r="BZ111" s="1011"/>
      <c r="CA111" s="1011" t="s">
        <v>434</v>
      </c>
      <c r="CB111" s="1011"/>
      <c r="CC111" s="1011"/>
      <c r="CD111" s="1011"/>
      <c r="CE111" s="1011"/>
      <c r="CF111" s="1005" t="s">
        <v>434</v>
      </c>
      <c r="CG111" s="1006"/>
      <c r="CH111" s="1006"/>
      <c r="CI111" s="1006"/>
      <c r="CJ111" s="1006"/>
      <c r="CK111" s="1036"/>
      <c r="CL111" s="1037"/>
      <c r="CM111" s="1007" t="s">
        <v>437</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434</v>
      </c>
      <c r="DH111" s="1011"/>
      <c r="DI111" s="1011"/>
      <c r="DJ111" s="1011"/>
      <c r="DK111" s="1011"/>
      <c r="DL111" s="1011" t="s">
        <v>434</v>
      </c>
      <c r="DM111" s="1011"/>
      <c r="DN111" s="1011"/>
      <c r="DO111" s="1011"/>
      <c r="DP111" s="1011"/>
      <c r="DQ111" s="1011" t="s">
        <v>131</v>
      </c>
      <c r="DR111" s="1011"/>
      <c r="DS111" s="1011"/>
      <c r="DT111" s="1011"/>
      <c r="DU111" s="1011"/>
      <c r="DV111" s="1012" t="s">
        <v>434</v>
      </c>
      <c r="DW111" s="1012"/>
      <c r="DX111" s="1012"/>
      <c r="DY111" s="1012"/>
      <c r="DZ111" s="1013"/>
    </row>
    <row r="112" spans="1:131" s="244" customFormat="1" ht="26.25" customHeight="1" x14ac:dyDescent="0.15">
      <c r="A112" s="1043" t="s">
        <v>438</v>
      </c>
      <c r="B112" s="1044"/>
      <c r="C112" s="1041" t="s">
        <v>439</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434</v>
      </c>
      <c r="AB112" s="1050"/>
      <c r="AC112" s="1050"/>
      <c r="AD112" s="1050"/>
      <c r="AE112" s="1051"/>
      <c r="AF112" s="1052" t="s">
        <v>434</v>
      </c>
      <c r="AG112" s="1050"/>
      <c r="AH112" s="1050"/>
      <c r="AI112" s="1050"/>
      <c r="AJ112" s="1051"/>
      <c r="AK112" s="1052" t="s">
        <v>434</v>
      </c>
      <c r="AL112" s="1050"/>
      <c r="AM112" s="1050"/>
      <c r="AN112" s="1050"/>
      <c r="AO112" s="1051"/>
      <c r="AP112" s="1053" t="s">
        <v>434</v>
      </c>
      <c r="AQ112" s="1054"/>
      <c r="AR112" s="1054"/>
      <c r="AS112" s="1054"/>
      <c r="AT112" s="1055"/>
      <c r="AU112" s="991"/>
      <c r="AV112" s="992"/>
      <c r="AW112" s="992"/>
      <c r="AX112" s="992"/>
      <c r="AY112" s="992"/>
      <c r="AZ112" s="1040" t="s">
        <v>440</v>
      </c>
      <c r="BA112" s="1041"/>
      <c r="BB112" s="1041"/>
      <c r="BC112" s="1041"/>
      <c r="BD112" s="1041"/>
      <c r="BE112" s="1041"/>
      <c r="BF112" s="1041"/>
      <c r="BG112" s="1041"/>
      <c r="BH112" s="1041"/>
      <c r="BI112" s="1041"/>
      <c r="BJ112" s="1041"/>
      <c r="BK112" s="1041"/>
      <c r="BL112" s="1041"/>
      <c r="BM112" s="1041"/>
      <c r="BN112" s="1041"/>
      <c r="BO112" s="1041"/>
      <c r="BP112" s="1042"/>
      <c r="BQ112" s="1010">
        <v>1320249</v>
      </c>
      <c r="BR112" s="1011"/>
      <c r="BS112" s="1011"/>
      <c r="BT112" s="1011"/>
      <c r="BU112" s="1011"/>
      <c r="BV112" s="1011">
        <v>1259329</v>
      </c>
      <c r="BW112" s="1011"/>
      <c r="BX112" s="1011"/>
      <c r="BY112" s="1011"/>
      <c r="BZ112" s="1011"/>
      <c r="CA112" s="1011">
        <v>1317123</v>
      </c>
      <c r="CB112" s="1011"/>
      <c r="CC112" s="1011"/>
      <c r="CD112" s="1011"/>
      <c r="CE112" s="1011"/>
      <c r="CF112" s="1005">
        <v>48.2</v>
      </c>
      <c r="CG112" s="1006"/>
      <c r="CH112" s="1006"/>
      <c r="CI112" s="1006"/>
      <c r="CJ112" s="1006"/>
      <c r="CK112" s="1036"/>
      <c r="CL112" s="1037"/>
      <c r="CM112" s="1007" t="s">
        <v>441</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131</v>
      </c>
      <c r="DH112" s="1011"/>
      <c r="DI112" s="1011"/>
      <c r="DJ112" s="1011"/>
      <c r="DK112" s="1011"/>
      <c r="DL112" s="1011" t="s">
        <v>434</v>
      </c>
      <c r="DM112" s="1011"/>
      <c r="DN112" s="1011"/>
      <c r="DO112" s="1011"/>
      <c r="DP112" s="1011"/>
      <c r="DQ112" s="1011" t="s">
        <v>434</v>
      </c>
      <c r="DR112" s="1011"/>
      <c r="DS112" s="1011"/>
      <c r="DT112" s="1011"/>
      <c r="DU112" s="1011"/>
      <c r="DV112" s="1012" t="s">
        <v>434</v>
      </c>
      <c r="DW112" s="1012"/>
      <c r="DX112" s="1012"/>
      <c r="DY112" s="1012"/>
      <c r="DZ112" s="1013"/>
    </row>
    <row r="113" spans="1:130" s="244" customFormat="1" ht="26.25" customHeight="1" x14ac:dyDescent="0.15">
      <c r="A113" s="1045"/>
      <c r="B113" s="1046"/>
      <c r="C113" s="1041" t="s">
        <v>442</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84807</v>
      </c>
      <c r="AB113" s="1025"/>
      <c r="AC113" s="1025"/>
      <c r="AD113" s="1025"/>
      <c r="AE113" s="1026"/>
      <c r="AF113" s="1027">
        <v>88848</v>
      </c>
      <c r="AG113" s="1025"/>
      <c r="AH113" s="1025"/>
      <c r="AI113" s="1025"/>
      <c r="AJ113" s="1026"/>
      <c r="AK113" s="1027">
        <v>100458</v>
      </c>
      <c r="AL113" s="1025"/>
      <c r="AM113" s="1025"/>
      <c r="AN113" s="1025"/>
      <c r="AO113" s="1026"/>
      <c r="AP113" s="1028">
        <v>3.7</v>
      </c>
      <c r="AQ113" s="1029"/>
      <c r="AR113" s="1029"/>
      <c r="AS113" s="1029"/>
      <c r="AT113" s="1030"/>
      <c r="AU113" s="991"/>
      <c r="AV113" s="992"/>
      <c r="AW113" s="992"/>
      <c r="AX113" s="992"/>
      <c r="AY113" s="992"/>
      <c r="AZ113" s="1040" t="s">
        <v>443</v>
      </c>
      <c r="BA113" s="1041"/>
      <c r="BB113" s="1041"/>
      <c r="BC113" s="1041"/>
      <c r="BD113" s="1041"/>
      <c r="BE113" s="1041"/>
      <c r="BF113" s="1041"/>
      <c r="BG113" s="1041"/>
      <c r="BH113" s="1041"/>
      <c r="BI113" s="1041"/>
      <c r="BJ113" s="1041"/>
      <c r="BK113" s="1041"/>
      <c r="BL113" s="1041"/>
      <c r="BM113" s="1041"/>
      <c r="BN113" s="1041"/>
      <c r="BO113" s="1041"/>
      <c r="BP113" s="1042"/>
      <c r="BQ113" s="1010">
        <v>138776</v>
      </c>
      <c r="BR113" s="1011"/>
      <c r="BS113" s="1011"/>
      <c r="BT113" s="1011"/>
      <c r="BU113" s="1011"/>
      <c r="BV113" s="1011">
        <v>115353</v>
      </c>
      <c r="BW113" s="1011"/>
      <c r="BX113" s="1011"/>
      <c r="BY113" s="1011"/>
      <c r="BZ113" s="1011"/>
      <c r="CA113" s="1011">
        <v>116684</v>
      </c>
      <c r="CB113" s="1011"/>
      <c r="CC113" s="1011"/>
      <c r="CD113" s="1011"/>
      <c r="CE113" s="1011"/>
      <c r="CF113" s="1005">
        <v>4.3</v>
      </c>
      <c r="CG113" s="1006"/>
      <c r="CH113" s="1006"/>
      <c r="CI113" s="1006"/>
      <c r="CJ113" s="1006"/>
      <c r="CK113" s="1036"/>
      <c r="CL113" s="1037"/>
      <c r="CM113" s="1007" t="s">
        <v>444</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434</v>
      </c>
      <c r="DH113" s="1050"/>
      <c r="DI113" s="1050"/>
      <c r="DJ113" s="1050"/>
      <c r="DK113" s="1051"/>
      <c r="DL113" s="1052" t="s">
        <v>434</v>
      </c>
      <c r="DM113" s="1050"/>
      <c r="DN113" s="1050"/>
      <c r="DO113" s="1050"/>
      <c r="DP113" s="1051"/>
      <c r="DQ113" s="1052" t="s">
        <v>434</v>
      </c>
      <c r="DR113" s="1050"/>
      <c r="DS113" s="1050"/>
      <c r="DT113" s="1050"/>
      <c r="DU113" s="1051"/>
      <c r="DV113" s="1053" t="s">
        <v>434</v>
      </c>
      <c r="DW113" s="1054"/>
      <c r="DX113" s="1054"/>
      <c r="DY113" s="1054"/>
      <c r="DZ113" s="1055"/>
    </row>
    <row r="114" spans="1:130" s="244" customFormat="1" ht="26.25" customHeight="1" x14ac:dyDescent="0.15">
      <c r="A114" s="1045"/>
      <c r="B114" s="1046"/>
      <c r="C114" s="1041" t="s">
        <v>445</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36142</v>
      </c>
      <c r="AB114" s="1050"/>
      <c r="AC114" s="1050"/>
      <c r="AD114" s="1050"/>
      <c r="AE114" s="1051"/>
      <c r="AF114" s="1052">
        <v>43143</v>
      </c>
      <c r="AG114" s="1050"/>
      <c r="AH114" s="1050"/>
      <c r="AI114" s="1050"/>
      <c r="AJ114" s="1051"/>
      <c r="AK114" s="1052">
        <v>37956</v>
      </c>
      <c r="AL114" s="1050"/>
      <c r="AM114" s="1050"/>
      <c r="AN114" s="1050"/>
      <c r="AO114" s="1051"/>
      <c r="AP114" s="1053">
        <v>1.4</v>
      </c>
      <c r="AQ114" s="1054"/>
      <c r="AR114" s="1054"/>
      <c r="AS114" s="1054"/>
      <c r="AT114" s="1055"/>
      <c r="AU114" s="991"/>
      <c r="AV114" s="992"/>
      <c r="AW114" s="992"/>
      <c r="AX114" s="992"/>
      <c r="AY114" s="992"/>
      <c r="AZ114" s="1040" t="s">
        <v>446</v>
      </c>
      <c r="BA114" s="1041"/>
      <c r="BB114" s="1041"/>
      <c r="BC114" s="1041"/>
      <c r="BD114" s="1041"/>
      <c r="BE114" s="1041"/>
      <c r="BF114" s="1041"/>
      <c r="BG114" s="1041"/>
      <c r="BH114" s="1041"/>
      <c r="BI114" s="1041"/>
      <c r="BJ114" s="1041"/>
      <c r="BK114" s="1041"/>
      <c r="BL114" s="1041"/>
      <c r="BM114" s="1041"/>
      <c r="BN114" s="1041"/>
      <c r="BO114" s="1041"/>
      <c r="BP114" s="1042"/>
      <c r="BQ114" s="1010">
        <v>934103</v>
      </c>
      <c r="BR114" s="1011"/>
      <c r="BS114" s="1011"/>
      <c r="BT114" s="1011"/>
      <c r="BU114" s="1011"/>
      <c r="BV114" s="1011">
        <v>943938</v>
      </c>
      <c r="BW114" s="1011"/>
      <c r="BX114" s="1011"/>
      <c r="BY114" s="1011"/>
      <c r="BZ114" s="1011"/>
      <c r="CA114" s="1011">
        <v>871752</v>
      </c>
      <c r="CB114" s="1011"/>
      <c r="CC114" s="1011"/>
      <c r="CD114" s="1011"/>
      <c r="CE114" s="1011"/>
      <c r="CF114" s="1005">
        <v>31.9</v>
      </c>
      <c r="CG114" s="1006"/>
      <c r="CH114" s="1006"/>
      <c r="CI114" s="1006"/>
      <c r="CJ114" s="1006"/>
      <c r="CK114" s="1036"/>
      <c r="CL114" s="1037"/>
      <c r="CM114" s="1007" t="s">
        <v>447</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434</v>
      </c>
      <c r="DH114" s="1050"/>
      <c r="DI114" s="1050"/>
      <c r="DJ114" s="1050"/>
      <c r="DK114" s="1051"/>
      <c r="DL114" s="1052" t="s">
        <v>434</v>
      </c>
      <c r="DM114" s="1050"/>
      <c r="DN114" s="1050"/>
      <c r="DO114" s="1050"/>
      <c r="DP114" s="1051"/>
      <c r="DQ114" s="1052" t="s">
        <v>434</v>
      </c>
      <c r="DR114" s="1050"/>
      <c r="DS114" s="1050"/>
      <c r="DT114" s="1050"/>
      <c r="DU114" s="1051"/>
      <c r="DV114" s="1053" t="s">
        <v>434</v>
      </c>
      <c r="DW114" s="1054"/>
      <c r="DX114" s="1054"/>
      <c r="DY114" s="1054"/>
      <c r="DZ114" s="1055"/>
    </row>
    <row r="115" spans="1:130" s="244" customFormat="1" ht="26.25" customHeight="1" x14ac:dyDescent="0.15">
      <c r="A115" s="1045"/>
      <c r="B115" s="1046"/>
      <c r="C115" s="1041" t="s">
        <v>448</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434</v>
      </c>
      <c r="AB115" s="1025"/>
      <c r="AC115" s="1025"/>
      <c r="AD115" s="1025"/>
      <c r="AE115" s="1026"/>
      <c r="AF115" s="1027" t="s">
        <v>131</v>
      </c>
      <c r="AG115" s="1025"/>
      <c r="AH115" s="1025"/>
      <c r="AI115" s="1025"/>
      <c r="AJ115" s="1026"/>
      <c r="AK115" s="1027" t="s">
        <v>434</v>
      </c>
      <c r="AL115" s="1025"/>
      <c r="AM115" s="1025"/>
      <c r="AN115" s="1025"/>
      <c r="AO115" s="1026"/>
      <c r="AP115" s="1028" t="s">
        <v>434</v>
      </c>
      <c r="AQ115" s="1029"/>
      <c r="AR115" s="1029"/>
      <c r="AS115" s="1029"/>
      <c r="AT115" s="1030"/>
      <c r="AU115" s="991"/>
      <c r="AV115" s="992"/>
      <c r="AW115" s="992"/>
      <c r="AX115" s="992"/>
      <c r="AY115" s="992"/>
      <c r="AZ115" s="1040" t="s">
        <v>449</v>
      </c>
      <c r="BA115" s="1041"/>
      <c r="BB115" s="1041"/>
      <c r="BC115" s="1041"/>
      <c r="BD115" s="1041"/>
      <c r="BE115" s="1041"/>
      <c r="BF115" s="1041"/>
      <c r="BG115" s="1041"/>
      <c r="BH115" s="1041"/>
      <c r="BI115" s="1041"/>
      <c r="BJ115" s="1041"/>
      <c r="BK115" s="1041"/>
      <c r="BL115" s="1041"/>
      <c r="BM115" s="1041"/>
      <c r="BN115" s="1041"/>
      <c r="BO115" s="1041"/>
      <c r="BP115" s="1042"/>
      <c r="BQ115" s="1010" t="s">
        <v>434</v>
      </c>
      <c r="BR115" s="1011"/>
      <c r="BS115" s="1011"/>
      <c r="BT115" s="1011"/>
      <c r="BU115" s="1011"/>
      <c r="BV115" s="1011" t="s">
        <v>131</v>
      </c>
      <c r="BW115" s="1011"/>
      <c r="BX115" s="1011"/>
      <c r="BY115" s="1011"/>
      <c r="BZ115" s="1011"/>
      <c r="CA115" s="1011" t="s">
        <v>131</v>
      </c>
      <c r="CB115" s="1011"/>
      <c r="CC115" s="1011"/>
      <c r="CD115" s="1011"/>
      <c r="CE115" s="1011"/>
      <c r="CF115" s="1005" t="s">
        <v>434</v>
      </c>
      <c r="CG115" s="1006"/>
      <c r="CH115" s="1006"/>
      <c r="CI115" s="1006"/>
      <c r="CJ115" s="1006"/>
      <c r="CK115" s="1036"/>
      <c r="CL115" s="1037"/>
      <c r="CM115" s="1040" t="s">
        <v>450</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434</v>
      </c>
      <c r="DH115" s="1050"/>
      <c r="DI115" s="1050"/>
      <c r="DJ115" s="1050"/>
      <c r="DK115" s="1051"/>
      <c r="DL115" s="1052" t="s">
        <v>131</v>
      </c>
      <c r="DM115" s="1050"/>
      <c r="DN115" s="1050"/>
      <c r="DO115" s="1050"/>
      <c r="DP115" s="1051"/>
      <c r="DQ115" s="1052" t="s">
        <v>434</v>
      </c>
      <c r="DR115" s="1050"/>
      <c r="DS115" s="1050"/>
      <c r="DT115" s="1050"/>
      <c r="DU115" s="1051"/>
      <c r="DV115" s="1053" t="s">
        <v>434</v>
      </c>
      <c r="DW115" s="1054"/>
      <c r="DX115" s="1054"/>
      <c r="DY115" s="1054"/>
      <c r="DZ115" s="1055"/>
    </row>
    <row r="116" spans="1:130" s="244" customFormat="1" ht="26.25" customHeight="1" x14ac:dyDescent="0.15">
      <c r="A116" s="1047"/>
      <c r="B116" s="1048"/>
      <c r="C116" s="1056" t="s">
        <v>451</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247</v>
      </c>
      <c r="AB116" s="1050"/>
      <c r="AC116" s="1050"/>
      <c r="AD116" s="1050"/>
      <c r="AE116" s="1051"/>
      <c r="AF116" s="1052" t="s">
        <v>434</v>
      </c>
      <c r="AG116" s="1050"/>
      <c r="AH116" s="1050"/>
      <c r="AI116" s="1050"/>
      <c r="AJ116" s="1051"/>
      <c r="AK116" s="1052" t="s">
        <v>434</v>
      </c>
      <c r="AL116" s="1050"/>
      <c r="AM116" s="1050"/>
      <c r="AN116" s="1050"/>
      <c r="AO116" s="1051"/>
      <c r="AP116" s="1053" t="s">
        <v>131</v>
      </c>
      <c r="AQ116" s="1054"/>
      <c r="AR116" s="1054"/>
      <c r="AS116" s="1054"/>
      <c r="AT116" s="1055"/>
      <c r="AU116" s="991"/>
      <c r="AV116" s="992"/>
      <c r="AW116" s="992"/>
      <c r="AX116" s="992"/>
      <c r="AY116" s="992"/>
      <c r="AZ116" s="1058" t="s">
        <v>452</v>
      </c>
      <c r="BA116" s="1059"/>
      <c r="BB116" s="1059"/>
      <c r="BC116" s="1059"/>
      <c r="BD116" s="1059"/>
      <c r="BE116" s="1059"/>
      <c r="BF116" s="1059"/>
      <c r="BG116" s="1059"/>
      <c r="BH116" s="1059"/>
      <c r="BI116" s="1059"/>
      <c r="BJ116" s="1059"/>
      <c r="BK116" s="1059"/>
      <c r="BL116" s="1059"/>
      <c r="BM116" s="1059"/>
      <c r="BN116" s="1059"/>
      <c r="BO116" s="1059"/>
      <c r="BP116" s="1060"/>
      <c r="BQ116" s="1010" t="s">
        <v>434</v>
      </c>
      <c r="BR116" s="1011"/>
      <c r="BS116" s="1011"/>
      <c r="BT116" s="1011"/>
      <c r="BU116" s="1011"/>
      <c r="BV116" s="1011" t="s">
        <v>131</v>
      </c>
      <c r="BW116" s="1011"/>
      <c r="BX116" s="1011"/>
      <c r="BY116" s="1011"/>
      <c r="BZ116" s="1011"/>
      <c r="CA116" s="1011" t="s">
        <v>434</v>
      </c>
      <c r="CB116" s="1011"/>
      <c r="CC116" s="1011"/>
      <c r="CD116" s="1011"/>
      <c r="CE116" s="1011"/>
      <c r="CF116" s="1005" t="s">
        <v>434</v>
      </c>
      <c r="CG116" s="1006"/>
      <c r="CH116" s="1006"/>
      <c r="CI116" s="1006"/>
      <c r="CJ116" s="1006"/>
      <c r="CK116" s="1036"/>
      <c r="CL116" s="1037"/>
      <c r="CM116" s="1007" t="s">
        <v>453</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131</v>
      </c>
      <c r="DH116" s="1050"/>
      <c r="DI116" s="1050"/>
      <c r="DJ116" s="1050"/>
      <c r="DK116" s="1051"/>
      <c r="DL116" s="1052" t="s">
        <v>434</v>
      </c>
      <c r="DM116" s="1050"/>
      <c r="DN116" s="1050"/>
      <c r="DO116" s="1050"/>
      <c r="DP116" s="1051"/>
      <c r="DQ116" s="1052" t="s">
        <v>434</v>
      </c>
      <c r="DR116" s="1050"/>
      <c r="DS116" s="1050"/>
      <c r="DT116" s="1050"/>
      <c r="DU116" s="1051"/>
      <c r="DV116" s="1053" t="s">
        <v>434</v>
      </c>
      <c r="DW116" s="1054"/>
      <c r="DX116" s="1054"/>
      <c r="DY116" s="1054"/>
      <c r="DZ116" s="1055"/>
    </row>
    <row r="117" spans="1:130" s="244" customFormat="1" ht="26.25" customHeight="1" x14ac:dyDescent="0.15">
      <c r="A117" s="995" t="s">
        <v>191</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454</v>
      </c>
      <c r="Z117" s="977"/>
      <c r="AA117" s="1067">
        <v>863770</v>
      </c>
      <c r="AB117" s="1068"/>
      <c r="AC117" s="1068"/>
      <c r="AD117" s="1068"/>
      <c r="AE117" s="1069"/>
      <c r="AF117" s="1070">
        <v>875698</v>
      </c>
      <c r="AG117" s="1068"/>
      <c r="AH117" s="1068"/>
      <c r="AI117" s="1068"/>
      <c r="AJ117" s="1069"/>
      <c r="AK117" s="1070">
        <v>886937</v>
      </c>
      <c r="AL117" s="1068"/>
      <c r="AM117" s="1068"/>
      <c r="AN117" s="1068"/>
      <c r="AO117" s="1069"/>
      <c r="AP117" s="1071"/>
      <c r="AQ117" s="1072"/>
      <c r="AR117" s="1072"/>
      <c r="AS117" s="1072"/>
      <c r="AT117" s="1073"/>
      <c r="AU117" s="991"/>
      <c r="AV117" s="992"/>
      <c r="AW117" s="992"/>
      <c r="AX117" s="992"/>
      <c r="AY117" s="992"/>
      <c r="AZ117" s="1058" t="s">
        <v>455</v>
      </c>
      <c r="BA117" s="1059"/>
      <c r="BB117" s="1059"/>
      <c r="BC117" s="1059"/>
      <c r="BD117" s="1059"/>
      <c r="BE117" s="1059"/>
      <c r="BF117" s="1059"/>
      <c r="BG117" s="1059"/>
      <c r="BH117" s="1059"/>
      <c r="BI117" s="1059"/>
      <c r="BJ117" s="1059"/>
      <c r="BK117" s="1059"/>
      <c r="BL117" s="1059"/>
      <c r="BM117" s="1059"/>
      <c r="BN117" s="1059"/>
      <c r="BO117" s="1059"/>
      <c r="BP117" s="1060"/>
      <c r="BQ117" s="1010" t="s">
        <v>131</v>
      </c>
      <c r="BR117" s="1011"/>
      <c r="BS117" s="1011"/>
      <c r="BT117" s="1011"/>
      <c r="BU117" s="1011"/>
      <c r="BV117" s="1011" t="s">
        <v>434</v>
      </c>
      <c r="BW117" s="1011"/>
      <c r="BX117" s="1011"/>
      <c r="BY117" s="1011"/>
      <c r="BZ117" s="1011"/>
      <c r="CA117" s="1011" t="s">
        <v>434</v>
      </c>
      <c r="CB117" s="1011"/>
      <c r="CC117" s="1011"/>
      <c r="CD117" s="1011"/>
      <c r="CE117" s="1011"/>
      <c r="CF117" s="1005" t="s">
        <v>434</v>
      </c>
      <c r="CG117" s="1006"/>
      <c r="CH117" s="1006"/>
      <c r="CI117" s="1006"/>
      <c r="CJ117" s="1006"/>
      <c r="CK117" s="1036"/>
      <c r="CL117" s="1037"/>
      <c r="CM117" s="1007" t="s">
        <v>456</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434</v>
      </c>
      <c r="DH117" s="1050"/>
      <c r="DI117" s="1050"/>
      <c r="DJ117" s="1050"/>
      <c r="DK117" s="1051"/>
      <c r="DL117" s="1052" t="s">
        <v>434</v>
      </c>
      <c r="DM117" s="1050"/>
      <c r="DN117" s="1050"/>
      <c r="DO117" s="1050"/>
      <c r="DP117" s="1051"/>
      <c r="DQ117" s="1052" t="s">
        <v>131</v>
      </c>
      <c r="DR117" s="1050"/>
      <c r="DS117" s="1050"/>
      <c r="DT117" s="1050"/>
      <c r="DU117" s="1051"/>
      <c r="DV117" s="1053" t="s">
        <v>131</v>
      </c>
      <c r="DW117" s="1054"/>
      <c r="DX117" s="1054"/>
      <c r="DY117" s="1054"/>
      <c r="DZ117" s="1055"/>
    </row>
    <row r="118" spans="1:130" s="244" customFormat="1" ht="26.25" customHeight="1" x14ac:dyDescent="0.15">
      <c r="A118" s="995" t="s">
        <v>429</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427</v>
      </c>
      <c r="AB118" s="976"/>
      <c r="AC118" s="976"/>
      <c r="AD118" s="976"/>
      <c r="AE118" s="977"/>
      <c r="AF118" s="975" t="s">
        <v>307</v>
      </c>
      <c r="AG118" s="976"/>
      <c r="AH118" s="976"/>
      <c r="AI118" s="976"/>
      <c r="AJ118" s="977"/>
      <c r="AK118" s="975" t="s">
        <v>306</v>
      </c>
      <c r="AL118" s="976"/>
      <c r="AM118" s="976"/>
      <c r="AN118" s="976"/>
      <c r="AO118" s="977"/>
      <c r="AP118" s="1062" t="s">
        <v>428</v>
      </c>
      <c r="AQ118" s="1063"/>
      <c r="AR118" s="1063"/>
      <c r="AS118" s="1063"/>
      <c r="AT118" s="1064"/>
      <c r="AU118" s="991"/>
      <c r="AV118" s="992"/>
      <c r="AW118" s="992"/>
      <c r="AX118" s="992"/>
      <c r="AY118" s="992"/>
      <c r="AZ118" s="1065" t="s">
        <v>457</v>
      </c>
      <c r="BA118" s="1056"/>
      <c r="BB118" s="1056"/>
      <c r="BC118" s="1056"/>
      <c r="BD118" s="1056"/>
      <c r="BE118" s="1056"/>
      <c r="BF118" s="1056"/>
      <c r="BG118" s="1056"/>
      <c r="BH118" s="1056"/>
      <c r="BI118" s="1056"/>
      <c r="BJ118" s="1056"/>
      <c r="BK118" s="1056"/>
      <c r="BL118" s="1056"/>
      <c r="BM118" s="1056"/>
      <c r="BN118" s="1056"/>
      <c r="BO118" s="1056"/>
      <c r="BP118" s="1057"/>
      <c r="BQ118" s="1088" t="s">
        <v>131</v>
      </c>
      <c r="BR118" s="1089"/>
      <c r="BS118" s="1089"/>
      <c r="BT118" s="1089"/>
      <c r="BU118" s="1089"/>
      <c r="BV118" s="1089" t="s">
        <v>434</v>
      </c>
      <c r="BW118" s="1089"/>
      <c r="BX118" s="1089"/>
      <c r="BY118" s="1089"/>
      <c r="BZ118" s="1089"/>
      <c r="CA118" s="1089" t="s">
        <v>434</v>
      </c>
      <c r="CB118" s="1089"/>
      <c r="CC118" s="1089"/>
      <c r="CD118" s="1089"/>
      <c r="CE118" s="1089"/>
      <c r="CF118" s="1005" t="s">
        <v>434</v>
      </c>
      <c r="CG118" s="1006"/>
      <c r="CH118" s="1006"/>
      <c r="CI118" s="1006"/>
      <c r="CJ118" s="1006"/>
      <c r="CK118" s="1036"/>
      <c r="CL118" s="1037"/>
      <c r="CM118" s="1007" t="s">
        <v>458</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131</v>
      </c>
      <c r="DH118" s="1050"/>
      <c r="DI118" s="1050"/>
      <c r="DJ118" s="1050"/>
      <c r="DK118" s="1051"/>
      <c r="DL118" s="1052" t="s">
        <v>434</v>
      </c>
      <c r="DM118" s="1050"/>
      <c r="DN118" s="1050"/>
      <c r="DO118" s="1050"/>
      <c r="DP118" s="1051"/>
      <c r="DQ118" s="1052" t="s">
        <v>434</v>
      </c>
      <c r="DR118" s="1050"/>
      <c r="DS118" s="1050"/>
      <c r="DT118" s="1050"/>
      <c r="DU118" s="1051"/>
      <c r="DV118" s="1053" t="s">
        <v>434</v>
      </c>
      <c r="DW118" s="1054"/>
      <c r="DX118" s="1054"/>
      <c r="DY118" s="1054"/>
      <c r="DZ118" s="1055"/>
    </row>
    <row r="119" spans="1:130" s="244" customFormat="1" ht="26.25" customHeight="1" x14ac:dyDescent="0.15">
      <c r="A119" s="1149" t="s">
        <v>432</v>
      </c>
      <c r="B119" s="1035"/>
      <c r="C119" s="1014" t="s">
        <v>433</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434</v>
      </c>
      <c r="AB119" s="983"/>
      <c r="AC119" s="983"/>
      <c r="AD119" s="983"/>
      <c r="AE119" s="984"/>
      <c r="AF119" s="985" t="s">
        <v>434</v>
      </c>
      <c r="AG119" s="983"/>
      <c r="AH119" s="983"/>
      <c r="AI119" s="983"/>
      <c r="AJ119" s="984"/>
      <c r="AK119" s="985" t="s">
        <v>434</v>
      </c>
      <c r="AL119" s="983"/>
      <c r="AM119" s="983"/>
      <c r="AN119" s="983"/>
      <c r="AO119" s="984"/>
      <c r="AP119" s="986" t="s">
        <v>131</v>
      </c>
      <c r="AQ119" s="987"/>
      <c r="AR119" s="987"/>
      <c r="AS119" s="987"/>
      <c r="AT119" s="988"/>
      <c r="AU119" s="993"/>
      <c r="AV119" s="994"/>
      <c r="AW119" s="994"/>
      <c r="AX119" s="994"/>
      <c r="AY119" s="994"/>
      <c r="AZ119" s="275" t="s">
        <v>191</v>
      </c>
      <c r="BA119" s="275"/>
      <c r="BB119" s="275"/>
      <c r="BC119" s="275"/>
      <c r="BD119" s="275"/>
      <c r="BE119" s="275"/>
      <c r="BF119" s="275"/>
      <c r="BG119" s="275"/>
      <c r="BH119" s="275"/>
      <c r="BI119" s="275"/>
      <c r="BJ119" s="275"/>
      <c r="BK119" s="275"/>
      <c r="BL119" s="275"/>
      <c r="BM119" s="275"/>
      <c r="BN119" s="275"/>
      <c r="BO119" s="1066" t="s">
        <v>459</v>
      </c>
      <c r="BP119" s="1097"/>
      <c r="BQ119" s="1088">
        <v>9534934</v>
      </c>
      <c r="BR119" s="1089"/>
      <c r="BS119" s="1089"/>
      <c r="BT119" s="1089"/>
      <c r="BU119" s="1089"/>
      <c r="BV119" s="1089">
        <v>9253125</v>
      </c>
      <c r="BW119" s="1089"/>
      <c r="BX119" s="1089"/>
      <c r="BY119" s="1089"/>
      <c r="BZ119" s="1089"/>
      <c r="CA119" s="1089">
        <v>9415204</v>
      </c>
      <c r="CB119" s="1089"/>
      <c r="CC119" s="1089"/>
      <c r="CD119" s="1089"/>
      <c r="CE119" s="1089"/>
      <c r="CF119" s="1090"/>
      <c r="CG119" s="1091"/>
      <c r="CH119" s="1091"/>
      <c r="CI119" s="1091"/>
      <c r="CJ119" s="1092"/>
      <c r="CK119" s="1038"/>
      <c r="CL119" s="1039"/>
      <c r="CM119" s="1093" t="s">
        <v>460</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434</v>
      </c>
      <c r="DH119" s="1075"/>
      <c r="DI119" s="1075"/>
      <c r="DJ119" s="1075"/>
      <c r="DK119" s="1076"/>
      <c r="DL119" s="1074" t="s">
        <v>434</v>
      </c>
      <c r="DM119" s="1075"/>
      <c r="DN119" s="1075"/>
      <c r="DO119" s="1075"/>
      <c r="DP119" s="1076"/>
      <c r="DQ119" s="1074" t="s">
        <v>434</v>
      </c>
      <c r="DR119" s="1075"/>
      <c r="DS119" s="1075"/>
      <c r="DT119" s="1075"/>
      <c r="DU119" s="1076"/>
      <c r="DV119" s="1077" t="s">
        <v>434</v>
      </c>
      <c r="DW119" s="1078"/>
      <c r="DX119" s="1078"/>
      <c r="DY119" s="1078"/>
      <c r="DZ119" s="1079"/>
    </row>
    <row r="120" spans="1:130" s="244" customFormat="1" ht="26.25" customHeight="1" x14ac:dyDescent="0.15">
      <c r="A120" s="1150"/>
      <c r="B120" s="1037"/>
      <c r="C120" s="1007" t="s">
        <v>437</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434</v>
      </c>
      <c r="AB120" s="1050"/>
      <c r="AC120" s="1050"/>
      <c r="AD120" s="1050"/>
      <c r="AE120" s="1051"/>
      <c r="AF120" s="1052" t="s">
        <v>434</v>
      </c>
      <c r="AG120" s="1050"/>
      <c r="AH120" s="1050"/>
      <c r="AI120" s="1050"/>
      <c r="AJ120" s="1051"/>
      <c r="AK120" s="1052" t="s">
        <v>434</v>
      </c>
      <c r="AL120" s="1050"/>
      <c r="AM120" s="1050"/>
      <c r="AN120" s="1050"/>
      <c r="AO120" s="1051"/>
      <c r="AP120" s="1053" t="s">
        <v>434</v>
      </c>
      <c r="AQ120" s="1054"/>
      <c r="AR120" s="1054"/>
      <c r="AS120" s="1054"/>
      <c r="AT120" s="1055"/>
      <c r="AU120" s="1080" t="s">
        <v>461</v>
      </c>
      <c r="AV120" s="1081"/>
      <c r="AW120" s="1081"/>
      <c r="AX120" s="1081"/>
      <c r="AY120" s="1082"/>
      <c r="AZ120" s="1031" t="s">
        <v>462</v>
      </c>
      <c r="BA120" s="980"/>
      <c r="BB120" s="980"/>
      <c r="BC120" s="980"/>
      <c r="BD120" s="980"/>
      <c r="BE120" s="980"/>
      <c r="BF120" s="980"/>
      <c r="BG120" s="980"/>
      <c r="BH120" s="980"/>
      <c r="BI120" s="980"/>
      <c r="BJ120" s="980"/>
      <c r="BK120" s="980"/>
      <c r="BL120" s="980"/>
      <c r="BM120" s="980"/>
      <c r="BN120" s="980"/>
      <c r="BO120" s="980"/>
      <c r="BP120" s="981"/>
      <c r="BQ120" s="1017">
        <v>3383109</v>
      </c>
      <c r="BR120" s="1018"/>
      <c r="BS120" s="1018"/>
      <c r="BT120" s="1018"/>
      <c r="BU120" s="1018"/>
      <c r="BV120" s="1018">
        <v>3680554</v>
      </c>
      <c r="BW120" s="1018"/>
      <c r="BX120" s="1018"/>
      <c r="BY120" s="1018"/>
      <c r="BZ120" s="1018"/>
      <c r="CA120" s="1018">
        <v>3813705</v>
      </c>
      <c r="CB120" s="1018"/>
      <c r="CC120" s="1018"/>
      <c r="CD120" s="1018"/>
      <c r="CE120" s="1018"/>
      <c r="CF120" s="1032">
        <v>139.69999999999999</v>
      </c>
      <c r="CG120" s="1033"/>
      <c r="CH120" s="1033"/>
      <c r="CI120" s="1033"/>
      <c r="CJ120" s="1033"/>
      <c r="CK120" s="1098" t="s">
        <v>463</v>
      </c>
      <c r="CL120" s="1099"/>
      <c r="CM120" s="1099"/>
      <c r="CN120" s="1099"/>
      <c r="CO120" s="1100"/>
      <c r="CP120" s="1106" t="s">
        <v>404</v>
      </c>
      <c r="CQ120" s="1107"/>
      <c r="CR120" s="1107"/>
      <c r="CS120" s="1107"/>
      <c r="CT120" s="1107"/>
      <c r="CU120" s="1107"/>
      <c r="CV120" s="1107"/>
      <c r="CW120" s="1107"/>
      <c r="CX120" s="1107"/>
      <c r="CY120" s="1107"/>
      <c r="CZ120" s="1107"/>
      <c r="DA120" s="1107"/>
      <c r="DB120" s="1107"/>
      <c r="DC120" s="1107"/>
      <c r="DD120" s="1107"/>
      <c r="DE120" s="1107"/>
      <c r="DF120" s="1108"/>
      <c r="DG120" s="1017" t="s">
        <v>434</v>
      </c>
      <c r="DH120" s="1018"/>
      <c r="DI120" s="1018"/>
      <c r="DJ120" s="1018"/>
      <c r="DK120" s="1018"/>
      <c r="DL120" s="1018" t="s">
        <v>434</v>
      </c>
      <c r="DM120" s="1018"/>
      <c r="DN120" s="1018"/>
      <c r="DO120" s="1018"/>
      <c r="DP120" s="1018"/>
      <c r="DQ120" s="1018">
        <v>1218324</v>
      </c>
      <c r="DR120" s="1018"/>
      <c r="DS120" s="1018"/>
      <c r="DT120" s="1018"/>
      <c r="DU120" s="1018"/>
      <c r="DV120" s="1019">
        <v>44.6</v>
      </c>
      <c r="DW120" s="1019"/>
      <c r="DX120" s="1019"/>
      <c r="DY120" s="1019"/>
      <c r="DZ120" s="1020"/>
    </row>
    <row r="121" spans="1:130" s="244" customFormat="1" ht="26.25" customHeight="1" x14ac:dyDescent="0.15">
      <c r="A121" s="1150"/>
      <c r="B121" s="1037"/>
      <c r="C121" s="1058" t="s">
        <v>464</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434</v>
      </c>
      <c r="AB121" s="1050"/>
      <c r="AC121" s="1050"/>
      <c r="AD121" s="1050"/>
      <c r="AE121" s="1051"/>
      <c r="AF121" s="1052" t="s">
        <v>434</v>
      </c>
      <c r="AG121" s="1050"/>
      <c r="AH121" s="1050"/>
      <c r="AI121" s="1050"/>
      <c r="AJ121" s="1051"/>
      <c r="AK121" s="1052" t="s">
        <v>434</v>
      </c>
      <c r="AL121" s="1050"/>
      <c r="AM121" s="1050"/>
      <c r="AN121" s="1050"/>
      <c r="AO121" s="1051"/>
      <c r="AP121" s="1053" t="s">
        <v>434</v>
      </c>
      <c r="AQ121" s="1054"/>
      <c r="AR121" s="1054"/>
      <c r="AS121" s="1054"/>
      <c r="AT121" s="1055"/>
      <c r="AU121" s="1083"/>
      <c r="AV121" s="1084"/>
      <c r="AW121" s="1084"/>
      <c r="AX121" s="1084"/>
      <c r="AY121" s="1085"/>
      <c r="AZ121" s="1040" t="s">
        <v>465</v>
      </c>
      <c r="BA121" s="1041"/>
      <c r="BB121" s="1041"/>
      <c r="BC121" s="1041"/>
      <c r="BD121" s="1041"/>
      <c r="BE121" s="1041"/>
      <c r="BF121" s="1041"/>
      <c r="BG121" s="1041"/>
      <c r="BH121" s="1041"/>
      <c r="BI121" s="1041"/>
      <c r="BJ121" s="1041"/>
      <c r="BK121" s="1041"/>
      <c r="BL121" s="1041"/>
      <c r="BM121" s="1041"/>
      <c r="BN121" s="1041"/>
      <c r="BO121" s="1041"/>
      <c r="BP121" s="1042"/>
      <c r="BQ121" s="1010">
        <v>848766</v>
      </c>
      <c r="BR121" s="1011"/>
      <c r="BS121" s="1011"/>
      <c r="BT121" s="1011"/>
      <c r="BU121" s="1011"/>
      <c r="BV121" s="1011">
        <v>759799</v>
      </c>
      <c r="BW121" s="1011"/>
      <c r="BX121" s="1011"/>
      <c r="BY121" s="1011"/>
      <c r="BZ121" s="1011"/>
      <c r="CA121" s="1011">
        <v>805571</v>
      </c>
      <c r="CB121" s="1011"/>
      <c r="CC121" s="1011"/>
      <c r="CD121" s="1011"/>
      <c r="CE121" s="1011"/>
      <c r="CF121" s="1005">
        <v>29.5</v>
      </c>
      <c r="CG121" s="1006"/>
      <c r="CH121" s="1006"/>
      <c r="CI121" s="1006"/>
      <c r="CJ121" s="1006"/>
      <c r="CK121" s="1101"/>
      <c r="CL121" s="1102"/>
      <c r="CM121" s="1102"/>
      <c r="CN121" s="1102"/>
      <c r="CO121" s="1103"/>
      <c r="CP121" s="1111" t="s">
        <v>406</v>
      </c>
      <c r="CQ121" s="1112"/>
      <c r="CR121" s="1112"/>
      <c r="CS121" s="1112"/>
      <c r="CT121" s="1112"/>
      <c r="CU121" s="1112"/>
      <c r="CV121" s="1112"/>
      <c r="CW121" s="1112"/>
      <c r="CX121" s="1112"/>
      <c r="CY121" s="1112"/>
      <c r="CZ121" s="1112"/>
      <c r="DA121" s="1112"/>
      <c r="DB121" s="1112"/>
      <c r="DC121" s="1112"/>
      <c r="DD121" s="1112"/>
      <c r="DE121" s="1112"/>
      <c r="DF121" s="1113"/>
      <c r="DG121" s="1010">
        <v>127119</v>
      </c>
      <c r="DH121" s="1011"/>
      <c r="DI121" s="1011"/>
      <c r="DJ121" s="1011"/>
      <c r="DK121" s="1011"/>
      <c r="DL121" s="1011">
        <v>108340</v>
      </c>
      <c r="DM121" s="1011"/>
      <c r="DN121" s="1011"/>
      <c r="DO121" s="1011"/>
      <c r="DP121" s="1011"/>
      <c r="DQ121" s="1011">
        <v>98799</v>
      </c>
      <c r="DR121" s="1011"/>
      <c r="DS121" s="1011"/>
      <c r="DT121" s="1011"/>
      <c r="DU121" s="1011"/>
      <c r="DV121" s="1012">
        <v>3.6</v>
      </c>
      <c r="DW121" s="1012"/>
      <c r="DX121" s="1012"/>
      <c r="DY121" s="1012"/>
      <c r="DZ121" s="1013"/>
    </row>
    <row r="122" spans="1:130" s="244" customFormat="1" ht="26.25" customHeight="1" x14ac:dyDescent="0.15">
      <c r="A122" s="1150"/>
      <c r="B122" s="1037"/>
      <c r="C122" s="1007" t="s">
        <v>447</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434</v>
      </c>
      <c r="AB122" s="1050"/>
      <c r="AC122" s="1050"/>
      <c r="AD122" s="1050"/>
      <c r="AE122" s="1051"/>
      <c r="AF122" s="1052" t="s">
        <v>434</v>
      </c>
      <c r="AG122" s="1050"/>
      <c r="AH122" s="1050"/>
      <c r="AI122" s="1050"/>
      <c r="AJ122" s="1051"/>
      <c r="AK122" s="1052" t="s">
        <v>434</v>
      </c>
      <c r="AL122" s="1050"/>
      <c r="AM122" s="1050"/>
      <c r="AN122" s="1050"/>
      <c r="AO122" s="1051"/>
      <c r="AP122" s="1053" t="s">
        <v>434</v>
      </c>
      <c r="AQ122" s="1054"/>
      <c r="AR122" s="1054"/>
      <c r="AS122" s="1054"/>
      <c r="AT122" s="1055"/>
      <c r="AU122" s="1083"/>
      <c r="AV122" s="1084"/>
      <c r="AW122" s="1084"/>
      <c r="AX122" s="1084"/>
      <c r="AY122" s="1085"/>
      <c r="AZ122" s="1065" t="s">
        <v>466</v>
      </c>
      <c r="BA122" s="1056"/>
      <c r="BB122" s="1056"/>
      <c r="BC122" s="1056"/>
      <c r="BD122" s="1056"/>
      <c r="BE122" s="1056"/>
      <c r="BF122" s="1056"/>
      <c r="BG122" s="1056"/>
      <c r="BH122" s="1056"/>
      <c r="BI122" s="1056"/>
      <c r="BJ122" s="1056"/>
      <c r="BK122" s="1056"/>
      <c r="BL122" s="1056"/>
      <c r="BM122" s="1056"/>
      <c r="BN122" s="1056"/>
      <c r="BO122" s="1056"/>
      <c r="BP122" s="1057"/>
      <c r="BQ122" s="1088">
        <v>5510886</v>
      </c>
      <c r="BR122" s="1089"/>
      <c r="BS122" s="1089"/>
      <c r="BT122" s="1089"/>
      <c r="BU122" s="1089"/>
      <c r="BV122" s="1089">
        <v>5130206</v>
      </c>
      <c r="BW122" s="1089"/>
      <c r="BX122" s="1089"/>
      <c r="BY122" s="1089"/>
      <c r="BZ122" s="1089"/>
      <c r="CA122" s="1089">
        <v>5189321</v>
      </c>
      <c r="CB122" s="1089"/>
      <c r="CC122" s="1089"/>
      <c r="CD122" s="1089"/>
      <c r="CE122" s="1089"/>
      <c r="CF122" s="1109">
        <v>190</v>
      </c>
      <c r="CG122" s="1110"/>
      <c r="CH122" s="1110"/>
      <c r="CI122" s="1110"/>
      <c r="CJ122" s="1110"/>
      <c r="CK122" s="1101"/>
      <c r="CL122" s="1102"/>
      <c r="CM122" s="1102"/>
      <c r="CN122" s="1102"/>
      <c r="CO122" s="1103"/>
      <c r="CP122" s="1111" t="s">
        <v>402</v>
      </c>
      <c r="CQ122" s="1112"/>
      <c r="CR122" s="1112"/>
      <c r="CS122" s="1112"/>
      <c r="CT122" s="1112"/>
      <c r="CU122" s="1112"/>
      <c r="CV122" s="1112"/>
      <c r="CW122" s="1112"/>
      <c r="CX122" s="1112"/>
      <c r="CY122" s="1112"/>
      <c r="CZ122" s="1112"/>
      <c r="DA122" s="1112"/>
      <c r="DB122" s="1112"/>
      <c r="DC122" s="1112"/>
      <c r="DD122" s="1112"/>
      <c r="DE122" s="1112"/>
      <c r="DF122" s="1113"/>
      <c r="DG122" s="1010" t="s">
        <v>434</v>
      </c>
      <c r="DH122" s="1011"/>
      <c r="DI122" s="1011"/>
      <c r="DJ122" s="1011"/>
      <c r="DK122" s="1011"/>
      <c r="DL122" s="1011" t="s">
        <v>434</v>
      </c>
      <c r="DM122" s="1011"/>
      <c r="DN122" s="1011"/>
      <c r="DO122" s="1011"/>
      <c r="DP122" s="1011"/>
      <c r="DQ122" s="1011" t="s">
        <v>434</v>
      </c>
      <c r="DR122" s="1011"/>
      <c r="DS122" s="1011"/>
      <c r="DT122" s="1011"/>
      <c r="DU122" s="1011"/>
      <c r="DV122" s="1012" t="s">
        <v>434</v>
      </c>
      <c r="DW122" s="1012"/>
      <c r="DX122" s="1012"/>
      <c r="DY122" s="1012"/>
      <c r="DZ122" s="1013"/>
    </row>
    <row r="123" spans="1:130" s="244" customFormat="1" ht="26.25" customHeight="1" x14ac:dyDescent="0.15">
      <c r="A123" s="1150"/>
      <c r="B123" s="1037"/>
      <c r="C123" s="1007" t="s">
        <v>453</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434</v>
      </c>
      <c r="AB123" s="1050"/>
      <c r="AC123" s="1050"/>
      <c r="AD123" s="1050"/>
      <c r="AE123" s="1051"/>
      <c r="AF123" s="1052" t="s">
        <v>434</v>
      </c>
      <c r="AG123" s="1050"/>
      <c r="AH123" s="1050"/>
      <c r="AI123" s="1050"/>
      <c r="AJ123" s="1051"/>
      <c r="AK123" s="1052" t="s">
        <v>434</v>
      </c>
      <c r="AL123" s="1050"/>
      <c r="AM123" s="1050"/>
      <c r="AN123" s="1050"/>
      <c r="AO123" s="1051"/>
      <c r="AP123" s="1053" t="s">
        <v>434</v>
      </c>
      <c r="AQ123" s="1054"/>
      <c r="AR123" s="1054"/>
      <c r="AS123" s="1054"/>
      <c r="AT123" s="1055"/>
      <c r="AU123" s="1086"/>
      <c r="AV123" s="1087"/>
      <c r="AW123" s="1087"/>
      <c r="AX123" s="1087"/>
      <c r="AY123" s="1087"/>
      <c r="AZ123" s="275" t="s">
        <v>191</v>
      </c>
      <c r="BA123" s="275"/>
      <c r="BB123" s="275"/>
      <c r="BC123" s="275"/>
      <c r="BD123" s="275"/>
      <c r="BE123" s="275"/>
      <c r="BF123" s="275"/>
      <c r="BG123" s="275"/>
      <c r="BH123" s="275"/>
      <c r="BI123" s="275"/>
      <c r="BJ123" s="275"/>
      <c r="BK123" s="275"/>
      <c r="BL123" s="275"/>
      <c r="BM123" s="275"/>
      <c r="BN123" s="275"/>
      <c r="BO123" s="1066" t="s">
        <v>467</v>
      </c>
      <c r="BP123" s="1097"/>
      <c r="BQ123" s="1156">
        <v>9742761</v>
      </c>
      <c r="BR123" s="1157"/>
      <c r="BS123" s="1157"/>
      <c r="BT123" s="1157"/>
      <c r="BU123" s="1157"/>
      <c r="BV123" s="1157">
        <v>9570559</v>
      </c>
      <c r="BW123" s="1157"/>
      <c r="BX123" s="1157"/>
      <c r="BY123" s="1157"/>
      <c r="BZ123" s="1157"/>
      <c r="CA123" s="1157">
        <v>9808597</v>
      </c>
      <c r="CB123" s="1157"/>
      <c r="CC123" s="1157"/>
      <c r="CD123" s="1157"/>
      <c r="CE123" s="1157"/>
      <c r="CF123" s="1090"/>
      <c r="CG123" s="1091"/>
      <c r="CH123" s="1091"/>
      <c r="CI123" s="1091"/>
      <c r="CJ123" s="1092"/>
      <c r="CK123" s="1101"/>
      <c r="CL123" s="1102"/>
      <c r="CM123" s="1102"/>
      <c r="CN123" s="1102"/>
      <c r="CO123" s="1103"/>
      <c r="CP123" s="1111" t="s">
        <v>403</v>
      </c>
      <c r="CQ123" s="1112"/>
      <c r="CR123" s="1112"/>
      <c r="CS123" s="1112"/>
      <c r="CT123" s="1112"/>
      <c r="CU123" s="1112"/>
      <c r="CV123" s="1112"/>
      <c r="CW123" s="1112"/>
      <c r="CX123" s="1112"/>
      <c r="CY123" s="1112"/>
      <c r="CZ123" s="1112"/>
      <c r="DA123" s="1112"/>
      <c r="DB123" s="1112"/>
      <c r="DC123" s="1112"/>
      <c r="DD123" s="1112"/>
      <c r="DE123" s="1112"/>
      <c r="DF123" s="1113"/>
      <c r="DG123" s="1049" t="s">
        <v>131</v>
      </c>
      <c r="DH123" s="1050"/>
      <c r="DI123" s="1050"/>
      <c r="DJ123" s="1050"/>
      <c r="DK123" s="1051"/>
      <c r="DL123" s="1052" t="s">
        <v>131</v>
      </c>
      <c r="DM123" s="1050"/>
      <c r="DN123" s="1050"/>
      <c r="DO123" s="1050"/>
      <c r="DP123" s="1051"/>
      <c r="DQ123" s="1052" t="s">
        <v>434</v>
      </c>
      <c r="DR123" s="1050"/>
      <c r="DS123" s="1050"/>
      <c r="DT123" s="1050"/>
      <c r="DU123" s="1051"/>
      <c r="DV123" s="1053" t="s">
        <v>434</v>
      </c>
      <c r="DW123" s="1054"/>
      <c r="DX123" s="1054"/>
      <c r="DY123" s="1054"/>
      <c r="DZ123" s="1055"/>
    </row>
    <row r="124" spans="1:130" s="244" customFormat="1" ht="26.25" customHeight="1" thickBot="1" x14ac:dyDescent="0.2">
      <c r="A124" s="1150"/>
      <c r="B124" s="1037"/>
      <c r="C124" s="1007" t="s">
        <v>456</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434</v>
      </c>
      <c r="AB124" s="1050"/>
      <c r="AC124" s="1050"/>
      <c r="AD124" s="1050"/>
      <c r="AE124" s="1051"/>
      <c r="AF124" s="1052" t="s">
        <v>131</v>
      </c>
      <c r="AG124" s="1050"/>
      <c r="AH124" s="1050"/>
      <c r="AI124" s="1050"/>
      <c r="AJ124" s="1051"/>
      <c r="AK124" s="1052" t="s">
        <v>131</v>
      </c>
      <c r="AL124" s="1050"/>
      <c r="AM124" s="1050"/>
      <c r="AN124" s="1050"/>
      <c r="AO124" s="1051"/>
      <c r="AP124" s="1053" t="s">
        <v>131</v>
      </c>
      <c r="AQ124" s="1054"/>
      <c r="AR124" s="1054"/>
      <c r="AS124" s="1054"/>
      <c r="AT124" s="1055"/>
      <c r="AU124" s="1152" t="s">
        <v>468</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434</v>
      </c>
      <c r="BR124" s="1119"/>
      <c r="BS124" s="1119"/>
      <c r="BT124" s="1119"/>
      <c r="BU124" s="1119"/>
      <c r="BV124" s="1119" t="s">
        <v>434</v>
      </c>
      <c r="BW124" s="1119"/>
      <c r="BX124" s="1119"/>
      <c r="BY124" s="1119"/>
      <c r="BZ124" s="1119"/>
      <c r="CA124" s="1119" t="s">
        <v>434</v>
      </c>
      <c r="CB124" s="1119"/>
      <c r="CC124" s="1119"/>
      <c r="CD124" s="1119"/>
      <c r="CE124" s="1119"/>
      <c r="CF124" s="1120"/>
      <c r="CG124" s="1121"/>
      <c r="CH124" s="1121"/>
      <c r="CI124" s="1121"/>
      <c r="CJ124" s="1122"/>
      <c r="CK124" s="1104"/>
      <c r="CL124" s="1104"/>
      <c r="CM124" s="1104"/>
      <c r="CN124" s="1104"/>
      <c r="CO124" s="1105"/>
      <c r="CP124" s="1111" t="s">
        <v>469</v>
      </c>
      <c r="CQ124" s="1112"/>
      <c r="CR124" s="1112"/>
      <c r="CS124" s="1112"/>
      <c r="CT124" s="1112"/>
      <c r="CU124" s="1112"/>
      <c r="CV124" s="1112"/>
      <c r="CW124" s="1112"/>
      <c r="CX124" s="1112"/>
      <c r="CY124" s="1112"/>
      <c r="CZ124" s="1112"/>
      <c r="DA124" s="1112"/>
      <c r="DB124" s="1112"/>
      <c r="DC124" s="1112"/>
      <c r="DD124" s="1112"/>
      <c r="DE124" s="1112"/>
      <c r="DF124" s="1113"/>
      <c r="DG124" s="1096">
        <v>1193130</v>
      </c>
      <c r="DH124" s="1075"/>
      <c r="DI124" s="1075"/>
      <c r="DJ124" s="1075"/>
      <c r="DK124" s="1076"/>
      <c r="DL124" s="1074">
        <v>1150989</v>
      </c>
      <c r="DM124" s="1075"/>
      <c r="DN124" s="1075"/>
      <c r="DO124" s="1075"/>
      <c r="DP124" s="1076"/>
      <c r="DQ124" s="1074" t="s">
        <v>131</v>
      </c>
      <c r="DR124" s="1075"/>
      <c r="DS124" s="1075"/>
      <c r="DT124" s="1075"/>
      <c r="DU124" s="1076"/>
      <c r="DV124" s="1077" t="s">
        <v>131</v>
      </c>
      <c r="DW124" s="1078"/>
      <c r="DX124" s="1078"/>
      <c r="DY124" s="1078"/>
      <c r="DZ124" s="1079"/>
    </row>
    <row r="125" spans="1:130" s="244" customFormat="1" ht="26.25" customHeight="1" x14ac:dyDescent="0.15">
      <c r="A125" s="1150"/>
      <c r="B125" s="1037"/>
      <c r="C125" s="1007" t="s">
        <v>458</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434</v>
      </c>
      <c r="AB125" s="1050"/>
      <c r="AC125" s="1050"/>
      <c r="AD125" s="1050"/>
      <c r="AE125" s="1051"/>
      <c r="AF125" s="1052" t="s">
        <v>131</v>
      </c>
      <c r="AG125" s="1050"/>
      <c r="AH125" s="1050"/>
      <c r="AI125" s="1050"/>
      <c r="AJ125" s="1051"/>
      <c r="AK125" s="1052" t="s">
        <v>434</v>
      </c>
      <c r="AL125" s="1050"/>
      <c r="AM125" s="1050"/>
      <c r="AN125" s="1050"/>
      <c r="AO125" s="1051"/>
      <c r="AP125" s="1053" t="s">
        <v>434</v>
      </c>
      <c r="AQ125" s="1054"/>
      <c r="AR125" s="1054"/>
      <c r="AS125" s="1054"/>
      <c r="AT125" s="105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4" t="s">
        <v>470</v>
      </c>
      <c r="CL125" s="1099"/>
      <c r="CM125" s="1099"/>
      <c r="CN125" s="1099"/>
      <c r="CO125" s="1100"/>
      <c r="CP125" s="1031" t="s">
        <v>471</v>
      </c>
      <c r="CQ125" s="980"/>
      <c r="CR125" s="980"/>
      <c r="CS125" s="980"/>
      <c r="CT125" s="980"/>
      <c r="CU125" s="980"/>
      <c r="CV125" s="980"/>
      <c r="CW125" s="980"/>
      <c r="CX125" s="980"/>
      <c r="CY125" s="980"/>
      <c r="CZ125" s="980"/>
      <c r="DA125" s="980"/>
      <c r="DB125" s="980"/>
      <c r="DC125" s="980"/>
      <c r="DD125" s="980"/>
      <c r="DE125" s="980"/>
      <c r="DF125" s="981"/>
      <c r="DG125" s="1017" t="s">
        <v>131</v>
      </c>
      <c r="DH125" s="1018"/>
      <c r="DI125" s="1018"/>
      <c r="DJ125" s="1018"/>
      <c r="DK125" s="1018"/>
      <c r="DL125" s="1018" t="s">
        <v>131</v>
      </c>
      <c r="DM125" s="1018"/>
      <c r="DN125" s="1018"/>
      <c r="DO125" s="1018"/>
      <c r="DP125" s="1018"/>
      <c r="DQ125" s="1018" t="s">
        <v>131</v>
      </c>
      <c r="DR125" s="1018"/>
      <c r="DS125" s="1018"/>
      <c r="DT125" s="1018"/>
      <c r="DU125" s="1018"/>
      <c r="DV125" s="1019" t="s">
        <v>131</v>
      </c>
      <c r="DW125" s="1019"/>
      <c r="DX125" s="1019"/>
      <c r="DY125" s="1019"/>
      <c r="DZ125" s="1020"/>
    </row>
    <row r="126" spans="1:130" s="244" customFormat="1" ht="26.25" customHeight="1" thickBot="1" x14ac:dyDescent="0.2">
      <c r="A126" s="1150"/>
      <c r="B126" s="1037"/>
      <c r="C126" s="1007" t="s">
        <v>460</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131</v>
      </c>
      <c r="AB126" s="1050"/>
      <c r="AC126" s="1050"/>
      <c r="AD126" s="1050"/>
      <c r="AE126" s="1051"/>
      <c r="AF126" s="1052" t="s">
        <v>131</v>
      </c>
      <c r="AG126" s="1050"/>
      <c r="AH126" s="1050"/>
      <c r="AI126" s="1050"/>
      <c r="AJ126" s="1051"/>
      <c r="AK126" s="1052" t="s">
        <v>131</v>
      </c>
      <c r="AL126" s="1050"/>
      <c r="AM126" s="1050"/>
      <c r="AN126" s="1050"/>
      <c r="AO126" s="1051"/>
      <c r="AP126" s="1053" t="s">
        <v>131</v>
      </c>
      <c r="AQ126" s="1054"/>
      <c r="AR126" s="1054"/>
      <c r="AS126" s="1054"/>
      <c r="AT126" s="105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5"/>
      <c r="CL126" s="1102"/>
      <c r="CM126" s="1102"/>
      <c r="CN126" s="1102"/>
      <c r="CO126" s="1103"/>
      <c r="CP126" s="1040" t="s">
        <v>472</v>
      </c>
      <c r="CQ126" s="1041"/>
      <c r="CR126" s="1041"/>
      <c r="CS126" s="1041"/>
      <c r="CT126" s="1041"/>
      <c r="CU126" s="1041"/>
      <c r="CV126" s="1041"/>
      <c r="CW126" s="1041"/>
      <c r="CX126" s="1041"/>
      <c r="CY126" s="1041"/>
      <c r="CZ126" s="1041"/>
      <c r="DA126" s="1041"/>
      <c r="DB126" s="1041"/>
      <c r="DC126" s="1041"/>
      <c r="DD126" s="1041"/>
      <c r="DE126" s="1041"/>
      <c r="DF126" s="1042"/>
      <c r="DG126" s="1010" t="s">
        <v>131</v>
      </c>
      <c r="DH126" s="1011"/>
      <c r="DI126" s="1011"/>
      <c r="DJ126" s="1011"/>
      <c r="DK126" s="1011"/>
      <c r="DL126" s="1011" t="s">
        <v>131</v>
      </c>
      <c r="DM126" s="1011"/>
      <c r="DN126" s="1011"/>
      <c r="DO126" s="1011"/>
      <c r="DP126" s="1011"/>
      <c r="DQ126" s="1011" t="s">
        <v>434</v>
      </c>
      <c r="DR126" s="1011"/>
      <c r="DS126" s="1011"/>
      <c r="DT126" s="1011"/>
      <c r="DU126" s="1011"/>
      <c r="DV126" s="1012" t="s">
        <v>131</v>
      </c>
      <c r="DW126" s="1012"/>
      <c r="DX126" s="1012"/>
      <c r="DY126" s="1012"/>
      <c r="DZ126" s="1013"/>
    </row>
    <row r="127" spans="1:130" s="244" customFormat="1" ht="26.25" customHeight="1" x14ac:dyDescent="0.15">
      <c r="A127" s="1151"/>
      <c r="B127" s="1039"/>
      <c r="C127" s="1093" t="s">
        <v>473</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434</v>
      </c>
      <c r="AB127" s="1050"/>
      <c r="AC127" s="1050"/>
      <c r="AD127" s="1050"/>
      <c r="AE127" s="1051"/>
      <c r="AF127" s="1052" t="s">
        <v>131</v>
      </c>
      <c r="AG127" s="1050"/>
      <c r="AH127" s="1050"/>
      <c r="AI127" s="1050"/>
      <c r="AJ127" s="1051"/>
      <c r="AK127" s="1052" t="s">
        <v>131</v>
      </c>
      <c r="AL127" s="1050"/>
      <c r="AM127" s="1050"/>
      <c r="AN127" s="1050"/>
      <c r="AO127" s="1051"/>
      <c r="AP127" s="1053" t="s">
        <v>131</v>
      </c>
      <c r="AQ127" s="1054"/>
      <c r="AR127" s="1054"/>
      <c r="AS127" s="1054"/>
      <c r="AT127" s="1055"/>
      <c r="AU127" s="280"/>
      <c r="AV127" s="280"/>
      <c r="AW127" s="280"/>
      <c r="AX127" s="1123" t="s">
        <v>474</v>
      </c>
      <c r="AY127" s="1124"/>
      <c r="AZ127" s="1124"/>
      <c r="BA127" s="1124"/>
      <c r="BB127" s="1124"/>
      <c r="BC127" s="1124"/>
      <c r="BD127" s="1124"/>
      <c r="BE127" s="1125"/>
      <c r="BF127" s="1126" t="s">
        <v>475</v>
      </c>
      <c r="BG127" s="1124"/>
      <c r="BH127" s="1124"/>
      <c r="BI127" s="1124"/>
      <c r="BJ127" s="1124"/>
      <c r="BK127" s="1124"/>
      <c r="BL127" s="1125"/>
      <c r="BM127" s="1126" t="s">
        <v>476</v>
      </c>
      <c r="BN127" s="1124"/>
      <c r="BO127" s="1124"/>
      <c r="BP127" s="1124"/>
      <c r="BQ127" s="1124"/>
      <c r="BR127" s="1124"/>
      <c r="BS127" s="1125"/>
      <c r="BT127" s="1126" t="s">
        <v>477</v>
      </c>
      <c r="BU127" s="1124"/>
      <c r="BV127" s="1124"/>
      <c r="BW127" s="1124"/>
      <c r="BX127" s="1124"/>
      <c r="BY127" s="1124"/>
      <c r="BZ127" s="1148"/>
      <c r="CA127" s="280"/>
      <c r="CB127" s="280"/>
      <c r="CC127" s="280"/>
      <c r="CD127" s="281"/>
      <c r="CE127" s="281"/>
      <c r="CF127" s="281"/>
      <c r="CG127" s="278"/>
      <c r="CH127" s="278"/>
      <c r="CI127" s="278"/>
      <c r="CJ127" s="279"/>
      <c r="CK127" s="1115"/>
      <c r="CL127" s="1102"/>
      <c r="CM127" s="1102"/>
      <c r="CN127" s="1102"/>
      <c r="CO127" s="1103"/>
      <c r="CP127" s="1040" t="s">
        <v>478</v>
      </c>
      <c r="CQ127" s="1041"/>
      <c r="CR127" s="1041"/>
      <c r="CS127" s="1041"/>
      <c r="CT127" s="1041"/>
      <c r="CU127" s="1041"/>
      <c r="CV127" s="1041"/>
      <c r="CW127" s="1041"/>
      <c r="CX127" s="1041"/>
      <c r="CY127" s="1041"/>
      <c r="CZ127" s="1041"/>
      <c r="DA127" s="1041"/>
      <c r="DB127" s="1041"/>
      <c r="DC127" s="1041"/>
      <c r="DD127" s="1041"/>
      <c r="DE127" s="1041"/>
      <c r="DF127" s="1042"/>
      <c r="DG127" s="1010" t="s">
        <v>131</v>
      </c>
      <c r="DH127" s="1011"/>
      <c r="DI127" s="1011"/>
      <c r="DJ127" s="1011"/>
      <c r="DK127" s="1011"/>
      <c r="DL127" s="1011" t="s">
        <v>131</v>
      </c>
      <c r="DM127" s="1011"/>
      <c r="DN127" s="1011"/>
      <c r="DO127" s="1011"/>
      <c r="DP127" s="1011"/>
      <c r="DQ127" s="1011" t="s">
        <v>131</v>
      </c>
      <c r="DR127" s="1011"/>
      <c r="DS127" s="1011"/>
      <c r="DT127" s="1011"/>
      <c r="DU127" s="1011"/>
      <c r="DV127" s="1012" t="s">
        <v>131</v>
      </c>
      <c r="DW127" s="1012"/>
      <c r="DX127" s="1012"/>
      <c r="DY127" s="1012"/>
      <c r="DZ127" s="1013"/>
    </row>
    <row r="128" spans="1:130" s="244" customFormat="1" ht="26.25" customHeight="1" thickBot="1" x14ac:dyDescent="0.2">
      <c r="A128" s="1134" t="s">
        <v>479</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480</v>
      </c>
      <c r="X128" s="1136"/>
      <c r="Y128" s="1136"/>
      <c r="Z128" s="1137"/>
      <c r="AA128" s="1138">
        <v>65379</v>
      </c>
      <c r="AB128" s="1139"/>
      <c r="AC128" s="1139"/>
      <c r="AD128" s="1139"/>
      <c r="AE128" s="1140"/>
      <c r="AF128" s="1141">
        <v>58586</v>
      </c>
      <c r="AG128" s="1139"/>
      <c r="AH128" s="1139"/>
      <c r="AI128" s="1139"/>
      <c r="AJ128" s="1140"/>
      <c r="AK128" s="1141">
        <v>70120</v>
      </c>
      <c r="AL128" s="1139"/>
      <c r="AM128" s="1139"/>
      <c r="AN128" s="1139"/>
      <c r="AO128" s="1140"/>
      <c r="AP128" s="1142"/>
      <c r="AQ128" s="1143"/>
      <c r="AR128" s="1143"/>
      <c r="AS128" s="1143"/>
      <c r="AT128" s="1144"/>
      <c r="AU128" s="280"/>
      <c r="AV128" s="280"/>
      <c r="AW128" s="280"/>
      <c r="AX128" s="979" t="s">
        <v>481</v>
      </c>
      <c r="AY128" s="980"/>
      <c r="AZ128" s="980"/>
      <c r="BA128" s="980"/>
      <c r="BB128" s="980"/>
      <c r="BC128" s="980"/>
      <c r="BD128" s="980"/>
      <c r="BE128" s="981"/>
      <c r="BF128" s="1145" t="s">
        <v>434</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1"/>
      <c r="CB128" s="281"/>
      <c r="CC128" s="281"/>
      <c r="CD128" s="281"/>
      <c r="CE128" s="281"/>
      <c r="CF128" s="281"/>
      <c r="CG128" s="278"/>
      <c r="CH128" s="278"/>
      <c r="CI128" s="278"/>
      <c r="CJ128" s="279"/>
      <c r="CK128" s="1116"/>
      <c r="CL128" s="1117"/>
      <c r="CM128" s="1117"/>
      <c r="CN128" s="1117"/>
      <c r="CO128" s="1118"/>
      <c r="CP128" s="1127" t="s">
        <v>482</v>
      </c>
      <c r="CQ128" s="1128"/>
      <c r="CR128" s="1128"/>
      <c r="CS128" s="1128"/>
      <c r="CT128" s="1128"/>
      <c r="CU128" s="1128"/>
      <c r="CV128" s="1128"/>
      <c r="CW128" s="1128"/>
      <c r="CX128" s="1128"/>
      <c r="CY128" s="1128"/>
      <c r="CZ128" s="1128"/>
      <c r="DA128" s="1128"/>
      <c r="DB128" s="1128"/>
      <c r="DC128" s="1128"/>
      <c r="DD128" s="1128"/>
      <c r="DE128" s="1128"/>
      <c r="DF128" s="1129"/>
      <c r="DG128" s="1130" t="s">
        <v>434</v>
      </c>
      <c r="DH128" s="1131"/>
      <c r="DI128" s="1131"/>
      <c r="DJ128" s="1131"/>
      <c r="DK128" s="1131"/>
      <c r="DL128" s="1131" t="s">
        <v>434</v>
      </c>
      <c r="DM128" s="1131"/>
      <c r="DN128" s="1131"/>
      <c r="DO128" s="1131"/>
      <c r="DP128" s="1131"/>
      <c r="DQ128" s="1131" t="s">
        <v>434</v>
      </c>
      <c r="DR128" s="1131"/>
      <c r="DS128" s="1131"/>
      <c r="DT128" s="1131"/>
      <c r="DU128" s="1131"/>
      <c r="DV128" s="1132" t="s">
        <v>434</v>
      </c>
      <c r="DW128" s="1132"/>
      <c r="DX128" s="1132"/>
      <c r="DY128" s="1132"/>
      <c r="DZ128" s="1133"/>
    </row>
    <row r="129" spans="1:131" s="244"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483</v>
      </c>
      <c r="X129" s="1165"/>
      <c r="Y129" s="1165"/>
      <c r="Z129" s="1166"/>
      <c r="AA129" s="1049">
        <v>3194267</v>
      </c>
      <c r="AB129" s="1050"/>
      <c r="AC129" s="1050"/>
      <c r="AD129" s="1050"/>
      <c r="AE129" s="1051"/>
      <c r="AF129" s="1052">
        <v>3225177</v>
      </c>
      <c r="AG129" s="1050"/>
      <c r="AH129" s="1050"/>
      <c r="AI129" s="1050"/>
      <c r="AJ129" s="1051"/>
      <c r="AK129" s="1052">
        <v>3270133</v>
      </c>
      <c r="AL129" s="1050"/>
      <c r="AM129" s="1050"/>
      <c r="AN129" s="1050"/>
      <c r="AO129" s="1051"/>
      <c r="AP129" s="1167"/>
      <c r="AQ129" s="1168"/>
      <c r="AR129" s="1168"/>
      <c r="AS129" s="1168"/>
      <c r="AT129" s="1169"/>
      <c r="AU129" s="282"/>
      <c r="AV129" s="282"/>
      <c r="AW129" s="282"/>
      <c r="AX129" s="1158" t="s">
        <v>484</v>
      </c>
      <c r="AY129" s="1041"/>
      <c r="AZ129" s="1041"/>
      <c r="BA129" s="1041"/>
      <c r="BB129" s="1041"/>
      <c r="BC129" s="1041"/>
      <c r="BD129" s="1041"/>
      <c r="BE129" s="1042"/>
      <c r="BF129" s="1159" t="s">
        <v>434</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1" t="s">
        <v>485</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486</v>
      </c>
      <c r="X130" s="1165"/>
      <c r="Y130" s="1165"/>
      <c r="Z130" s="1166"/>
      <c r="AA130" s="1049">
        <v>545792</v>
      </c>
      <c r="AB130" s="1050"/>
      <c r="AC130" s="1050"/>
      <c r="AD130" s="1050"/>
      <c r="AE130" s="1051"/>
      <c r="AF130" s="1052">
        <v>521473</v>
      </c>
      <c r="AG130" s="1050"/>
      <c r="AH130" s="1050"/>
      <c r="AI130" s="1050"/>
      <c r="AJ130" s="1051"/>
      <c r="AK130" s="1052">
        <v>539439</v>
      </c>
      <c r="AL130" s="1050"/>
      <c r="AM130" s="1050"/>
      <c r="AN130" s="1050"/>
      <c r="AO130" s="1051"/>
      <c r="AP130" s="1167"/>
      <c r="AQ130" s="1168"/>
      <c r="AR130" s="1168"/>
      <c r="AS130" s="1168"/>
      <c r="AT130" s="1169"/>
      <c r="AU130" s="282"/>
      <c r="AV130" s="282"/>
      <c r="AW130" s="282"/>
      <c r="AX130" s="1158" t="s">
        <v>487</v>
      </c>
      <c r="AY130" s="1041"/>
      <c r="AZ130" s="1041"/>
      <c r="BA130" s="1041"/>
      <c r="BB130" s="1041"/>
      <c r="BC130" s="1041"/>
      <c r="BD130" s="1041"/>
      <c r="BE130" s="1042"/>
      <c r="BF130" s="1195">
        <v>10.199999999999999</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488</v>
      </c>
      <c r="X131" s="1203"/>
      <c r="Y131" s="1203"/>
      <c r="Z131" s="1204"/>
      <c r="AA131" s="1096">
        <v>2648475</v>
      </c>
      <c r="AB131" s="1075"/>
      <c r="AC131" s="1075"/>
      <c r="AD131" s="1075"/>
      <c r="AE131" s="1076"/>
      <c r="AF131" s="1074">
        <v>2703704</v>
      </c>
      <c r="AG131" s="1075"/>
      <c r="AH131" s="1075"/>
      <c r="AI131" s="1075"/>
      <c r="AJ131" s="1076"/>
      <c r="AK131" s="1074">
        <v>2730694</v>
      </c>
      <c r="AL131" s="1075"/>
      <c r="AM131" s="1075"/>
      <c r="AN131" s="1075"/>
      <c r="AO131" s="1076"/>
      <c r="AP131" s="1205"/>
      <c r="AQ131" s="1206"/>
      <c r="AR131" s="1206"/>
      <c r="AS131" s="1206"/>
      <c r="AT131" s="1207"/>
      <c r="AU131" s="282"/>
      <c r="AV131" s="282"/>
      <c r="AW131" s="282"/>
      <c r="AX131" s="1177" t="s">
        <v>489</v>
      </c>
      <c r="AY131" s="1128"/>
      <c r="AZ131" s="1128"/>
      <c r="BA131" s="1128"/>
      <c r="BB131" s="1128"/>
      <c r="BC131" s="1128"/>
      <c r="BD131" s="1128"/>
      <c r="BE131" s="1129"/>
      <c r="BF131" s="1178" t="s">
        <v>131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4" t="s">
        <v>490</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491</v>
      </c>
      <c r="W132" s="1188"/>
      <c r="X132" s="1188"/>
      <c r="Y132" s="1188"/>
      <c r="Z132" s="1189"/>
      <c r="AA132" s="1190">
        <v>9.5375263120000007</v>
      </c>
      <c r="AB132" s="1191"/>
      <c r="AC132" s="1191"/>
      <c r="AD132" s="1191"/>
      <c r="AE132" s="1192"/>
      <c r="AF132" s="1193">
        <v>10.93459195</v>
      </c>
      <c r="AG132" s="1191"/>
      <c r="AH132" s="1191"/>
      <c r="AI132" s="1191"/>
      <c r="AJ132" s="1192"/>
      <c r="AK132" s="1193">
        <v>10.15778407</v>
      </c>
      <c r="AL132" s="1191"/>
      <c r="AM132" s="1191"/>
      <c r="AN132" s="1191"/>
      <c r="AO132" s="1192"/>
      <c r="AP132" s="1090"/>
      <c r="AQ132" s="1091"/>
      <c r="AR132" s="1091"/>
      <c r="AS132" s="1091"/>
      <c r="AT132" s="119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492</v>
      </c>
      <c r="W133" s="1171"/>
      <c r="X133" s="1171"/>
      <c r="Y133" s="1171"/>
      <c r="Z133" s="1172"/>
      <c r="AA133" s="1173">
        <v>9.9</v>
      </c>
      <c r="AB133" s="1174"/>
      <c r="AC133" s="1174"/>
      <c r="AD133" s="1174"/>
      <c r="AE133" s="1175"/>
      <c r="AF133" s="1173">
        <v>10.1</v>
      </c>
      <c r="AG133" s="1174"/>
      <c r="AH133" s="1174"/>
      <c r="AI133" s="1174"/>
      <c r="AJ133" s="1175"/>
      <c r="AK133" s="1173">
        <v>10.199999999999999</v>
      </c>
      <c r="AL133" s="1174"/>
      <c r="AM133" s="1174"/>
      <c r="AN133" s="1174"/>
      <c r="AO133" s="1175"/>
      <c r="AP133" s="1120"/>
      <c r="AQ133" s="1121"/>
      <c r="AR133" s="1121"/>
      <c r="AS133" s="1121"/>
      <c r="AT133" s="1176"/>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xhdjF1yOcRZiL5+lcEhnVn3GsSX7FpCxufYwW0OxHN3ovCmj2zSOORzO9omG3PlYg8eA8MooIc76PD2qDN9R4Q==" saltValue="YEbDa8qBBHyTj921jE5O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493</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P9AFzh3F/YfoswZdW3RmIypO2SsA1MioxU4ZDyVz1IPdtul2EmaWYOToKiysjvZZE71M5EbveEBnRvuP/2SSw==" saltValue="VgHDGTYlf/wJXYMnPg9c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kAlEYmKatKybQaENZQjjh0DBwQCp82wKfwpp6XZmOUfBZ+XDnv17RqZaWCx3ol/kFC0CyV3QqtiL4SDhsiPlQ==" saltValue="S1c29hAzqUrDM+J3nvWmXw=="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494</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495</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1" t="s">
        <v>496</v>
      </c>
      <c r="AP7" s="301"/>
      <c r="AQ7" s="302" t="s">
        <v>497</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2"/>
      <c r="AP8" s="307" t="s">
        <v>498</v>
      </c>
      <c r="AQ8" s="308" t="s">
        <v>499</v>
      </c>
      <c r="AR8" s="309" t="s">
        <v>500</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3" t="s">
        <v>501</v>
      </c>
      <c r="AL9" s="1214"/>
      <c r="AM9" s="1214"/>
      <c r="AN9" s="1215"/>
      <c r="AO9" s="310">
        <v>781731</v>
      </c>
      <c r="AP9" s="310">
        <v>129662</v>
      </c>
      <c r="AQ9" s="311">
        <v>116834</v>
      </c>
      <c r="AR9" s="312">
        <v>11</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3" t="s">
        <v>502</v>
      </c>
      <c r="AL10" s="1214"/>
      <c r="AM10" s="1214"/>
      <c r="AN10" s="1215"/>
      <c r="AO10" s="313">
        <v>127144</v>
      </c>
      <c r="AP10" s="313">
        <v>21089</v>
      </c>
      <c r="AQ10" s="314">
        <v>12766</v>
      </c>
      <c r="AR10" s="315">
        <v>65.2</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3" t="s">
        <v>503</v>
      </c>
      <c r="AL11" s="1214"/>
      <c r="AM11" s="1214"/>
      <c r="AN11" s="1215"/>
      <c r="AO11" s="313">
        <v>116700</v>
      </c>
      <c r="AP11" s="313">
        <v>19356</v>
      </c>
      <c r="AQ11" s="314">
        <v>19336</v>
      </c>
      <c r="AR11" s="315">
        <v>0.1</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3" t="s">
        <v>504</v>
      </c>
      <c r="AL12" s="1214"/>
      <c r="AM12" s="1214"/>
      <c r="AN12" s="1215"/>
      <c r="AO12" s="313" t="s">
        <v>505</v>
      </c>
      <c r="AP12" s="313" t="s">
        <v>505</v>
      </c>
      <c r="AQ12" s="314">
        <v>1049</v>
      </c>
      <c r="AR12" s="315" t="s">
        <v>505</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3" t="s">
        <v>506</v>
      </c>
      <c r="AL13" s="1214"/>
      <c r="AM13" s="1214"/>
      <c r="AN13" s="1215"/>
      <c r="AO13" s="313" t="s">
        <v>505</v>
      </c>
      <c r="AP13" s="313" t="s">
        <v>505</v>
      </c>
      <c r="AQ13" s="314" t="s">
        <v>505</v>
      </c>
      <c r="AR13" s="315" t="s">
        <v>505</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3" t="s">
        <v>507</v>
      </c>
      <c r="AL14" s="1214"/>
      <c r="AM14" s="1214"/>
      <c r="AN14" s="1215"/>
      <c r="AO14" s="313">
        <v>45144</v>
      </c>
      <c r="AP14" s="313">
        <v>7488</v>
      </c>
      <c r="AQ14" s="314">
        <v>5063</v>
      </c>
      <c r="AR14" s="315">
        <v>47.9</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3" t="s">
        <v>508</v>
      </c>
      <c r="AL15" s="1214"/>
      <c r="AM15" s="1214"/>
      <c r="AN15" s="1215"/>
      <c r="AO15" s="313" t="s">
        <v>505</v>
      </c>
      <c r="AP15" s="313" t="s">
        <v>505</v>
      </c>
      <c r="AQ15" s="314">
        <v>3168</v>
      </c>
      <c r="AR15" s="315" t="s">
        <v>505</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6" t="s">
        <v>509</v>
      </c>
      <c r="AL16" s="1217"/>
      <c r="AM16" s="1217"/>
      <c r="AN16" s="1218"/>
      <c r="AO16" s="313">
        <v>-89403</v>
      </c>
      <c r="AP16" s="313">
        <v>-14829</v>
      </c>
      <c r="AQ16" s="314">
        <v>-11723</v>
      </c>
      <c r="AR16" s="315">
        <v>26.5</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6" t="s">
        <v>191</v>
      </c>
      <c r="AL17" s="1217"/>
      <c r="AM17" s="1217"/>
      <c r="AN17" s="1218"/>
      <c r="AO17" s="313">
        <v>981316</v>
      </c>
      <c r="AP17" s="313">
        <v>162766</v>
      </c>
      <c r="AQ17" s="314">
        <v>146494</v>
      </c>
      <c r="AR17" s="315">
        <v>11.1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510</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511</v>
      </c>
      <c r="AP20" s="321" t="s">
        <v>512</v>
      </c>
      <c r="AQ20" s="322" t="s">
        <v>513</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8" t="s">
        <v>514</v>
      </c>
      <c r="AL21" s="1209"/>
      <c r="AM21" s="1209"/>
      <c r="AN21" s="1210"/>
      <c r="AO21" s="325">
        <v>14.76</v>
      </c>
      <c r="AP21" s="326">
        <v>13.76</v>
      </c>
      <c r="AQ21" s="327">
        <v>1</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8" t="s">
        <v>515</v>
      </c>
      <c r="AL22" s="1209"/>
      <c r="AM22" s="1209"/>
      <c r="AN22" s="1210"/>
      <c r="AO22" s="330">
        <v>94.9</v>
      </c>
      <c r="AP22" s="331">
        <v>94.9</v>
      </c>
      <c r="AQ22" s="332">
        <v>0</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516</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517</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518</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1" t="s">
        <v>496</v>
      </c>
      <c r="AP30" s="301"/>
      <c r="AQ30" s="302" t="s">
        <v>497</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2"/>
      <c r="AP31" s="307" t="s">
        <v>498</v>
      </c>
      <c r="AQ31" s="308" t="s">
        <v>499</v>
      </c>
      <c r="AR31" s="309" t="s">
        <v>500</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4" t="s">
        <v>519</v>
      </c>
      <c r="AL32" s="1225"/>
      <c r="AM32" s="1225"/>
      <c r="AN32" s="1226"/>
      <c r="AO32" s="340">
        <v>748523</v>
      </c>
      <c r="AP32" s="340">
        <v>124154</v>
      </c>
      <c r="AQ32" s="341">
        <v>73591</v>
      </c>
      <c r="AR32" s="342">
        <v>68.7</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4" t="s">
        <v>520</v>
      </c>
      <c r="AL33" s="1225"/>
      <c r="AM33" s="1225"/>
      <c r="AN33" s="1226"/>
      <c r="AO33" s="340" t="s">
        <v>505</v>
      </c>
      <c r="AP33" s="340" t="s">
        <v>505</v>
      </c>
      <c r="AQ33" s="341" t="s">
        <v>505</v>
      </c>
      <c r="AR33" s="342" t="s">
        <v>505</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4" t="s">
        <v>521</v>
      </c>
      <c r="AL34" s="1225"/>
      <c r="AM34" s="1225"/>
      <c r="AN34" s="1226"/>
      <c r="AO34" s="340" t="s">
        <v>505</v>
      </c>
      <c r="AP34" s="340" t="s">
        <v>505</v>
      </c>
      <c r="AQ34" s="341">
        <v>1</v>
      </c>
      <c r="AR34" s="342" t="s">
        <v>505</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4" t="s">
        <v>522</v>
      </c>
      <c r="AL35" s="1225"/>
      <c r="AM35" s="1225"/>
      <c r="AN35" s="1226"/>
      <c r="AO35" s="340">
        <v>100458</v>
      </c>
      <c r="AP35" s="340">
        <v>16662</v>
      </c>
      <c r="AQ35" s="341">
        <v>19214</v>
      </c>
      <c r="AR35" s="342">
        <v>-13.3</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4" t="s">
        <v>523</v>
      </c>
      <c r="AL36" s="1225"/>
      <c r="AM36" s="1225"/>
      <c r="AN36" s="1226"/>
      <c r="AO36" s="340">
        <v>37956</v>
      </c>
      <c r="AP36" s="340">
        <v>6296</v>
      </c>
      <c r="AQ36" s="341">
        <v>5293</v>
      </c>
      <c r="AR36" s="342">
        <v>18.899999999999999</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4" t="s">
        <v>524</v>
      </c>
      <c r="AL37" s="1225"/>
      <c r="AM37" s="1225"/>
      <c r="AN37" s="1226"/>
      <c r="AO37" s="340" t="s">
        <v>505</v>
      </c>
      <c r="AP37" s="340" t="s">
        <v>505</v>
      </c>
      <c r="AQ37" s="341">
        <v>1256</v>
      </c>
      <c r="AR37" s="342" t="s">
        <v>505</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7" t="s">
        <v>525</v>
      </c>
      <c r="AL38" s="1228"/>
      <c r="AM38" s="1228"/>
      <c r="AN38" s="1229"/>
      <c r="AO38" s="343" t="s">
        <v>505</v>
      </c>
      <c r="AP38" s="343" t="s">
        <v>505</v>
      </c>
      <c r="AQ38" s="344">
        <v>9</v>
      </c>
      <c r="AR38" s="332" t="s">
        <v>505</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7" t="s">
        <v>526</v>
      </c>
      <c r="AL39" s="1228"/>
      <c r="AM39" s="1228"/>
      <c r="AN39" s="1229"/>
      <c r="AO39" s="340">
        <v>-70120</v>
      </c>
      <c r="AP39" s="340">
        <v>-11630</v>
      </c>
      <c r="AQ39" s="341">
        <v>-3572</v>
      </c>
      <c r="AR39" s="342">
        <v>225.6</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4" t="s">
        <v>527</v>
      </c>
      <c r="AL40" s="1225"/>
      <c r="AM40" s="1225"/>
      <c r="AN40" s="1226"/>
      <c r="AO40" s="340">
        <v>-539439</v>
      </c>
      <c r="AP40" s="340">
        <v>-89474</v>
      </c>
      <c r="AQ40" s="341">
        <v>-65248</v>
      </c>
      <c r="AR40" s="342">
        <v>37.1</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0" t="s">
        <v>301</v>
      </c>
      <c r="AL41" s="1231"/>
      <c r="AM41" s="1231"/>
      <c r="AN41" s="1232"/>
      <c r="AO41" s="340">
        <v>277378</v>
      </c>
      <c r="AP41" s="340">
        <v>46007</v>
      </c>
      <c r="AQ41" s="341">
        <v>30545</v>
      </c>
      <c r="AR41" s="342">
        <v>50.6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528</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530</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9" t="s">
        <v>496</v>
      </c>
      <c r="AN49" s="1221" t="s">
        <v>531</v>
      </c>
      <c r="AO49" s="1222"/>
      <c r="AP49" s="1222"/>
      <c r="AQ49" s="1222"/>
      <c r="AR49" s="1223"/>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0"/>
      <c r="AN50" s="356" t="s">
        <v>532</v>
      </c>
      <c r="AO50" s="357" t="s">
        <v>533</v>
      </c>
      <c r="AP50" s="358" t="s">
        <v>534</v>
      </c>
      <c r="AQ50" s="359" t="s">
        <v>535</v>
      </c>
      <c r="AR50" s="360" t="s">
        <v>536</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537</v>
      </c>
      <c r="AL51" s="353"/>
      <c r="AM51" s="361">
        <v>1193435</v>
      </c>
      <c r="AN51" s="362">
        <v>196969</v>
      </c>
      <c r="AO51" s="363">
        <v>34.299999999999997</v>
      </c>
      <c r="AP51" s="364">
        <v>119685</v>
      </c>
      <c r="AQ51" s="365">
        <v>0</v>
      </c>
      <c r="AR51" s="366">
        <v>34.299999999999997</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538</v>
      </c>
      <c r="AM52" s="369">
        <v>243352</v>
      </c>
      <c r="AN52" s="370">
        <v>40164</v>
      </c>
      <c r="AO52" s="371">
        <v>-7.3</v>
      </c>
      <c r="AP52" s="372">
        <v>68464</v>
      </c>
      <c r="AQ52" s="373">
        <v>18.399999999999999</v>
      </c>
      <c r="AR52" s="374">
        <v>-25.7</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539</v>
      </c>
      <c r="AL53" s="353"/>
      <c r="AM53" s="361">
        <v>935704</v>
      </c>
      <c r="AN53" s="362">
        <v>153798</v>
      </c>
      <c r="AO53" s="363">
        <v>-21.9</v>
      </c>
      <c r="AP53" s="364">
        <v>109920</v>
      </c>
      <c r="AQ53" s="365">
        <v>-8.1999999999999993</v>
      </c>
      <c r="AR53" s="366">
        <v>-13.7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538</v>
      </c>
      <c r="AM54" s="369">
        <v>133081</v>
      </c>
      <c r="AN54" s="370">
        <v>21874</v>
      </c>
      <c r="AO54" s="371">
        <v>-45.5</v>
      </c>
      <c r="AP54" s="372">
        <v>62739</v>
      </c>
      <c r="AQ54" s="373">
        <v>-8.4</v>
      </c>
      <c r="AR54" s="374">
        <v>-37.1</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540</v>
      </c>
      <c r="AL55" s="353"/>
      <c r="AM55" s="361">
        <v>1503132</v>
      </c>
      <c r="AN55" s="362">
        <v>248575</v>
      </c>
      <c r="AO55" s="363">
        <v>61.6</v>
      </c>
      <c r="AP55" s="364">
        <v>119882</v>
      </c>
      <c r="AQ55" s="365">
        <v>9.1</v>
      </c>
      <c r="AR55" s="366">
        <v>52.5</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538</v>
      </c>
      <c r="AM56" s="369">
        <v>168780</v>
      </c>
      <c r="AN56" s="370">
        <v>27911</v>
      </c>
      <c r="AO56" s="371">
        <v>27.6</v>
      </c>
      <c r="AP56" s="372">
        <v>66481</v>
      </c>
      <c r="AQ56" s="373">
        <v>6</v>
      </c>
      <c r="AR56" s="374">
        <v>21.6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541</v>
      </c>
      <c r="AL57" s="353"/>
      <c r="AM57" s="361">
        <v>507787</v>
      </c>
      <c r="AN57" s="362">
        <v>84029</v>
      </c>
      <c r="AO57" s="363">
        <v>-66.2</v>
      </c>
      <c r="AP57" s="364">
        <v>116162</v>
      </c>
      <c r="AQ57" s="365">
        <v>-3.1</v>
      </c>
      <c r="AR57" s="366">
        <v>-63.1</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538</v>
      </c>
      <c r="AM58" s="369">
        <v>224112</v>
      </c>
      <c r="AN58" s="370">
        <v>37086</v>
      </c>
      <c r="AO58" s="371">
        <v>32.9</v>
      </c>
      <c r="AP58" s="372">
        <v>61562</v>
      </c>
      <c r="AQ58" s="373">
        <v>-7.4</v>
      </c>
      <c r="AR58" s="374">
        <v>40.299999999999997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542</v>
      </c>
      <c r="AL59" s="353"/>
      <c r="AM59" s="361">
        <v>1169925</v>
      </c>
      <c r="AN59" s="362">
        <v>194050</v>
      </c>
      <c r="AO59" s="363">
        <v>130.9</v>
      </c>
      <c r="AP59" s="364">
        <v>121449</v>
      </c>
      <c r="AQ59" s="365">
        <v>4.5999999999999996</v>
      </c>
      <c r="AR59" s="366">
        <v>126.3</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538</v>
      </c>
      <c r="AM60" s="369">
        <v>507181</v>
      </c>
      <c r="AN60" s="370">
        <v>84124</v>
      </c>
      <c r="AO60" s="371">
        <v>126.8</v>
      </c>
      <c r="AP60" s="372">
        <v>62922</v>
      </c>
      <c r="AQ60" s="373">
        <v>2.2000000000000002</v>
      </c>
      <c r="AR60" s="374">
        <v>124.6</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543</v>
      </c>
      <c r="AL61" s="375"/>
      <c r="AM61" s="376">
        <v>1061997</v>
      </c>
      <c r="AN61" s="377">
        <v>175484</v>
      </c>
      <c r="AO61" s="378">
        <v>27.7</v>
      </c>
      <c r="AP61" s="379">
        <v>117420</v>
      </c>
      <c r="AQ61" s="380">
        <v>0.5</v>
      </c>
      <c r="AR61" s="366">
        <v>27.2</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538</v>
      </c>
      <c r="AM62" s="369">
        <v>255301</v>
      </c>
      <c r="AN62" s="370">
        <v>42232</v>
      </c>
      <c r="AO62" s="371">
        <v>26.9</v>
      </c>
      <c r="AP62" s="372">
        <v>64434</v>
      </c>
      <c r="AQ62" s="373">
        <v>2.2000000000000002</v>
      </c>
      <c r="AR62" s="374">
        <v>24.7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LHsmvShKFdTEZJzsqYFm9N3bhgfIVP9tQUAA0gcPJJpW6acHpL4zRx4pvoZWvT8NgDt6T1ySfB5GIddUL2aQWQ==" saltValue="+rXgA0Xa4a1H/+x07KT2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a/Go7PqBcUT/TKovRh80kiPqUNxCZrM09WB80uAxyyDtalodUlL/R3idrZ3+joPJJrtFakD+64ES/CeW705g==" saltValue="gzIsJ9nsMhoiWbBLl4TxQA=="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ydKkAhDOXwsbJEr3hHKpoHvYP/bHANRO0NzAndjgCPiOKFUpMVNtOHCtNarV+Re6GZvLmSP0q8leEkGUqfOGA==" saltValue="gZBEGjb5EcIOgp+4COcw4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3" t="s">
        <v>3</v>
      </c>
      <c r="D47" s="1233"/>
      <c r="E47" s="1234"/>
      <c r="F47" s="11">
        <v>53.07</v>
      </c>
      <c r="G47" s="12">
        <v>64.12</v>
      </c>
      <c r="H47" s="12">
        <v>73.34</v>
      </c>
      <c r="I47" s="12">
        <v>80.42</v>
      </c>
      <c r="J47" s="13">
        <v>74.45</v>
      </c>
    </row>
    <row r="48" spans="2:10" ht="57.75" customHeight="1" x14ac:dyDescent="0.15">
      <c r="B48" s="14"/>
      <c r="C48" s="1235" t="s">
        <v>4</v>
      </c>
      <c r="D48" s="1235"/>
      <c r="E48" s="1236"/>
      <c r="F48" s="15">
        <v>3.56</v>
      </c>
      <c r="G48" s="16">
        <v>2.44</v>
      </c>
      <c r="H48" s="16">
        <v>2.36</v>
      </c>
      <c r="I48" s="16">
        <v>2.65</v>
      </c>
      <c r="J48" s="17">
        <v>1.57</v>
      </c>
    </row>
    <row r="49" spans="2:10" ht="57.75" customHeight="1" thickBot="1" x14ac:dyDescent="0.2">
      <c r="B49" s="18"/>
      <c r="C49" s="1237" t="s">
        <v>5</v>
      </c>
      <c r="D49" s="1237"/>
      <c r="E49" s="1238"/>
      <c r="F49" s="19">
        <v>8.7799999999999994</v>
      </c>
      <c r="G49" s="20">
        <v>11.62</v>
      </c>
      <c r="H49" s="20">
        <v>9.73</v>
      </c>
      <c r="I49" s="20">
        <v>8.09</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8+Lt9isLKD3xgH7UdCe+YxaSLrwdvgTEK4dilnfLAT8v++kNZ7r8TSXfGs/Hgw1fwhFLtL7vI+OC2evERdbSg==" saltValue="UHbKGqGnvCJqrDh6HElV9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5" t="s">
        <v>553</v>
      </c>
      <c r="D34" s="1245"/>
      <c r="E34" s="1246"/>
      <c r="F34" s="32" t="s">
        <v>505</v>
      </c>
      <c r="G34" s="33" t="s">
        <v>505</v>
      </c>
      <c r="H34" s="33" t="s">
        <v>505</v>
      </c>
      <c r="I34" s="33" t="s">
        <v>505</v>
      </c>
      <c r="J34" s="34">
        <v>3.19</v>
      </c>
      <c r="K34" s="22"/>
      <c r="L34" s="22"/>
      <c r="M34" s="22"/>
      <c r="N34" s="22"/>
      <c r="O34" s="22"/>
      <c r="P34" s="22"/>
    </row>
    <row r="35" spans="1:16" ht="39" customHeight="1" x14ac:dyDescent="0.15">
      <c r="A35" s="22"/>
      <c r="B35" s="35"/>
      <c r="C35" s="1239" t="s">
        <v>554</v>
      </c>
      <c r="D35" s="1240"/>
      <c r="E35" s="1241"/>
      <c r="F35" s="36">
        <v>3.56</v>
      </c>
      <c r="G35" s="37">
        <v>2.44</v>
      </c>
      <c r="H35" s="37">
        <v>2.35</v>
      </c>
      <c r="I35" s="37">
        <v>2.64</v>
      </c>
      <c r="J35" s="38">
        <v>1.57</v>
      </c>
      <c r="K35" s="22"/>
      <c r="L35" s="22"/>
      <c r="M35" s="22"/>
      <c r="N35" s="22"/>
      <c r="O35" s="22"/>
      <c r="P35" s="22"/>
    </row>
    <row r="36" spans="1:16" ht="39" customHeight="1" x14ac:dyDescent="0.15">
      <c r="A36" s="22"/>
      <c r="B36" s="35"/>
      <c r="C36" s="1239" t="s">
        <v>555</v>
      </c>
      <c r="D36" s="1240"/>
      <c r="E36" s="1241"/>
      <c r="F36" s="36">
        <v>0.03</v>
      </c>
      <c r="G36" s="37">
        <v>0.04</v>
      </c>
      <c r="H36" s="37">
        <v>0.03</v>
      </c>
      <c r="I36" s="37">
        <v>7.0000000000000007E-2</v>
      </c>
      <c r="J36" s="38">
        <v>0.16</v>
      </c>
      <c r="K36" s="22"/>
      <c r="L36" s="22"/>
      <c r="M36" s="22"/>
      <c r="N36" s="22"/>
      <c r="O36" s="22"/>
      <c r="P36" s="22"/>
    </row>
    <row r="37" spans="1:16" ht="39" customHeight="1" x14ac:dyDescent="0.15">
      <c r="A37" s="22"/>
      <c r="B37" s="35"/>
      <c r="C37" s="1239" t="s">
        <v>556</v>
      </c>
      <c r="D37" s="1240"/>
      <c r="E37" s="1241"/>
      <c r="F37" s="36">
        <v>7.0000000000000007E-2</v>
      </c>
      <c r="G37" s="37">
        <v>0.1</v>
      </c>
      <c r="H37" s="37">
        <v>0.14000000000000001</v>
      </c>
      <c r="I37" s="37">
        <v>0.09</v>
      </c>
      <c r="J37" s="38">
        <v>0.11</v>
      </c>
      <c r="K37" s="22"/>
      <c r="L37" s="22"/>
      <c r="M37" s="22"/>
      <c r="N37" s="22"/>
      <c r="O37" s="22"/>
      <c r="P37" s="22"/>
    </row>
    <row r="38" spans="1:16" ht="39" customHeight="1" x14ac:dyDescent="0.15">
      <c r="A38" s="22"/>
      <c r="B38" s="35"/>
      <c r="C38" s="1239" t="s">
        <v>557</v>
      </c>
      <c r="D38" s="1240"/>
      <c r="E38" s="1241"/>
      <c r="F38" s="36">
        <v>0.28999999999999998</v>
      </c>
      <c r="G38" s="37">
        <v>0.12</v>
      </c>
      <c r="H38" s="37">
        <v>0.18</v>
      </c>
      <c r="I38" s="37">
        <v>0.77</v>
      </c>
      <c r="J38" s="38">
        <v>0.11</v>
      </c>
      <c r="K38" s="22"/>
      <c r="L38" s="22"/>
      <c r="M38" s="22"/>
      <c r="N38" s="22"/>
      <c r="O38" s="22"/>
      <c r="P38" s="22"/>
    </row>
    <row r="39" spans="1:16" ht="39" customHeight="1" x14ac:dyDescent="0.15">
      <c r="A39" s="22"/>
      <c r="B39" s="35"/>
      <c r="C39" s="1239" t="s">
        <v>558</v>
      </c>
      <c r="D39" s="1240"/>
      <c r="E39" s="1241"/>
      <c r="F39" s="36">
        <v>0.02</v>
      </c>
      <c r="G39" s="37">
        <v>0.04</v>
      </c>
      <c r="H39" s="37">
        <v>0.06</v>
      </c>
      <c r="I39" s="37">
        <v>0.03</v>
      </c>
      <c r="J39" s="38">
        <v>0.03</v>
      </c>
      <c r="K39" s="22"/>
      <c r="L39" s="22"/>
      <c r="M39" s="22"/>
      <c r="N39" s="22"/>
      <c r="O39" s="22"/>
      <c r="P39" s="22"/>
    </row>
    <row r="40" spans="1:16" ht="39" customHeight="1" x14ac:dyDescent="0.15">
      <c r="A40" s="22"/>
      <c r="B40" s="35"/>
      <c r="C40" s="1239" t="s">
        <v>559</v>
      </c>
      <c r="D40" s="1240"/>
      <c r="E40" s="1241"/>
      <c r="F40" s="36">
        <v>0.01</v>
      </c>
      <c r="G40" s="37">
        <v>0.02</v>
      </c>
      <c r="H40" s="37">
        <v>0</v>
      </c>
      <c r="I40" s="37">
        <v>0.01</v>
      </c>
      <c r="J40" s="38">
        <v>0</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560</v>
      </c>
      <c r="D42" s="1240"/>
      <c r="E42" s="1241"/>
      <c r="F42" s="36" t="s">
        <v>505</v>
      </c>
      <c r="G42" s="37" t="s">
        <v>505</v>
      </c>
      <c r="H42" s="37" t="s">
        <v>505</v>
      </c>
      <c r="I42" s="37" t="s">
        <v>505</v>
      </c>
      <c r="J42" s="38" t="s">
        <v>505</v>
      </c>
      <c r="K42" s="22"/>
      <c r="L42" s="22"/>
      <c r="M42" s="22"/>
      <c r="N42" s="22"/>
      <c r="O42" s="22"/>
      <c r="P42" s="22"/>
    </row>
    <row r="43" spans="1:16" ht="39" customHeight="1" thickBot="1" x14ac:dyDescent="0.2">
      <c r="A43" s="22"/>
      <c r="B43" s="40"/>
      <c r="C43" s="1242" t="s">
        <v>561</v>
      </c>
      <c r="D43" s="1243"/>
      <c r="E43" s="1244"/>
      <c r="F43" s="41">
        <v>0.06</v>
      </c>
      <c r="G43" s="42">
        <v>0.17</v>
      </c>
      <c r="H43" s="42">
        <v>0.08</v>
      </c>
      <c r="I43" s="42">
        <v>0.38</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ft/iwBn6qCCVpEnk+A6rX4JnMssU5LTKMT1lzKQXDKOm0kcgDTvezWhOtAGRYIY+YnqpObZcrjGcqd4GrUEA==" saltValue="cuIXQtscKojKL0hGeCV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714</v>
      </c>
      <c r="L45" s="60">
        <v>707</v>
      </c>
      <c r="M45" s="60">
        <v>743</v>
      </c>
      <c r="N45" s="60">
        <v>744</v>
      </c>
      <c r="O45" s="61">
        <v>749</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505</v>
      </c>
      <c r="L46" s="64" t="s">
        <v>505</v>
      </c>
      <c r="M46" s="64" t="s">
        <v>505</v>
      </c>
      <c r="N46" s="64" t="s">
        <v>505</v>
      </c>
      <c r="O46" s="65" t="s">
        <v>505</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505</v>
      </c>
      <c r="L47" s="64" t="s">
        <v>505</v>
      </c>
      <c r="M47" s="64" t="s">
        <v>505</v>
      </c>
      <c r="N47" s="64" t="s">
        <v>505</v>
      </c>
      <c r="O47" s="65" t="s">
        <v>505</v>
      </c>
      <c r="P47" s="48"/>
      <c r="Q47" s="48"/>
      <c r="R47" s="48"/>
      <c r="S47" s="48"/>
      <c r="T47" s="48"/>
      <c r="U47" s="48"/>
    </row>
    <row r="48" spans="1:21" ht="30.75" customHeight="1" x14ac:dyDescent="0.15">
      <c r="A48" s="48"/>
      <c r="B48" s="1249"/>
      <c r="C48" s="1250"/>
      <c r="D48" s="62"/>
      <c r="E48" s="1255" t="s">
        <v>15</v>
      </c>
      <c r="F48" s="1255"/>
      <c r="G48" s="1255"/>
      <c r="H48" s="1255"/>
      <c r="I48" s="1255"/>
      <c r="J48" s="1256"/>
      <c r="K48" s="63">
        <v>103</v>
      </c>
      <c r="L48" s="64">
        <v>93</v>
      </c>
      <c r="M48" s="64">
        <v>85</v>
      </c>
      <c r="N48" s="64">
        <v>89</v>
      </c>
      <c r="O48" s="65">
        <v>100</v>
      </c>
      <c r="P48" s="48"/>
      <c r="Q48" s="48"/>
      <c r="R48" s="48"/>
      <c r="S48" s="48"/>
      <c r="T48" s="48"/>
      <c r="U48" s="48"/>
    </row>
    <row r="49" spans="1:21" ht="30.75" customHeight="1" x14ac:dyDescent="0.15">
      <c r="A49" s="48"/>
      <c r="B49" s="1249"/>
      <c r="C49" s="1250"/>
      <c r="D49" s="62"/>
      <c r="E49" s="1255" t="s">
        <v>16</v>
      </c>
      <c r="F49" s="1255"/>
      <c r="G49" s="1255"/>
      <c r="H49" s="1255"/>
      <c r="I49" s="1255"/>
      <c r="J49" s="1256"/>
      <c r="K49" s="63">
        <v>39</v>
      </c>
      <c r="L49" s="64">
        <v>36</v>
      </c>
      <c r="M49" s="64">
        <v>36</v>
      </c>
      <c r="N49" s="64">
        <v>43</v>
      </c>
      <c r="O49" s="65">
        <v>38</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505</v>
      </c>
      <c r="L50" s="64" t="s">
        <v>505</v>
      </c>
      <c r="M50" s="64" t="s">
        <v>505</v>
      </c>
      <c r="N50" s="64" t="s">
        <v>505</v>
      </c>
      <c r="O50" s="65" t="s">
        <v>505</v>
      </c>
      <c r="P50" s="48"/>
      <c r="Q50" s="48"/>
      <c r="R50" s="48"/>
      <c r="S50" s="48"/>
      <c r="T50" s="48"/>
      <c r="U50" s="48"/>
    </row>
    <row r="51" spans="1:21" ht="30.75" customHeight="1" x14ac:dyDescent="0.15">
      <c r="A51" s="48"/>
      <c r="B51" s="1251"/>
      <c r="C51" s="1252"/>
      <c r="D51" s="66"/>
      <c r="E51" s="1255" t="s">
        <v>18</v>
      </c>
      <c r="F51" s="1255"/>
      <c r="G51" s="1255"/>
      <c r="H51" s="1255"/>
      <c r="I51" s="1255"/>
      <c r="J51" s="1256"/>
      <c r="K51" s="63">
        <v>0</v>
      </c>
      <c r="L51" s="64">
        <v>0</v>
      </c>
      <c r="M51" s="64">
        <v>0</v>
      </c>
      <c r="N51" s="64" t="s">
        <v>505</v>
      </c>
      <c r="O51" s="65" t="s">
        <v>505</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597</v>
      </c>
      <c r="L52" s="64">
        <v>573</v>
      </c>
      <c r="M52" s="64">
        <v>611</v>
      </c>
      <c r="N52" s="64">
        <v>581</v>
      </c>
      <c r="O52" s="65">
        <v>610</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259</v>
      </c>
      <c r="L53" s="69">
        <v>263</v>
      </c>
      <c r="M53" s="69">
        <v>253</v>
      </c>
      <c r="N53" s="69">
        <v>295</v>
      </c>
      <c r="O53" s="70">
        <v>277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505</v>
      </c>
      <c r="L57" s="83" t="s">
        <v>505</v>
      </c>
      <c r="M57" s="83" t="s">
        <v>505</v>
      </c>
      <c r="N57" s="83" t="s">
        <v>505</v>
      </c>
      <c r="O57" s="84" t="s">
        <v>505</v>
      </c>
    </row>
    <row r="58" spans="1:21" ht="31.5" customHeight="1" thickBot="1" x14ac:dyDescent="0.2">
      <c r="B58" s="1265"/>
      <c r="C58" s="1266"/>
      <c r="D58" s="1270" t="s">
        <v>27</v>
      </c>
      <c r="E58" s="1271"/>
      <c r="F58" s="1271"/>
      <c r="G58" s="1271"/>
      <c r="H58" s="1271"/>
      <c r="I58" s="1271"/>
      <c r="J58" s="1272"/>
      <c r="K58" s="85" t="s">
        <v>505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FjcmW0FE1ZNnxqkv0dLMFD1RFCaYd1QemAlNa0WoKcvCBcPplRo8AlRS9yid9q8vzjsavauCISb+jUZnMaMw==" saltValue="P3fCB1td4ebzyXmCi2m6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73" t="s">
        <v>30</v>
      </c>
      <c r="C41" s="1274"/>
      <c r="D41" s="101"/>
      <c r="E41" s="1279" t="s">
        <v>31</v>
      </c>
      <c r="F41" s="1279"/>
      <c r="G41" s="1279"/>
      <c r="H41" s="1280"/>
      <c r="I41" s="102">
        <v>6885</v>
      </c>
      <c r="J41" s="103">
        <v>6959</v>
      </c>
      <c r="K41" s="103">
        <v>7142</v>
      </c>
      <c r="L41" s="103">
        <v>6935</v>
      </c>
      <c r="M41" s="104">
        <v>7110</v>
      </c>
    </row>
    <row r="42" spans="2:13" ht="27.75" customHeight="1" x14ac:dyDescent="0.15">
      <c r="B42" s="1275"/>
      <c r="C42" s="1276"/>
      <c r="D42" s="105"/>
      <c r="E42" s="1281" t="s">
        <v>32</v>
      </c>
      <c r="F42" s="1281"/>
      <c r="G42" s="1281"/>
      <c r="H42" s="1282"/>
      <c r="I42" s="106" t="s">
        <v>505</v>
      </c>
      <c r="J42" s="107" t="s">
        <v>505</v>
      </c>
      <c r="K42" s="107" t="s">
        <v>505</v>
      </c>
      <c r="L42" s="107" t="s">
        <v>505</v>
      </c>
      <c r="M42" s="108" t="s">
        <v>505</v>
      </c>
    </row>
    <row r="43" spans="2:13" ht="27.75" customHeight="1" x14ac:dyDescent="0.15">
      <c r="B43" s="1275"/>
      <c r="C43" s="1276"/>
      <c r="D43" s="105"/>
      <c r="E43" s="1281" t="s">
        <v>33</v>
      </c>
      <c r="F43" s="1281"/>
      <c r="G43" s="1281"/>
      <c r="H43" s="1282"/>
      <c r="I43" s="106">
        <v>996</v>
      </c>
      <c r="J43" s="107">
        <v>1317</v>
      </c>
      <c r="K43" s="107">
        <v>1320</v>
      </c>
      <c r="L43" s="107">
        <v>1259</v>
      </c>
      <c r="M43" s="108">
        <v>1317</v>
      </c>
    </row>
    <row r="44" spans="2:13" ht="27.75" customHeight="1" x14ac:dyDescent="0.15">
      <c r="B44" s="1275"/>
      <c r="C44" s="1276"/>
      <c r="D44" s="105"/>
      <c r="E44" s="1281" t="s">
        <v>34</v>
      </c>
      <c r="F44" s="1281"/>
      <c r="G44" s="1281"/>
      <c r="H44" s="1282"/>
      <c r="I44" s="106">
        <v>208</v>
      </c>
      <c r="J44" s="107">
        <v>178</v>
      </c>
      <c r="K44" s="107">
        <v>139</v>
      </c>
      <c r="L44" s="107">
        <v>115</v>
      </c>
      <c r="M44" s="108">
        <v>117</v>
      </c>
    </row>
    <row r="45" spans="2:13" ht="27.75" customHeight="1" x14ac:dyDescent="0.15">
      <c r="B45" s="1275"/>
      <c r="C45" s="1276"/>
      <c r="D45" s="105"/>
      <c r="E45" s="1281" t="s">
        <v>35</v>
      </c>
      <c r="F45" s="1281"/>
      <c r="G45" s="1281"/>
      <c r="H45" s="1282"/>
      <c r="I45" s="106">
        <v>1027</v>
      </c>
      <c r="J45" s="107">
        <v>887</v>
      </c>
      <c r="K45" s="107">
        <v>934</v>
      </c>
      <c r="L45" s="107">
        <v>944</v>
      </c>
      <c r="M45" s="108">
        <v>872</v>
      </c>
    </row>
    <row r="46" spans="2:13" ht="27.75" customHeight="1" x14ac:dyDescent="0.15">
      <c r="B46" s="1275"/>
      <c r="C46" s="1276"/>
      <c r="D46" s="109"/>
      <c r="E46" s="1281" t="s">
        <v>36</v>
      </c>
      <c r="F46" s="1281"/>
      <c r="G46" s="1281"/>
      <c r="H46" s="1282"/>
      <c r="I46" s="106" t="s">
        <v>505</v>
      </c>
      <c r="J46" s="107" t="s">
        <v>505</v>
      </c>
      <c r="K46" s="107" t="s">
        <v>505</v>
      </c>
      <c r="L46" s="107" t="s">
        <v>505</v>
      </c>
      <c r="M46" s="108" t="s">
        <v>505</v>
      </c>
    </row>
    <row r="47" spans="2:13" ht="27.75" customHeight="1" x14ac:dyDescent="0.15">
      <c r="B47" s="1275"/>
      <c r="C47" s="1276"/>
      <c r="D47" s="110"/>
      <c r="E47" s="1283" t="s">
        <v>37</v>
      </c>
      <c r="F47" s="1284"/>
      <c r="G47" s="1284"/>
      <c r="H47" s="1285"/>
      <c r="I47" s="106" t="s">
        <v>505</v>
      </c>
      <c r="J47" s="107" t="s">
        <v>505</v>
      </c>
      <c r="K47" s="107" t="s">
        <v>505</v>
      </c>
      <c r="L47" s="107" t="s">
        <v>505</v>
      </c>
      <c r="M47" s="108" t="s">
        <v>505</v>
      </c>
    </row>
    <row r="48" spans="2:13" ht="27.75" customHeight="1" x14ac:dyDescent="0.15">
      <c r="B48" s="1275"/>
      <c r="C48" s="1276"/>
      <c r="D48" s="105"/>
      <c r="E48" s="1281" t="s">
        <v>38</v>
      </c>
      <c r="F48" s="1281"/>
      <c r="G48" s="1281"/>
      <c r="H48" s="1282"/>
      <c r="I48" s="106" t="s">
        <v>505</v>
      </c>
      <c r="J48" s="107" t="s">
        <v>505</v>
      </c>
      <c r="K48" s="107" t="s">
        <v>505</v>
      </c>
      <c r="L48" s="107" t="s">
        <v>505</v>
      </c>
      <c r="M48" s="108" t="s">
        <v>505</v>
      </c>
    </row>
    <row r="49" spans="2:13" ht="27.75" customHeight="1" x14ac:dyDescent="0.15">
      <c r="B49" s="1277"/>
      <c r="C49" s="1278"/>
      <c r="D49" s="105"/>
      <c r="E49" s="1281" t="s">
        <v>39</v>
      </c>
      <c r="F49" s="1281"/>
      <c r="G49" s="1281"/>
      <c r="H49" s="1282"/>
      <c r="I49" s="106">
        <v>0</v>
      </c>
      <c r="J49" s="107" t="s">
        <v>505</v>
      </c>
      <c r="K49" s="107" t="s">
        <v>505</v>
      </c>
      <c r="L49" s="107" t="s">
        <v>505</v>
      </c>
      <c r="M49" s="108" t="s">
        <v>505</v>
      </c>
    </row>
    <row r="50" spans="2:13" ht="27.75" customHeight="1" x14ac:dyDescent="0.15">
      <c r="B50" s="1286" t="s">
        <v>40</v>
      </c>
      <c r="C50" s="1287"/>
      <c r="D50" s="111"/>
      <c r="E50" s="1281" t="s">
        <v>41</v>
      </c>
      <c r="F50" s="1281"/>
      <c r="G50" s="1281"/>
      <c r="H50" s="1282"/>
      <c r="I50" s="106">
        <v>2739</v>
      </c>
      <c r="J50" s="107">
        <v>3146</v>
      </c>
      <c r="K50" s="107">
        <v>3383</v>
      </c>
      <c r="L50" s="107">
        <v>3681</v>
      </c>
      <c r="M50" s="108">
        <v>3814</v>
      </c>
    </row>
    <row r="51" spans="2:13" ht="27.75" customHeight="1" x14ac:dyDescent="0.15">
      <c r="B51" s="1275"/>
      <c r="C51" s="1276"/>
      <c r="D51" s="105"/>
      <c r="E51" s="1281" t="s">
        <v>42</v>
      </c>
      <c r="F51" s="1281"/>
      <c r="G51" s="1281"/>
      <c r="H51" s="1282"/>
      <c r="I51" s="106">
        <v>883</v>
      </c>
      <c r="J51" s="107">
        <v>901</v>
      </c>
      <c r="K51" s="107">
        <v>849</v>
      </c>
      <c r="L51" s="107">
        <v>760</v>
      </c>
      <c r="M51" s="108">
        <v>806</v>
      </c>
    </row>
    <row r="52" spans="2:13" ht="27.75" customHeight="1" x14ac:dyDescent="0.15">
      <c r="B52" s="1277"/>
      <c r="C52" s="1278"/>
      <c r="D52" s="105"/>
      <c r="E52" s="1281" t="s">
        <v>43</v>
      </c>
      <c r="F52" s="1281"/>
      <c r="G52" s="1281"/>
      <c r="H52" s="1282"/>
      <c r="I52" s="106">
        <v>5149</v>
      </c>
      <c r="J52" s="107">
        <v>5412</v>
      </c>
      <c r="K52" s="107">
        <v>5511</v>
      </c>
      <c r="L52" s="107">
        <v>5130</v>
      </c>
      <c r="M52" s="108">
        <v>5189</v>
      </c>
    </row>
    <row r="53" spans="2:13" ht="27.75" customHeight="1" thickBot="1" x14ac:dyDescent="0.2">
      <c r="B53" s="1288" t="s">
        <v>44</v>
      </c>
      <c r="C53" s="1289"/>
      <c r="D53" s="112"/>
      <c r="E53" s="1290" t="s">
        <v>45</v>
      </c>
      <c r="F53" s="1290"/>
      <c r="G53" s="1290"/>
      <c r="H53" s="1291"/>
      <c r="I53" s="113">
        <v>345</v>
      </c>
      <c r="J53" s="114">
        <v>-117</v>
      </c>
      <c r="K53" s="114">
        <v>-208</v>
      </c>
      <c r="L53" s="114">
        <v>-317</v>
      </c>
      <c r="M53" s="115">
        <v>-393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NbliWY2YUA5HpRQBdpRf3kJ6xCeNExAZ9U7OCRYLPzyae1VOmHYkZdiyxX+srnHH77WLRzQ28SMnWg1D4cmMg==" saltValue="0PNC/bWLzeqt5JBwAqo+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4" t="s">
        <v>48</v>
      </c>
      <c r="D55" s="1294"/>
      <c r="E55" s="1295"/>
      <c r="F55" s="127">
        <v>2343</v>
      </c>
      <c r="G55" s="127">
        <v>2594</v>
      </c>
      <c r="H55" s="128">
        <v>2435</v>
      </c>
    </row>
    <row r="56" spans="2:8" ht="52.5" customHeight="1" x14ac:dyDescent="0.15">
      <c r="B56" s="129"/>
      <c r="C56" s="1296" t="s">
        <v>49</v>
      </c>
      <c r="D56" s="1296"/>
      <c r="E56" s="1297"/>
      <c r="F56" s="130">
        <v>465</v>
      </c>
      <c r="G56" s="130">
        <v>465</v>
      </c>
      <c r="H56" s="131">
        <v>466</v>
      </c>
    </row>
    <row r="57" spans="2:8" ht="53.25" customHeight="1" x14ac:dyDescent="0.15">
      <c r="B57" s="129"/>
      <c r="C57" s="1298" t="s">
        <v>50</v>
      </c>
      <c r="D57" s="1298"/>
      <c r="E57" s="1299"/>
      <c r="F57" s="132">
        <v>322</v>
      </c>
      <c r="G57" s="132">
        <v>362</v>
      </c>
      <c r="H57" s="133">
        <v>668</v>
      </c>
    </row>
    <row r="58" spans="2:8" ht="45.75" customHeight="1" x14ac:dyDescent="0.15">
      <c r="B58" s="134"/>
      <c r="C58" s="1300" t="s">
        <v>588</v>
      </c>
      <c r="D58" s="1301"/>
      <c r="E58" s="1302"/>
      <c r="F58" s="135" t="s">
        <v>590</v>
      </c>
      <c r="G58" s="135" t="s">
        <v>591</v>
      </c>
      <c r="H58" s="136">
        <v>300</v>
      </c>
    </row>
    <row r="59" spans="2:8" ht="45.75" customHeight="1" x14ac:dyDescent="0.15">
      <c r="B59" s="134"/>
      <c r="C59" s="1300" t="s">
        <v>584</v>
      </c>
      <c r="D59" s="1301"/>
      <c r="E59" s="1302"/>
      <c r="F59" s="135">
        <v>142</v>
      </c>
      <c r="G59" s="135">
        <v>143</v>
      </c>
      <c r="H59" s="136">
        <v>143</v>
      </c>
    </row>
    <row r="60" spans="2:8" ht="45.75" customHeight="1" x14ac:dyDescent="0.15">
      <c r="B60" s="134"/>
      <c r="C60" s="383" t="s">
        <v>585</v>
      </c>
      <c r="D60" s="384"/>
      <c r="E60" s="385"/>
      <c r="F60" s="135">
        <v>95</v>
      </c>
      <c r="G60" s="135">
        <v>95</v>
      </c>
      <c r="H60" s="136">
        <v>95</v>
      </c>
    </row>
    <row r="61" spans="2:8" ht="45.75" customHeight="1" x14ac:dyDescent="0.15">
      <c r="B61" s="134"/>
      <c r="C61" s="383" t="s">
        <v>586</v>
      </c>
      <c r="D61" s="384"/>
      <c r="E61" s="385"/>
      <c r="F61" s="135">
        <v>19</v>
      </c>
      <c r="G61" s="135">
        <v>59</v>
      </c>
      <c r="H61" s="136">
        <v>65</v>
      </c>
    </row>
    <row r="62" spans="2:8" ht="45.75" customHeight="1" thickBot="1" x14ac:dyDescent="0.2">
      <c r="B62" s="137"/>
      <c r="C62" s="383" t="s">
        <v>587</v>
      </c>
      <c r="D62" s="384"/>
      <c r="E62" s="385"/>
      <c r="F62" s="135">
        <v>20</v>
      </c>
      <c r="G62" s="135">
        <v>20</v>
      </c>
      <c r="H62" s="136">
        <v>20</v>
      </c>
    </row>
    <row r="63" spans="2:8" ht="52.5" customHeight="1" thickBot="1" x14ac:dyDescent="0.2">
      <c r="B63" s="138"/>
      <c r="C63" s="1292" t="s">
        <v>51</v>
      </c>
      <c r="D63" s="1292"/>
      <c r="E63" s="1293"/>
      <c r="F63" s="139">
        <v>3130</v>
      </c>
      <c r="G63" s="139">
        <v>3421</v>
      </c>
      <c r="H63" s="140">
        <v>3568</v>
      </c>
    </row>
    <row r="64" spans="2:8" ht="15" customHeight="1" x14ac:dyDescent="0.15"/>
    <row r="65" ht="0" hidden="1" customHeight="1" x14ac:dyDescent="0.15"/>
    <row r="66" ht="0" hidden="1" customHeight="1" x14ac:dyDescent="0.15"/>
  </sheetData>
  <sheetProtection algorithmName="SHA-512" hashValue="kn5P+nhdAhiK7gSUKaJMv/UKiPdWLFs816N+C/D8SW+ynRuDyS0Q8mIcVD2pkgOl4U7PZI9GmmjCArNhek51sQ==" saltValue="sYMiZMPYIQGd4c00elwjpg==" spinCount="100000" sheet="1" objects="1" scenarios="1"/>
  <mergeCells count="6">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8"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9"/>
      <c r="DG10" s="289"/>
      <c r="DH10" s="289"/>
      <c r="DI10" s="289"/>
      <c r="DJ10" s="289"/>
      <c r="DK10" s="289"/>
      <c r="DL10" s="289"/>
      <c r="DM10" s="289"/>
      <c r="DN10" s="289"/>
      <c r="DO10" s="289"/>
      <c r="DP10" s="289"/>
      <c r="DQ10" s="289"/>
      <c r="DR10" s="289"/>
      <c r="DS10" s="289"/>
      <c r="DT10" s="289"/>
      <c r="DU10" s="289"/>
      <c r="DV10" s="289"/>
      <c r="DW10" s="289"/>
      <c r="EM10" s="288" t="s">
        <v>592</v>
      </c>
    </row>
    <row r="11" spans="1:143" s="288"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9"/>
      <c r="DG12" s="289"/>
      <c r="DH12" s="289"/>
      <c r="DI12" s="289"/>
      <c r="DJ12" s="289"/>
      <c r="DK12" s="289"/>
      <c r="DL12" s="289"/>
      <c r="DM12" s="289"/>
      <c r="DN12" s="289"/>
      <c r="DO12" s="289"/>
      <c r="DP12" s="289"/>
      <c r="DQ12" s="289"/>
      <c r="DR12" s="289"/>
      <c r="DS12" s="289"/>
      <c r="DT12" s="289"/>
      <c r="DU12" s="289"/>
      <c r="DV12" s="289"/>
      <c r="DW12" s="289"/>
      <c r="EM12" s="288" t="s">
        <v>592</v>
      </c>
    </row>
    <row r="13" spans="1:143" s="288"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4" t="s">
        <v>609</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5"/>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5"/>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5"/>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5"/>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13"/>
      <c r="H50" s="1313"/>
      <c r="I50" s="1313"/>
      <c r="J50" s="1313"/>
      <c r="K50" s="405"/>
      <c r="L50" s="405"/>
      <c r="M50" s="406"/>
      <c r="N50" s="406"/>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15">
      <c r="B51" s="395"/>
      <c r="G51" s="1318"/>
      <c r="H51" s="1318"/>
      <c r="I51" s="1322"/>
      <c r="J51" s="1322"/>
      <c r="K51" s="1319"/>
      <c r="L51" s="1319"/>
      <c r="M51" s="1319"/>
      <c r="N51" s="1319"/>
      <c r="AM51" s="404"/>
      <c r="AN51" s="1320" t="s">
        <v>596</v>
      </c>
      <c r="AO51" s="1320"/>
      <c r="AP51" s="1320"/>
      <c r="AQ51" s="1320"/>
      <c r="AR51" s="1320"/>
      <c r="AS51" s="1320"/>
      <c r="AT51" s="1320"/>
      <c r="AU51" s="1320"/>
      <c r="AV51" s="1320"/>
      <c r="AW51" s="1320"/>
      <c r="AX51" s="1320"/>
      <c r="AY51" s="1320"/>
      <c r="AZ51" s="1320"/>
      <c r="BA51" s="1320"/>
      <c r="BB51" s="1320" t="s">
        <v>597</v>
      </c>
      <c r="BC51" s="1320"/>
      <c r="BD51" s="1320"/>
      <c r="BE51" s="1320"/>
      <c r="BF51" s="1320"/>
      <c r="BG51" s="1320"/>
      <c r="BH51" s="1320"/>
      <c r="BI51" s="1320"/>
      <c r="BJ51" s="1320"/>
      <c r="BK51" s="1320"/>
      <c r="BL51" s="1320"/>
      <c r="BM51" s="1320"/>
      <c r="BN51" s="1320"/>
      <c r="BO51" s="1320"/>
      <c r="BP51" s="1321"/>
      <c r="BQ51" s="1303"/>
      <c r="BR51" s="1303"/>
      <c r="BS51" s="1303"/>
      <c r="BT51" s="1303"/>
      <c r="BU51" s="1303"/>
      <c r="BV51" s="1303"/>
      <c r="BW51" s="1303"/>
      <c r="BX51" s="1303"/>
      <c r="BY51" s="1303"/>
      <c r="BZ51" s="1303"/>
      <c r="CA51" s="1303"/>
      <c r="CB51" s="1303"/>
      <c r="CC51" s="1303"/>
      <c r="CD51" s="1303"/>
      <c r="CE51" s="1303"/>
      <c r="CF51" s="1303"/>
      <c r="CG51" s="1303"/>
      <c r="CH51" s="1303"/>
      <c r="CI51" s="1303"/>
      <c r="CJ51" s="1303"/>
      <c r="CK51" s="1303"/>
      <c r="CL51" s="1303"/>
      <c r="CM51" s="1303"/>
      <c r="CN51" s="1303"/>
      <c r="CO51" s="1303"/>
      <c r="CP51" s="1303"/>
      <c r="CQ51" s="1303"/>
      <c r="CR51" s="1303"/>
      <c r="CS51" s="1303"/>
      <c r="CT51" s="1303"/>
      <c r="CU51" s="1303"/>
      <c r="CV51" s="1303"/>
      <c r="CW51" s="1303"/>
      <c r="CX51" s="1303"/>
      <c r="CY51" s="1303"/>
      <c r="CZ51" s="1303"/>
      <c r="DA51" s="1303"/>
      <c r="DB51" s="1303"/>
      <c r="DC51" s="1303"/>
    </row>
    <row r="52" spans="1:109" x14ac:dyDescent="0.15">
      <c r="B52" s="395"/>
      <c r="G52" s="1318"/>
      <c r="H52" s="1318"/>
      <c r="I52" s="1322"/>
      <c r="J52" s="1322"/>
      <c r="K52" s="1319"/>
      <c r="L52" s="1319"/>
      <c r="M52" s="1319"/>
      <c r="N52" s="1319"/>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3"/>
      <c r="B53" s="395"/>
      <c r="G53" s="1318"/>
      <c r="H53" s="1318"/>
      <c r="I53" s="1313"/>
      <c r="J53" s="1313"/>
      <c r="K53" s="1319"/>
      <c r="L53" s="1319"/>
      <c r="M53" s="1319"/>
      <c r="N53" s="1319"/>
      <c r="AM53" s="404"/>
      <c r="AN53" s="1320"/>
      <c r="AO53" s="1320"/>
      <c r="AP53" s="1320"/>
      <c r="AQ53" s="1320"/>
      <c r="AR53" s="1320"/>
      <c r="AS53" s="1320"/>
      <c r="AT53" s="1320"/>
      <c r="AU53" s="1320"/>
      <c r="AV53" s="1320"/>
      <c r="AW53" s="1320"/>
      <c r="AX53" s="1320"/>
      <c r="AY53" s="1320"/>
      <c r="AZ53" s="1320"/>
      <c r="BA53" s="1320"/>
      <c r="BB53" s="1320" t="s">
        <v>599</v>
      </c>
      <c r="BC53" s="1320"/>
      <c r="BD53" s="1320"/>
      <c r="BE53" s="1320"/>
      <c r="BF53" s="1320"/>
      <c r="BG53" s="1320"/>
      <c r="BH53" s="1320"/>
      <c r="BI53" s="1320"/>
      <c r="BJ53" s="1320"/>
      <c r="BK53" s="1320"/>
      <c r="BL53" s="1320"/>
      <c r="BM53" s="1320"/>
      <c r="BN53" s="1320"/>
      <c r="BO53" s="1320"/>
      <c r="BP53" s="1321"/>
      <c r="BQ53" s="1303"/>
      <c r="BR53" s="1303"/>
      <c r="BS53" s="1303"/>
      <c r="BT53" s="1303"/>
      <c r="BU53" s="1303"/>
      <c r="BV53" s="1303"/>
      <c r="BW53" s="1303"/>
      <c r="BX53" s="1303">
        <v>51.5</v>
      </c>
      <c r="BY53" s="1303"/>
      <c r="BZ53" s="1303"/>
      <c r="CA53" s="1303"/>
      <c r="CB53" s="1303"/>
      <c r="CC53" s="1303"/>
      <c r="CD53" s="1303"/>
      <c r="CE53" s="1303"/>
      <c r="CF53" s="1303">
        <v>52.3</v>
      </c>
      <c r="CG53" s="1303"/>
      <c r="CH53" s="1303"/>
      <c r="CI53" s="1303"/>
      <c r="CJ53" s="1303"/>
      <c r="CK53" s="1303"/>
      <c r="CL53" s="1303"/>
      <c r="CM53" s="1303"/>
      <c r="CN53" s="1303">
        <v>54.3</v>
      </c>
      <c r="CO53" s="1303"/>
      <c r="CP53" s="1303"/>
      <c r="CQ53" s="1303"/>
      <c r="CR53" s="1303"/>
      <c r="CS53" s="1303"/>
      <c r="CT53" s="1303"/>
      <c r="CU53" s="1303"/>
      <c r="CV53" s="1303">
        <v>56</v>
      </c>
      <c r="CW53" s="1303"/>
      <c r="CX53" s="1303"/>
      <c r="CY53" s="1303"/>
      <c r="CZ53" s="1303"/>
      <c r="DA53" s="1303"/>
      <c r="DB53" s="1303"/>
      <c r="DC53" s="1303"/>
    </row>
    <row r="54" spans="1:109" x14ac:dyDescent="0.15">
      <c r="A54" s="403"/>
      <c r="B54" s="395"/>
      <c r="G54" s="1318"/>
      <c r="H54" s="1318"/>
      <c r="I54" s="1313"/>
      <c r="J54" s="1313"/>
      <c r="K54" s="1319"/>
      <c r="L54" s="1319"/>
      <c r="M54" s="1319"/>
      <c r="N54" s="1319"/>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3"/>
      <c r="B55" s="395"/>
      <c r="G55" s="1313"/>
      <c r="H55" s="1313"/>
      <c r="I55" s="1313"/>
      <c r="J55" s="1313"/>
      <c r="K55" s="1319"/>
      <c r="L55" s="1319"/>
      <c r="M55" s="1319"/>
      <c r="N55" s="1319"/>
      <c r="AN55" s="1317" t="s">
        <v>600</v>
      </c>
      <c r="AO55" s="1317"/>
      <c r="AP55" s="1317"/>
      <c r="AQ55" s="1317"/>
      <c r="AR55" s="1317"/>
      <c r="AS55" s="1317"/>
      <c r="AT55" s="1317"/>
      <c r="AU55" s="1317"/>
      <c r="AV55" s="1317"/>
      <c r="AW55" s="1317"/>
      <c r="AX55" s="1317"/>
      <c r="AY55" s="1317"/>
      <c r="AZ55" s="1317"/>
      <c r="BA55" s="1317"/>
      <c r="BB55" s="1320" t="s">
        <v>601</v>
      </c>
      <c r="BC55" s="1320"/>
      <c r="BD55" s="1320"/>
      <c r="BE55" s="1320"/>
      <c r="BF55" s="1320"/>
      <c r="BG55" s="1320"/>
      <c r="BH55" s="1320"/>
      <c r="BI55" s="1320"/>
      <c r="BJ55" s="1320"/>
      <c r="BK55" s="1320"/>
      <c r="BL55" s="1320"/>
      <c r="BM55" s="1320"/>
      <c r="BN55" s="1320"/>
      <c r="BO55" s="1320"/>
      <c r="BP55" s="1321"/>
      <c r="BQ55" s="1303"/>
      <c r="BR55" s="1303"/>
      <c r="BS55" s="1303"/>
      <c r="BT55" s="1303"/>
      <c r="BU55" s="1303"/>
      <c r="BV55" s="1303"/>
      <c r="BW55" s="1303"/>
      <c r="BX55" s="1303">
        <v>27</v>
      </c>
      <c r="BY55" s="1303"/>
      <c r="BZ55" s="1303"/>
      <c r="CA55" s="1303"/>
      <c r="CB55" s="1303"/>
      <c r="CC55" s="1303"/>
      <c r="CD55" s="1303"/>
      <c r="CE55" s="1303"/>
      <c r="CF55" s="1303">
        <v>25.4</v>
      </c>
      <c r="CG55" s="1303"/>
      <c r="CH55" s="1303"/>
      <c r="CI55" s="1303"/>
      <c r="CJ55" s="1303"/>
      <c r="CK55" s="1303"/>
      <c r="CL55" s="1303"/>
      <c r="CM55" s="1303"/>
      <c r="CN55" s="1303">
        <v>23.4</v>
      </c>
      <c r="CO55" s="1303"/>
      <c r="CP55" s="1303"/>
      <c r="CQ55" s="1303"/>
      <c r="CR55" s="1303"/>
      <c r="CS55" s="1303"/>
      <c r="CT55" s="1303"/>
      <c r="CU55" s="1303"/>
      <c r="CV55" s="1303">
        <v>7.7</v>
      </c>
      <c r="CW55" s="1303"/>
      <c r="CX55" s="1303"/>
      <c r="CY55" s="1303"/>
      <c r="CZ55" s="1303"/>
      <c r="DA55" s="1303"/>
      <c r="DB55" s="1303"/>
      <c r="DC55" s="1303"/>
    </row>
    <row r="56" spans="1:109" x14ac:dyDescent="0.15">
      <c r="A56" s="403"/>
      <c r="B56" s="395"/>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3" customFormat="1" x14ac:dyDescent="0.15">
      <c r="B57" s="407"/>
      <c r="G57" s="1313"/>
      <c r="H57" s="1313"/>
      <c r="I57" s="1323"/>
      <c r="J57" s="1323"/>
      <c r="K57" s="1319"/>
      <c r="L57" s="1319"/>
      <c r="M57" s="1319"/>
      <c r="N57" s="1319"/>
      <c r="AM57" s="388"/>
      <c r="AN57" s="1317"/>
      <c r="AO57" s="1317"/>
      <c r="AP57" s="1317"/>
      <c r="AQ57" s="1317"/>
      <c r="AR57" s="1317"/>
      <c r="AS57" s="1317"/>
      <c r="AT57" s="1317"/>
      <c r="AU57" s="1317"/>
      <c r="AV57" s="1317"/>
      <c r="AW57" s="1317"/>
      <c r="AX57" s="1317"/>
      <c r="AY57" s="1317"/>
      <c r="AZ57" s="1317"/>
      <c r="BA57" s="1317"/>
      <c r="BB57" s="1320" t="s">
        <v>598</v>
      </c>
      <c r="BC57" s="1320"/>
      <c r="BD57" s="1320"/>
      <c r="BE57" s="1320"/>
      <c r="BF57" s="1320"/>
      <c r="BG57" s="1320"/>
      <c r="BH57" s="1320"/>
      <c r="BI57" s="1320"/>
      <c r="BJ57" s="1320"/>
      <c r="BK57" s="1320"/>
      <c r="BL57" s="1320"/>
      <c r="BM57" s="1320"/>
      <c r="BN57" s="1320"/>
      <c r="BO57" s="1320"/>
      <c r="BP57" s="1321"/>
      <c r="BQ57" s="1303"/>
      <c r="BR57" s="1303"/>
      <c r="BS57" s="1303"/>
      <c r="BT57" s="1303"/>
      <c r="BU57" s="1303"/>
      <c r="BV57" s="1303"/>
      <c r="BW57" s="1303"/>
      <c r="BX57" s="1303">
        <v>57.2</v>
      </c>
      <c r="BY57" s="1303"/>
      <c r="BZ57" s="1303"/>
      <c r="CA57" s="1303"/>
      <c r="CB57" s="1303"/>
      <c r="CC57" s="1303"/>
      <c r="CD57" s="1303"/>
      <c r="CE57" s="1303"/>
      <c r="CF57" s="1303">
        <v>58.7</v>
      </c>
      <c r="CG57" s="1303"/>
      <c r="CH57" s="1303"/>
      <c r="CI57" s="1303"/>
      <c r="CJ57" s="1303"/>
      <c r="CK57" s="1303"/>
      <c r="CL57" s="1303"/>
      <c r="CM57" s="1303"/>
      <c r="CN57" s="1303">
        <v>59.2</v>
      </c>
      <c r="CO57" s="1303"/>
      <c r="CP57" s="1303"/>
      <c r="CQ57" s="1303"/>
      <c r="CR57" s="1303"/>
      <c r="CS57" s="1303"/>
      <c r="CT57" s="1303"/>
      <c r="CU57" s="1303"/>
      <c r="CV57" s="1303">
        <v>60.7</v>
      </c>
      <c r="CW57" s="1303"/>
      <c r="CX57" s="1303"/>
      <c r="CY57" s="1303"/>
      <c r="CZ57" s="1303"/>
      <c r="DA57" s="1303"/>
      <c r="DB57" s="1303"/>
      <c r="DC57" s="1303"/>
      <c r="DD57" s="408"/>
      <c r="DE57" s="407"/>
    </row>
    <row r="58" spans="1:109" s="403" customFormat="1" x14ac:dyDescent="0.15">
      <c r="A58" s="388"/>
      <c r="B58" s="407"/>
      <c r="G58" s="1313"/>
      <c r="H58" s="1313"/>
      <c r="I58" s="1323"/>
      <c r="J58" s="1323"/>
      <c r="K58" s="1319"/>
      <c r="L58" s="1319"/>
      <c r="M58" s="1319"/>
      <c r="N58" s="1319"/>
      <c r="AM58" s="388"/>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4" t="s">
        <v>608</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5"/>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5"/>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5"/>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5"/>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13"/>
      <c r="H72" s="1313"/>
      <c r="I72" s="1313"/>
      <c r="J72" s="1313"/>
      <c r="K72" s="405"/>
      <c r="L72" s="405"/>
      <c r="M72" s="406"/>
      <c r="N72" s="406"/>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x14ac:dyDescent="0.15">
      <c r="B73" s="395"/>
      <c r="G73" s="1318"/>
      <c r="H73" s="1318"/>
      <c r="I73" s="1318"/>
      <c r="J73" s="1318"/>
      <c r="K73" s="1324"/>
      <c r="L73" s="1324"/>
      <c r="M73" s="1324"/>
      <c r="N73" s="1324"/>
      <c r="AM73" s="404"/>
      <c r="AN73" s="1320" t="s">
        <v>596</v>
      </c>
      <c r="AO73" s="1320"/>
      <c r="AP73" s="1320"/>
      <c r="AQ73" s="1320"/>
      <c r="AR73" s="1320"/>
      <c r="AS73" s="1320"/>
      <c r="AT73" s="1320"/>
      <c r="AU73" s="1320"/>
      <c r="AV73" s="1320"/>
      <c r="AW73" s="1320"/>
      <c r="AX73" s="1320"/>
      <c r="AY73" s="1320"/>
      <c r="AZ73" s="1320"/>
      <c r="BA73" s="1320"/>
      <c r="BB73" s="1320" t="s">
        <v>597</v>
      </c>
      <c r="BC73" s="1320"/>
      <c r="BD73" s="1320"/>
      <c r="BE73" s="1320"/>
      <c r="BF73" s="1320"/>
      <c r="BG73" s="1320"/>
      <c r="BH73" s="1320"/>
      <c r="BI73" s="1320"/>
      <c r="BJ73" s="1320"/>
      <c r="BK73" s="1320"/>
      <c r="BL73" s="1320"/>
      <c r="BM73" s="1320"/>
      <c r="BN73" s="1320"/>
      <c r="BO73" s="1320"/>
      <c r="BP73" s="1303">
        <v>13.6</v>
      </c>
      <c r="BQ73" s="1303"/>
      <c r="BR73" s="1303"/>
      <c r="BS73" s="1303"/>
      <c r="BT73" s="1303"/>
      <c r="BU73" s="1303"/>
      <c r="BV73" s="1303"/>
      <c r="BW73" s="1303"/>
      <c r="BX73" s="1303"/>
      <c r="BY73" s="1303"/>
      <c r="BZ73" s="1303"/>
      <c r="CA73" s="1303"/>
      <c r="CB73" s="1303"/>
      <c r="CC73" s="1303"/>
      <c r="CD73" s="1303"/>
      <c r="CE73" s="1303"/>
      <c r="CF73" s="1303"/>
      <c r="CG73" s="1303"/>
      <c r="CH73" s="1303"/>
      <c r="CI73" s="1303"/>
      <c r="CJ73" s="1303"/>
      <c r="CK73" s="1303"/>
      <c r="CL73" s="1303"/>
      <c r="CM73" s="1303"/>
      <c r="CN73" s="1303"/>
      <c r="CO73" s="1303"/>
      <c r="CP73" s="1303"/>
      <c r="CQ73" s="1303"/>
      <c r="CR73" s="1303"/>
      <c r="CS73" s="1303"/>
      <c r="CT73" s="1303"/>
      <c r="CU73" s="1303"/>
      <c r="CV73" s="1303"/>
      <c r="CW73" s="1303"/>
      <c r="CX73" s="1303"/>
      <c r="CY73" s="1303"/>
      <c r="CZ73" s="1303"/>
      <c r="DA73" s="1303"/>
      <c r="DB73" s="1303"/>
      <c r="DC73" s="1303"/>
    </row>
    <row r="74" spans="2:107" x14ac:dyDescent="0.15">
      <c r="B74" s="395"/>
      <c r="G74" s="1318"/>
      <c r="H74" s="1318"/>
      <c r="I74" s="1318"/>
      <c r="J74" s="1318"/>
      <c r="K74" s="1324"/>
      <c r="L74" s="1324"/>
      <c r="M74" s="1324"/>
      <c r="N74" s="1324"/>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5"/>
      <c r="G75" s="1318"/>
      <c r="H75" s="1318"/>
      <c r="I75" s="1313"/>
      <c r="J75" s="1313"/>
      <c r="K75" s="1319"/>
      <c r="L75" s="1319"/>
      <c r="M75" s="1319"/>
      <c r="N75" s="1319"/>
      <c r="AM75" s="404"/>
      <c r="AN75" s="1320"/>
      <c r="AO75" s="1320"/>
      <c r="AP75" s="1320"/>
      <c r="AQ75" s="1320"/>
      <c r="AR75" s="1320"/>
      <c r="AS75" s="1320"/>
      <c r="AT75" s="1320"/>
      <c r="AU75" s="1320"/>
      <c r="AV75" s="1320"/>
      <c r="AW75" s="1320"/>
      <c r="AX75" s="1320"/>
      <c r="AY75" s="1320"/>
      <c r="AZ75" s="1320"/>
      <c r="BA75" s="1320"/>
      <c r="BB75" s="1320" t="s">
        <v>603</v>
      </c>
      <c r="BC75" s="1320"/>
      <c r="BD75" s="1320"/>
      <c r="BE75" s="1320"/>
      <c r="BF75" s="1320"/>
      <c r="BG75" s="1320"/>
      <c r="BH75" s="1320"/>
      <c r="BI75" s="1320"/>
      <c r="BJ75" s="1320"/>
      <c r="BK75" s="1320"/>
      <c r="BL75" s="1320"/>
      <c r="BM75" s="1320"/>
      <c r="BN75" s="1320"/>
      <c r="BO75" s="1320"/>
      <c r="BP75" s="1303">
        <v>11.2</v>
      </c>
      <c r="BQ75" s="1303"/>
      <c r="BR75" s="1303"/>
      <c r="BS75" s="1303"/>
      <c r="BT75" s="1303"/>
      <c r="BU75" s="1303"/>
      <c r="BV75" s="1303"/>
      <c r="BW75" s="1303"/>
      <c r="BX75" s="1303">
        <v>10.3</v>
      </c>
      <c r="BY75" s="1303"/>
      <c r="BZ75" s="1303"/>
      <c r="CA75" s="1303"/>
      <c r="CB75" s="1303"/>
      <c r="CC75" s="1303"/>
      <c r="CD75" s="1303"/>
      <c r="CE75" s="1303"/>
      <c r="CF75" s="1303">
        <v>9.9</v>
      </c>
      <c r="CG75" s="1303"/>
      <c r="CH75" s="1303"/>
      <c r="CI75" s="1303"/>
      <c r="CJ75" s="1303"/>
      <c r="CK75" s="1303"/>
      <c r="CL75" s="1303"/>
      <c r="CM75" s="1303"/>
      <c r="CN75" s="1303">
        <v>10.1</v>
      </c>
      <c r="CO75" s="1303"/>
      <c r="CP75" s="1303"/>
      <c r="CQ75" s="1303"/>
      <c r="CR75" s="1303"/>
      <c r="CS75" s="1303"/>
      <c r="CT75" s="1303"/>
      <c r="CU75" s="1303"/>
      <c r="CV75" s="1303">
        <v>10.199999999999999</v>
      </c>
      <c r="CW75" s="1303"/>
      <c r="CX75" s="1303"/>
      <c r="CY75" s="1303"/>
      <c r="CZ75" s="1303"/>
      <c r="DA75" s="1303"/>
      <c r="DB75" s="1303"/>
      <c r="DC75" s="1303"/>
    </row>
    <row r="76" spans="2:107" x14ac:dyDescent="0.15">
      <c r="B76" s="395"/>
      <c r="G76" s="1318"/>
      <c r="H76" s="1318"/>
      <c r="I76" s="1313"/>
      <c r="J76" s="1313"/>
      <c r="K76" s="1319"/>
      <c r="L76" s="1319"/>
      <c r="M76" s="1319"/>
      <c r="N76" s="1319"/>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5"/>
      <c r="G77" s="1313"/>
      <c r="H77" s="1313"/>
      <c r="I77" s="1313"/>
      <c r="J77" s="1313"/>
      <c r="K77" s="1324"/>
      <c r="L77" s="1324"/>
      <c r="M77" s="1324"/>
      <c r="N77" s="1324"/>
      <c r="AN77" s="1317" t="s">
        <v>604</v>
      </c>
      <c r="AO77" s="1317"/>
      <c r="AP77" s="1317"/>
      <c r="AQ77" s="1317"/>
      <c r="AR77" s="1317"/>
      <c r="AS77" s="1317"/>
      <c r="AT77" s="1317"/>
      <c r="AU77" s="1317"/>
      <c r="AV77" s="1317"/>
      <c r="AW77" s="1317"/>
      <c r="AX77" s="1317"/>
      <c r="AY77" s="1317"/>
      <c r="AZ77" s="1317"/>
      <c r="BA77" s="1317"/>
      <c r="BB77" s="1320" t="s">
        <v>597</v>
      </c>
      <c r="BC77" s="1320"/>
      <c r="BD77" s="1320"/>
      <c r="BE77" s="1320"/>
      <c r="BF77" s="1320"/>
      <c r="BG77" s="1320"/>
      <c r="BH77" s="1320"/>
      <c r="BI77" s="1320"/>
      <c r="BJ77" s="1320"/>
      <c r="BK77" s="1320"/>
      <c r="BL77" s="1320"/>
      <c r="BM77" s="1320"/>
      <c r="BN77" s="1320"/>
      <c r="BO77" s="1320"/>
      <c r="BP77" s="1303">
        <v>17.899999999999999</v>
      </c>
      <c r="BQ77" s="1303"/>
      <c r="BR77" s="1303"/>
      <c r="BS77" s="1303"/>
      <c r="BT77" s="1303"/>
      <c r="BU77" s="1303"/>
      <c r="BV77" s="1303"/>
      <c r="BW77" s="1303"/>
      <c r="BX77" s="1303">
        <v>27</v>
      </c>
      <c r="BY77" s="1303"/>
      <c r="BZ77" s="1303"/>
      <c r="CA77" s="1303"/>
      <c r="CB77" s="1303"/>
      <c r="CC77" s="1303"/>
      <c r="CD77" s="1303"/>
      <c r="CE77" s="1303"/>
      <c r="CF77" s="1303">
        <v>25.4</v>
      </c>
      <c r="CG77" s="1303"/>
      <c r="CH77" s="1303"/>
      <c r="CI77" s="1303"/>
      <c r="CJ77" s="1303"/>
      <c r="CK77" s="1303"/>
      <c r="CL77" s="1303"/>
      <c r="CM77" s="1303"/>
      <c r="CN77" s="1303">
        <v>23.4</v>
      </c>
      <c r="CO77" s="1303"/>
      <c r="CP77" s="1303"/>
      <c r="CQ77" s="1303"/>
      <c r="CR77" s="1303"/>
      <c r="CS77" s="1303"/>
      <c r="CT77" s="1303"/>
      <c r="CU77" s="1303"/>
      <c r="CV77" s="1303">
        <v>7.7</v>
      </c>
      <c r="CW77" s="1303"/>
      <c r="CX77" s="1303"/>
      <c r="CY77" s="1303"/>
      <c r="CZ77" s="1303"/>
      <c r="DA77" s="1303"/>
      <c r="DB77" s="1303"/>
      <c r="DC77" s="1303"/>
    </row>
    <row r="78" spans="2:107" x14ac:dyDescent="0.15">
      <c r="B78" s="395"/>
      <c r="G78" s="1313"/>
      <c r="H78" s="1313"/>
      <c r="I78" s="1313"/>
      <c r="J78" s="1313"/>
      <c r="K78" s="1324"/>
      <c r="L78" s="1324"/>
      <c r="M78" s="1324"/>
      <c r="N78" s="1324"/>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5"/>
      <c r="G79" s="1313"/>
      <c r="H79" s="1313"/>
      <c r="I79" s="1323"/>
      <c r="J79" s="1323"/>
      <c r="K79" s="1325"/>
      <c r="L79" s="1325"/>
      <c r="M79" s="1325"/>
      <c r="N79" s="1325"/>
      <c r="AN79" s="1317"/>
      <c r="AO79" s="1317"/>
      <c r="AP79" s="1317"/>
      <c r="AQ79" s="1317"/>
      <c r="AR79" s="1317"/>
      <c r="AS79" s="1317"/>
      <c r="AT79" s="1317"/>
      <c r="AU79" s="1317"/>
      <c r="AV79" s="1317"/>
      <c r="AW79" s="1317"/>
      <c r="AX79" s="1317"/>
      <c r="AY79" s="1317"/>
      <c r="AZ79" s="1317"/>
      <c r="BA79" s="1317"/>
      <c r="BB79" s="1320" t="s">
        <v>605</v>
      </c>
      <c r="BC79" s="1320"/>
      <c r="BD79" s="1320"/>
      <c r="BE79" s="1320"/>
      <c r="BF79" s="1320"/>
      <c r="BG79" s="1320"/>
      <c r="BH79" s="1320"/>
      <c r="BI79" s="1320"/>
      <c r="BJ79" s="1320"/>
      <c r="BK79" s="1320"/>
      <c r="BL79" s="1320"/>
      <c r="BM79" s="1320"/>
      <c r="BN79" s="1320"/>
      <c r="BO79" s="1320"/>
      <c r="BP79" s="1303">
        <v>9.5</v>
      </c>
      <c r="BQ79" s="1303"/>
      <c r="BR79" s="1303"/>
      <c r="BS79" s="1303"/>
      <c r="BT79" s="1303"/>
      <c r="BU79" s="1303"/>
      <c r="BV79" s="1303"/>
      <c r="BW79" s="1303"/>
      <c r="BX79" s="1303">
        <v>8.6999999999999993</v>
      </c>
      <c r="BY79" s="1303"/>
      <c r="BZ79" s="1303"/>
      <c r="CA79" s="1303"/>
      <c r="CB79" s="1303"/>
      <c r="CC79" s="1303"/>
      <c r="CD79" s="1303"/>
      <c r="CE79" s="1303"/>
      <c r="CF79" s="1303">
        <v>8.6</v>
      </c>
      <c r="CG79" s="1303"/>
      <c r="CH79" s="1303"/>
      <c r="CI79" s="1303"/>
      <c r="CJ79" s="1303"/>
      <c r="CK79" s="1303"/>
      <c r="CL79" s="1303"/>
      <c r="CM79" s="1303"/>
      <c r="CN79" s="1303">
        <v>8.5</v>
      </c>
      <c r="CO79" s="1303"/>
      <c r="CP79" s="1303"/>
      <c r="CQ79" s="1303"/>
      <c r="CR79" s="1303"/>
      <c r="CS79" s="1303"/>
      <c r="CT79" s="1303"/>
      <c r="CU79" s="1303"/>
      <c r="CV79" s="1303">
        <v>8.6</v>
      </c>
      <c r="CW79" s="1303"/>
      <c r="CX79" s="1303"/>
      <c r="CY79" s="1303"/>
      <c r="CZ79" s="1303"/>
      <c r="DA79" s="1303"/>
      <c r="DB79" s="1303"/>
      <c r="DC79" s="1303"/>
    </row>
    <row r="80" spans="2:107" x14ac:dyDescent="0.15">
      <c r="B80" s="395"/>
      <c r="G80" s="1313"/>
      <c r="H80" s="1313"/>
      <c r="I80" s="1323"/>
      <c r="J80" s="1323"/>
      <c r="K80" s="1325"/>
      <c r="L80" s="1325"/>
      <c r="M80" s="1325"/>
      <c r="N80" s="1325"/>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vhAW7Ofdsd5596AOn8q/c4MWbblmj3khcVGW+2I76dh2R7z2sDI0H+OvInc0g1ua4XktkBu/jZDRqX+NLN3eQ==" saltValue="ffE0OfuA/yVStrmQgM1x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JClTcOM+hPjFcAhe986VzWYhkv6IVW2Nw7Bu7t7M1aYTvfrPsWcYdzKKiuKGoOTJC4vMA0FV0HkYPNRu1K1Dw==" saltValue="TNyg94n4iEpy9Ze/ORwO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1jLy8lN8OqpW7atDVdcWf9+txdpJDBeii3FQPYwvUxi6+2X/pgdoDOZB03ML8kbIwwNZEyGjMMA8PrRvZzghA==" saltValue="pKLddkm9xSW5CRkvH82m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544</v>
      </c>
      <c r="G2" s="154"/>
      <c r="H2" s="155"/>
    </row>
    <row r="3" spans="1:8" x14ac:dyDescent="0.15">
      <c r="A3" s="151" t="s">
        <v>537</v>
      </c>
      <c r="B3" s="156"/>
      <c r="C3" s="157"/>
      <c r="D3" s="158">
        <v>196969</v>
      </c>
      <c r="E3" s="159"/>
      <c r="F3" s="160">
        <v>119685</v>
      </c>
      <c r="G3" s="161"/>
      <c r="H3" s="162"/>
    </row>
    <row r="4" spans="1:8" x14ac:dyDescent="0.15">
      <c r="A4" s="163"/>
      <c r="B4" s="164"/>
      <c r="C4" s="165"/>
      <c r="D4" s="166">
        <v>40164</v>
      </c>
      <c r="E4" s="167"/>
      <c r="F4" s="168">
        <v>68464</v>
      </c>
      <c r="G4" s="169"/>
      <c r="H4" s="170"/>
    </row>
    <row r="5" spans="1:8" x14ac:dyDescent="0.15">
      <c r="A5" s="151" t="s">
        <v>539</v>
      </c>
      <c r="B5" s="156"/>
      <c r="C5" s="157"/>
      <c r="D5" s="158">
        <v>153798</v>
      </c>
      <c r="E5" s="159"/>
      <c r="F5" s="160">
        <v>109920</v>
      </c>
      <c r="G5" s="161"/>
      <c r="H5" s="162"/>
    </row>
    <row r="6" spans="1:8" x14ac:dyDescent="0.15">
      <c r="A6" s="163"/>
      <c r="B6" s="164"/>
      <c r="C6" s="165"/>
      <c r="D6" s="166">
        <v>21874</v>
      </c>
      <c r="E6" s="167"/>
      <c r="F6" s="168">
        <v>62739</v>
      </c>
      <c r="G6" s="169"/>
      <c r="H6" s="170"/>
    </row>
    <row r="7" spans="1:8" x14ac:dyDescent="0.15">
      <c r="A7" s="151" t="s">
        <v>540</v>
      </c>
      <c r="B7" s="156"/>
      <c r="C7" s="157"/>
      <c r="D7" s="158">
        <v>248575</v>
      </c>
      <c r="E7" s="159"/>
      <c r="F7" s="160">
        <v>119882</v>
      </c>
      <c r="G7" s="161"/>
      <c r="H7" s="162"/>
    </row>
    <row r="8" spans="1:8" x14ac:dyDescent="0.15">
      <c r="A8" s="163"/>
      <c r="B8" s="164"/>
      <c r="C8" s="165"/>
      <c r="D8" s="166">
        <v>27911</v>
      </c>
      <c r="E8" s="167"/>
      <c r="F8" s="168">
        <v>66481</v>
      </c>
      <c r="G8" s="169"/>
      <c r="H8" s="170"/>
    </row>
    <row r="9" spans="1:8" x14ac:dyDescent="0.15">
      <c r="A9" s="151" t="s">
        <v>541</v>
      </c>
      <c r="B9" s="156"/>
      <c r="C9" s="157"/>
      <c r="D9" s="158">
        <v>84029</v>
      </c>
      <c r="E9" s="159"/>
      <c r="F9" s="160">
        <v>116162</v>
      </c>
      <c r="G9" s="161"/>
      <c r="H9" s="162"/>
    </row>
    <row r="10" spans="1:8" x14ac:dyDescent="0.15">
      <c r="A10" s="163"/>
      <c r="B10" s="164"/>
      <c r="C10" s="165"/>
      <c r="D10" s="166">
        <v>37086</v>
      </c>
      <c r="E10" s="167"/>
      <c r="F10" s="168">
        <v>61562</v>
      </c>
      <c r="G10" s="169"/>
      <c r="H10" s="170"/>
    </row>
    <row r="11" spans="1:8" x14ac:dyDescent="0.15">
      <c r="A11" s="151" t="s">
        <v>542</v>
      </c>
      <c r="B11" s="156"/>
      <c r="C11" s="157"/>
      <c r="D11" s="158">
        <v>194050</v>
      </c>
      <c r="E11" s="159"/>
      <c r="F11" s="160">
        <v>121449</v>
      </c>
      <c r="G11" s="161"/>
      <c r="H11" s="162"/>
    </row>
    <row r="12" spans="1:8" x14ac:dyDescent="0.15">
      <c r="A12" s="163"/>
      <c r="B12" s="164"/>
      <c r="C12" s="171"/>
      <c r="D12" s="166">
        <v>84124</v>
      </c>
      <c r="E12" s="167"/>
      <c r="F12" s="168">
        <v>62922</v>
      </c>
      <c r="G12" s="169"/>
      <c r="H12" s="170"/>
    </row>
    <row r="13" spans="1:8" x14ac:dyDescent="0.15">
      <c r="A13" s="151"/>
      <c r="B13" s="156"/>
      <c r="C13" s="172"/>
      <c r="D13" s="173">
        <v>175484</v>
      </c>
      <c r="E13" s="174"/>
      <c r="F13" s="175">
        <v>117420</v>
      </c>
      <c r="G13" s="176"/>
      <c r="H13" s="162"/>
    </row>
    <row r="14" spans="1:8" x14ac:dyDescent="0.15">
      <c r="A14" s="163"/>
      <c r="B14" s="164"/>
      <c r="C14" s="165"/>
      <c r="D14" s="166">
        <v>42232</v>
      </c>
      <c r="E14" s="167"/>
      <c r="F14" s="168">
        <v>64434</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3.56</v>
      </c>
      <c r="C19" s="177">
        <f>ROUND(VALUE(SUBSTITUTE(実質収支比率等に係る経年分析!G$48,"▲","-")),2)</f>
        <v>2.44</v>
      </c>
      <c r="D19" s="177">
        <f>ROUND(VALUE(SUBSTITUTE(実質収支比率等に係る経年分析!H$48,"▲","-")),2)</f>
        <v>2.36</v>
      </c>
      <c r="E19" s="177">
        <f>ROUND(VALUE(SUBSTITUTE(実質収支比率等に係る経年分析!I$48,"▲","-")),2)</f>
        <v>2.65</v>
      </c>
      <c r="F19" s="177">
        <f>ROUND(VALUE(SUBSTITUTE(実質収支比率等に係る経年分析!J$48,"▲","-")),2)</f>
        <v>1.57</v>
      </c>
    </row>
    <row r="20" spans="1:11" x14ac:dyDescent="0.15">
      <c r="A20" s="177" t="s">
        <v>55</v>
      </c>
      <c r="B20" s="177">
        <f>ROUND(VALUE(SUBSTITUTE(実質収支比率等に係る経年分析!F$47,"▲","-")),2)</f>
        <v>53.07</v>
      </c>
      <c r="C20" s="177">
        <f>ROUND(VALUE(SUBSTITUTE(実質収支比率等に係る経年分析!G$47,"▲","-")),2)</f>
        <v>64.12</v>
      </c>
      <c r="D20" s="177">
        <f>ROUND(VALUE(SUBSTITUTE(実質収支比率等に係る経年分析!H$47,"▲","-")),2)</f>
        <v>73.34</v>
      </c>
      <c r="E20" s="177">
        <f>ROUND(VALUE(SUBSTITUTE(実質収支比率等に係る経年分析!I$47,"▲","-")),2)</f>
        <v>80.42</v>
      </c>
      <c r="F20" s="177">
        <f>ROUND(VALUE(SUBSTITUTE(実質収支比率等に係る経年分析!J$47,"▲","-")),2)</f>
        <v>74.45</v>
      </c>
    </row>
    <row r="21" spans="1:11" x14ac:dyDescent="0.15">
      <c r="A21" s="177" t="s">
        <v>56</v>
      </c>
      <c r="B21" s="177">
        <f>IF(ISNUMBER(VALUE(SUBSTITUTE(実質収支比率等に係る経年分析!F$49,"▲","-"))),ROUND(VALUE(SUBSTITUTE(実質収支比率等に係る経年分析!F$49,"▲","-")),2),NA())</f>
        <v>8.7799999999999994</v>
      </c>
      <c r="C21" s="177">
        <f>IF(ISNUMBER(VALUE(SUBSTITUTE(実質収支比率等に係る経年分析!G$49,"▲","-"))),ROUND(VALUE(SUBSTITUTE(実質収支比率等に係る経年分析!G$49,"▲","-")),2),NA())</f>
        <v>11.62</v>
      </c>
      <c r="D21" s="177">
        <f>IF(ISNUMBER(VALUE(SUBSTITUTE(実質収支比率等に係る経年分析!H$49,"▲","-"))),ROUND(VALUE(SUBSTITUTE(実質収支比率等に係る経年分析!H$49,"▲","-")),2),NA())</f>
        <v>9.73</v>
      </c>
      <c r="E21" s="177">
        <f>IF(ISNUMBER(VALUE(SUBSTITUTE(実質収支比率等に係る経年分析!I$49,"▲","-"))),ROUND(VALUE(SUBSTITUTE(実質収支比率等に係る経年分析!I$49,"▲","-")),2),NA())</f>
        <v>8.09</v>
      </c>
      <c r="F21" s="177">
        <f>IF(ISNUMBER(VALUE(SUBSTITUTE(実質収支比率等に係る経年分析!J$49,"▲","-"))),ROUND(VALUE(SUBSTITUTE(実質収支比率等に係る経年分析!J$49,"▲","-")),2),NA())</f>
        <v>-5.9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0.17</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0.08</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0.38</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デジタル放送事業特別会計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0.02</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0.04</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0.06</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0.03</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0.03</v>
      </c>
    </row>
    <row r="32" spans="1:11" x14ac:dyDescent="0.15">
      <c r="A32" s="178" t="str">
        <f>IF(連結実質赤字比率に係る赤字・黒字の構成分析!C$38="",NA(),連結実質赤字比率に係る赤字・黒字の構成分析!C$38)</f>
        <v>国民健康保険事業勘定特別会計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0.28999999999999998</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0.18</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0.77</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0.11</v>
      </c>
    </row>
    <row r="33" spans="1:16" x14ac:dyDescent="0.15">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7.0000000000000007E-2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0.14000000000000001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0.09</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0.11</v>
      </c>
    </row>
    <row r="34" spans="1:16" x14ac:dyDescent="0.15">
      <c r="A34" s="178" t="str">
        <f>IF(連結実質赤字比率に係る赤字・黒字の構成分析!C$36="",NA(),連結実質赤字比率に係る赤字・黒字の構成分析!C$36)</f>
        <v>生活排水処理事業特別会計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0.03</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0.04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0.03</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7.0000000000000007E-2</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0.16</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3.56</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2.44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2.35</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2.64</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1.57</v>
      </c>
    </row>
    <row r="36" spans="1:16" x14ac:dyDescent="0.15">
      <c r="A36" s="178" t="str">
        <f>IF(連結実質赤字比率に係る赤字・黒字の構成分析!C$34="",NA(),連結実質赤字比率に係る赤字・黒字の構成分析!C$34)</f>
        <v>水道事業特別会計</v>
      </c>
      <c r="B36" s="178" t="e">
        <f>IF(ROUND(VALUE(SUBSTITUTE(連結実質赤字比率に係る赤字・黒字の構成分析!F$34,"▲", "-")), 2) &lt; 0, ABS(ROUND(VALUE(SUBSTITUTE(連結実質赤字比率に係る赤字・黒字の構成分析!F$34,"▲", "-")), 2)), NA())</f>
        <v>#VALUE!</v>
      </c>
      <c r="C36" s="178" t="e">
        <f>IF(ROUND(VALUE(SUBSTITUTE(連結実質赤字比率に係る赤字・黒字の構成分析!F$34,"▲", "-")), 2) &gt;= 0, ABS(ROUND(VALUE(SUBSTITUTE(連結実質赤字比率に係る赤字・黒字の構成分析!F$34,"▲", "-")), 2)), NA())</f>
        <v>#VALUE!</v>
      </c>
      <c r="D36" s="178" t="e">
        <f>IF(ROUND(VALUE(SUBSTITUTE(連結実質赤字比率に係る赤字・黒字の構成分析!G$34,"▲", "-")), 2) &lt; 0, ABS(ROUND(VALUE(SUBSTITUTE(連結実質赤字比率に係る赤字・黒字の構成分析!G$34,"▲", "-")), 2)), NA())</f>
        <v>#VALUE!</v>
      </c>
      <c r="E36" s="178" t="e">
        <f>IF(ROUND(VALUE(SUBSTITUTE(連結実質赤字比率に係る赤字・黒字の構成分析!G$34,"▲", "-")), 2) &gt;= 0, ABS(ROUND(VALUE(SUBSTITUTE(連結実質赤字比率に係る赤字・黒字の構成分析!G$34,"▲", "-")), 2)), NA())</f>
        <v>#VALUE!</v>
      </c>
      <c r="F36" s="178" t="e">
        <f>IF(ROUND(VALUE(SUBSTITUTE(連結実質赤字比率に係る赤字・黒字の構成分析!H$34,"▲", "-")), 2) &lt; 0, ABS(ROUND(VALUE(SUBSTITUTE(連結実質赤字比率に係る赤字・黒字の構成分析!H$34,"▲", "-")), 2)), NA())</f>
        <v>#VALUE!</v>
      </c>
      <c r="G36" s="178" t="e">
        <f>IF(ROUND(VALUE(SUBSTITUTE(連結実質赤字比率に係る赤字・黒字の構成分析!H$34,"▲", "-")), 2) &gt;= 0, ABS(ROUND(VALUE(SUBSTITUTE(連結実質赤字比率に係る赤字・黒字の構成分析!H$34,"▲", "-")), 2)), NA())</f>
        <v>#VALUE!</v>
      </c>
      <c r="H36" s="178" t="e">
        <f>IF(ROUND(VALUE(SUBSTITUTE(連結実質赤字比率に係る赤字・黒字の構成分析!I$34,"▲", "-")), 2) &lt; 0, ABS(ROUND(VALUE(SUBSTITUTE(連結実質赤字比率に係る赤字・黒字の構成分析!I$34,"▲", "-")), 2)), NA())</f>
        <v>#VALUE!</v>
      </c>
      <c r="I36" s="178" t="e">
        <f>IF(ROUND(VALUE(SUBSTITUTE(連結実質赤字比率に係る赤字・黒字の構成分析!I$34,"▲", "-")), 2) &gt;= 0, ABS(ROUND(VALUE(SUBSTITUTE(連結実質赤字比率に係る赤字・黒字の構成分析!I$34,"▲", "-")), 2)), NA())</f>
        <v>#VALUE!</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3.19</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597</v>
      </c>
      <c r="E42" s="179"/>
      <c r="F42" s="179"/>
      <c r="G42" s="179">
        <f>'実質公債費比率（分子）の構造'!L$52</f>
        <v>573</v>
      </c>
      <c r="H42" s="179"/>
      <c r="I42" s="179"/>
      <c r="J42" s="179">
        <f>'実質公債費比率（分子）の構造'!M$52</f>
        <v>611</v>
      </c>
      <c r="K42" s="179"/>
      <c r="L42" s="179"/>
      <c r="M42" s="179">
        <f>'実質公債費比率（分子）の構造'!N$52</f>
        <v>581</v>
      </c>
      <c r="N42" s="179"/>
      <c r="O42" s="179"/>
      <c r="P42" s="179">
        <f>'実質公債費比率（分子）の構造'!O$52</f>
        <v>610</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t="str">
        <f>'実質公債費比率（分子）の構造'!N$51</f>
        <v>-</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39</v>
      </c>
      <c r="C45" s="179"/>
      <c r="D45" s="179"/>
      <c r="E45" s="179">
        <f>'実質公債費比率（分子）の構造'!L$49</f>
        <v>36</v>
      </c>
      <c r="F45" s="179"/>
      <c r="G45" s="179"/>
      <c r="H45" s="179">
        <f>'実質公債費比率（分子）の構造'!M$49</f>
        <v>36</v>
      </c>
      <c r="I45" s="179"/>
      <c r="J45" s="179"/>
      <c r="K45" s="179">
        <f>'実質公債費比率（分子）の構造'!N$49</f>
        <v>43</v>
      </c>
      <c r="L45" s="179"/>
      <c r="M45" s="179"/>
      <c r="N45" s="179">
        <f>'実質公債費比率（分子）の構造'!O$49</f>
        <v>38</v>
      </c>
      <c r="O45" s="179"/>
      <c r="P45" s="179"/>
    </row>
    <row r="46" spans="1:16" x14ac:dyDescent="0.15">
      <c r="A46" s="179" t="s">
        <v>67</v>
      </c>
      <c r="B46" s="179">
        <f>'実質公債費比率（分子）の構造'!K$48</f>
        <v>103</v>
      </c>
      <c r="C46" s="179"/>
      <c r="D46" s="179"/>
      <c r="E46" s="179">
        <f>'実質公債費比率（分子）の構造'!L$48</f>
        <v>93</v>
      </c>
      <c r="F46" s="179"/>
      <c r="G46" s="179"/>
      <c r="H46" s="179">
        <f>'実質公債費比率（分子）の構造'!M$48</f>
        <v>85</v>
      </c>
      <c r="I46" s="179"/>
      <c r="J46" s="179"/>
      <c r="K46" s="179">
        <f>'実質公債費比率（分子）の構造'!N$48</f>
        <v>89</v>
      </c>
      <c r="L46" s="179"/>
      <c r="M46" s="179"/>
      <c r="N46" s="179">
        <f>'実質公債費比率（分子）の構造'!O$48</f>
        <v>100</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714</v>
      </c>
      <c r="C49" s="179"/>
      <c r="D49" s="179"/>
      <c r="E49" s="179">
        <f>'実質公債費比率（分子）の構造'!L$45</f>
        <v>707</v>
      </c>
      <c r="F49" s="179"/>
      <c r="G49" s="179"/>
      <c r="H49" s="179">
        <f>'実質公債費比率（分子）の構造'!M$45</f>
        <v>743</v>
      </c>
      <c r="I49" s="179"/>
      <c r="J49" s="179"/>
      <c r="K49" s="179">
        <f>'実質公債費比率（分子）の構造'!N$45</f>
        <v>744</v>
      </c>
      <c r="L49" s="179"/>
      <c r="M49" s="179"/>
      <c r="N49" s="179">
        <f>'実質公債費比率（分子）の構造'!O$45</f>
        <v>749</v>
      </c>
      <c r="O49" s="179"/>
      <c r="P49" s="179"/>
    </row>
    <row r="50" spans="1:16" x14ac:dyDescent="0.15">
      <c r="A50" s="179" t="s">
        <v>71</v>
      </c>
      <c r="B50" s="179" t="e">
        <f>NA()</f>
        <v>#N/A</v>
      </c>
      <c r="C50" s="179">
        <f>IF(ISNUMBER('実質公債費比率（分子）の構造'!K$53),'実質公債費比率（分子）の構造'!K$53,NA())</f>
        <v>259</v>
      </c>
      <c r="D50" s="179" t="e">
        <f>NA()</f>
        <v>#N/A</v>
      </c>
      <c r="E50" s="179" t="e">
        <f>NA()</f>
        <v>#N/A</v>
      </c>
      <c r="F50" s="179">
        <f>IF(ISNUMBER('実質公債費比率（分子）の構造'!L$53),'実質公債費比率（分子）の構造'!L$53,NA())</f>
        <v>263</v>
      </c>
      <c r="G50" s="179" t="e">
        <f>NA()</f>
        <v>#N/A</v>
      </c>
      <c r="H50" s="179" t="e">
        <f>NA()</f>
        <v>#N/A</v>
      </c>
      <c r="I50" s="179">
        <f>IF(ISNUMBER('実質公債費比率（分子）の構造'!M$53),'実質公債費比率（分子）の構造'!M$53,NA())</f>
        <v>253</v>
      </c>
      <c r="J50" s="179" t="e">
        <f>NA()</f>
        <v>#N/A</v>
      </c>
      <c r="K50" s="179" t="e">
        <f>NA()</f>
        <v>#N/A</v>
      </c>
      <c r="L50" s="179">
        <f>IF(ISNUMBER('実質公債費比率（分子）の構造'!N$53),'実質公債費比率（分子）の構造'!N$53,NA())</f>
        <v>295</v>
      </c>
      <c r="M50" s="179" t="e">
        <f>NA()</f>
        <v>#N/A</v>
      </c>
      <c r="N50" s="179" t="e">
        <f>NA()</f>
        <v>#N/A</v>
      </c>
      <c r="O50" s="179">
        <f>IF(ISNUMBER('実質公債費比率（分子）の構造'!O$53),'実質公債費比率（分子）の構造'!O$53,NA())</f>
        <v>277</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5149</v>
      </c>
      <c r="E56" s="178"/>
      <c r="F56" s="178"/>
      <c r="G56" s="178">
        <f>'将来負担比率（分子）の構造'!J$52</f>
        <v>5412</v>
      </c>
      <c r="H56" s="178"/>
      <c r="I56" s="178"/>
      <c r="J56" s="178">
        <f>'将来負担比率（分子）の構造'!K$52</f>
        <v>5511</v>
      </c>
      <c r="K56" s="178"/>
      <c r="L56" s="178"/>
      <c r="M56" s="178">
        <f>'将来負担比率（分子）の構造'!L$52</f>
        <v>5130</v>
      </c>
      <c r="N56" s="178"/>
      <c r="O56" s="178"/>
      <c r="P56" s="178">
        <f>'将来負担比率（分子）の構造'!M$52</f>
        <v>5189</v>
      </c>
    </row>
    <row r="57" spans="1:16" x14ac:dyDescent="0.15">
      <c r="A57" s="178" t="s">
        <v>42</v>
      </c>
      <c r="B57" s="178"/>
      <c r="C57" s="178"/>
      <c r="D57" s="178">
        <f>'将来負担比率（分子）の構造'!I$51</f>
        <v>883</v>
      </c>
      <c r="E57" s="178"/>
      <c r="F57" s="178"/>
      <c r="G57" s="178">
        <f>'将来負担比率（分子）の構造'!J$51</f>
        <v>901</v>
      </c>
      <c r="H57" s="178"/>
      <c r="I57" s="178"/>
      <c r="J57" s="178">
        <f>'将来負担比率（分子）の構造'!K$51</f>
        <v>849</v>
      </c>
      <c r="K57" s="178"/>
      <c r="L57" s="178"/>
      <c r="M57" s="178">
        <f>'将来負担比率（分子）の構造'!L$51</f>
        <v>760</v>
      </c>
      <c r="N57" s="178"/>
      <c r="O57" s="178"/>
      <c r="P57" s="178">
        <f>'将来負担比率（分子）の構造'!M$51</f>
        <v>806</v>
      </c>
    </row>
    <row r="58" spans="1:16" x14ac:dyDescent="0.15">
      <c r="A58" s="178" t="s">
        <v>41</v>
      </c>
      <c r="B58" s="178"/>
      <c r="C58" s="178"/>
      <c r="D58" s="178">
        <f>'将来負担比率（分子）の構造'!I$50</f>
        <v>2739</v>
      </c>
      <c r="E58" s="178"/>
      <c r="F58" s="178"/>
      <c r="G58" s="178">
        <f>'将来負担比率（分子）の構造'!J$50</f>
        <v>3146</v>
      </c>
      <c r="H58" s="178"/>
      <c r="I58" s="178"/>
      <c r="J58" s="178">
        <f>'将来負担比率（分子）の構造'!K$50</f>
        <v>3383</v>
      </c>
      <c r="K58" s="178"/>
      <c r="L58" s="178"/>
      <c r="M58" s="178">
        <f>'将来負担比率（分子）の構造'!L$50</f>
        <v>3681</v>
      </c>
      <c r="N58" s="178"/>
      <c r="O58" s="178"/>
      <c r="P58" s="178">
        <f>'将来負担比率（分子）の構造'!M$50</f>
        <v>3814</v>
      </c>
    </row>
    <row r="59" spans="1:16" x14ac:dyDescent="0.15">
      <c r="A59" s="178" t="s">
        <v>39</v>
      </c>
      <c r="B59" s="178">
        <f>'将来負担比率（分子）の構造'!I$49</f>
        <v>0</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1027</v>
      </c>
      <c r="C62" s="178"/>
      <c r="D62" s="178"/>
      <c r="E62" s="178">
        <f>'将来負担比率（分子）の構造'!J$45</f>
        <v>887</v>
      </c>
      <c r="F62" s="178"/>
      <c r="G62" s="178"/>
      <c r="H62" s="178">
        <f>'将来負担比率（分子）の構造'!K$45</f>
        <v>934</v>
      </c>
      <c r="I62" s="178"/>
      <c r="J62" s="178"/>
      <c r="K62" s="178">
        <f>'将来負担比率（分子）の構造'!L$45</f>
        <v>944</v>
      </c>
      <c r="L62" s="178"/>
      <c r="M62" s="178"/>
      <c r="N62" s="178">
        <f>'将来負担比率（分子）の構造'!M$45</f>
        <v>872</v>
      </c>
      <c r="O62" s="178"/>
      <c r="P62" s="178"/>
    </row>
    <row r="63" spans="1:16" x14ac:dyDescent="0.15">
      <c r="A63" s="178" t="s">
        <v>34</v>
      </c>
      <c r="B63" s="178">
        <f>'将来負担比率（分子）の構造'!I$44</f>
        <v>208</v>
      </c>
      <c r="C63" s="178"/>
      <c r="D63" s="178"/>
      <c r="E63" s="178">
        <f>'将来負担比率（分子）の構造'!J$44</f>
        <v>178</v>
      </c>
      <c r="F63" s="178"/>
      <c r="G63" s="178"/>
      <c r="H63" s="178">
        <f>'将来負担比率（分子）の構造'!K$44</f>
        <v>139</v>
      </c>
      <c r="I63" s="178"/>
      <c r="J63" s="178"/>
      <c r="K63" s="178">
        <f>'将来負担比率（分子）の構造'!L$44</f>
        <v>115</v>
      </c>
      <c r="L63" s="178"/>
      <c r="M63" s="178"/>
      <c r="N63" s="178">
        <f>'将来負担比率（分子）の構造'!M$44</f>
        <v>117</v>
      </c>
      <c r="O63" s="178"/>
      <c r="P63" s="178"/>
    </row>
    <row r="64" spans="1:16" x14ac:dyDescent="0.15">
      <c r="A64" s="178" t="s">
        <v>33</v>
      </c>
      <c r="B64" s="178">
        <f>'将来負担比率（分子）の構造'!I$43</f>
        <v>996</v>
      </c>
      <c r="C64" s="178"/>
      <c r="D64" s="178"/>
      <c r="E64" s="178">
        <f>'将来負担比率（分子）の構造'!J$43</f>
        <v>1317</v>
      </c>
      <c r="F64" s="178"/>
      <c r="G64" s="178"/>
      <c r="H64" s="178">
        <f>'将来負担比率（分子）の構造'!K$43</f>
        <v>1320</v>
      </c>
      <c r="I64" s="178"/>
      <c r="J64" s="178"/>
      <c r="K64" s="178">
        <f>'将来負担比率（分子）の構造'!L$43</f>
        <v>1259</v>
      </c>
      <c r="L64" s="178"/>
      <c r="M64" s="178"/>
      <c r="N64" s="178">
        <f>'将来負担比率（分子）の構造'!M$43</f>
        <v>1317</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6885</v>
      </c>
      <c r="C66" s="178"/>
      <c r="D66" s="178"/>
      <c r="E66" s="178">
        <f>'将来負担比率（分子）の構造'!J$41</f>
        <v>6959</v>
      </c>
      <c r="F66" s="178"/>
      <c r="G66" s="178"/>
      <c r="H66" s="178">
        <f>'将来負担比率（分子）の構造'!K$41</f>
        <v>7142</v>
      </c>
      <c r="I66" s="178"/>
      <c r="J66" s="178"/>
      <c r="K66" s="178">
        <f>'将来負担比率（分子）の構造'!L$41</f>
        <v>6935</v>
      </c>
      <c r="L66" s="178"/>
      <c r="M66" s="178"/>
      <c r="N66" s="178">
        <f>'将来負担比率（分子）の構造'!M$41</f>
        <v>7110</v>
      </c>
      <c r="O66" s="178"/>
      <c r="P66" s="178"/>
    </row>
    <row r="67" spans="1:16" x14ac:dyDescent="0.15">
      <c r="A67" s="178" t="s">
        <v>75</v>
      </c>
      <c r="B67" s="178" t="e">
        <f>NA()</f>
        <v>#N/A</v>
      </c>
      <c r="C67" s="178">
        <f>IF(ISNUMBER('将来負担比率（分子）の構造'!I$53), IF('将来負担比率（分子）の構造'!I$53 &lt; 0, 0, '将来負担比率（分子）の構造'!I$53), NA())</f>
        <v>345</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2343</v>
      </c>
      <c r="C72" s="182">
        <f>基金残高に係る経年分析!G55</f>
        <v>2594</v>
      </c>
      <c r="D72" s="182">
        <f>基金残高に係る経年分析!H55</f>
        <v>2435</v>
      </c>
    </row>
    <row r="73" spans="1:16" x14ac:dyDescent="0.15">
      <c r="A73" s="181" t="s">
        <v>78</v>
      </c>
      <c r="B73" s="182">
        <f>基金残高に係る経年分析!F56</f>
        <v>465</v>
      </c>
      <c r="C73" s="182">
        <f>基金残高に係る経年分析!G56</f>
        <v>465</v>
      </c>
      <c r="D73" s="182">
        <f>基金残高に係る経年分析!H56</f>
        <v>466</v>
      </c>
    </row>
    <row r="74" spans="1:16" x14ac:dyDescent="0.15">
      <c r="A74" s="181" t="s">
        <v>79</v>
      </c>
      <c r="B74" s="182">
        <f>基金残高に係る経年分析!F57</f>
        <v>322</v>
      </c>
      <c r="C74" s="182">
        <f>基金残高に係る経年分析!G57</f>
        <v>362</v>
      </c>
      <c r="D74" s="182">
        <f>基金残高に係る経年分析!H57</f>
        <v>668</v>
      </c>
    </row>
  </sheetData>
  <sheetProtection algorithmName="SHA-512" hashValue="0foAXE9GtURzu7cThztqPPps1zdP26naujQLP6FX4oXUOq0vLD5s+/T3tPBUl20guJqboYhhZKDMYChmnYKQQQ==" saltValue="z87mhJIbXaPtaoauJFma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2020-09-23T23:25:57Z</cp:lastPrinted>
  <dcterms:created xsi:type="dcterms:W3CDTF">2020-02-10T06:34:31Z</dcterms:created>
  <dcterms:modified xsi:type="dcterms:W3CDTF">2020-09-23T23:26:37Z</dcterms:modified>
  <cp:category/>
</cp:coreProperties>
</file>