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76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W37" i="9"/>
  <c r="BW38" i="9" s="1"/>
  <c r="BE37" i="9"/>
  <c r="AM37" i="9"/>
  <c r="U37" i="9"/>
  <c r="C37" i="9"/>
  <c r="CO36" i="9"/>
  <c r="BW36" i="9"/>
  <c r="BE36" i="9"/>
  <c r="AM36" i="9"/>
  <c r="C36" i="9"/>
  <c r="CO35" i="9"/>
  <c r="BW35" i="9"/>
  <c r="AM35" i="9"/>
  <c r="C35" i="9"/>
  <c r="BW34" i="9"/>
  <c r="C34" i="9"/>
  <c r="CO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<sst xmlns="http://schemas.openxmlformats.org/spreadsheetml/2006/main" count="1007" uniqueCount="550">
  <si>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</si>
  <si>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</si>
  <si>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</si>
  <si>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</si>
  <si>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</si>
  <si>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</si>
  <si>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</si>
  <si>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</si>
  <si>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</si>
  <si>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</si>
  <si>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</si>
  <si>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</si>
  <si>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</si>
  <si>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</si>
  <si>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</si>
  <si>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</si>
  <si>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</si>
  <si>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</si>
  <si>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</si>
  <si>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</si>
  <si>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</si>
  <si>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</si>
  <si>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</si>
  <si>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</si>
  <si>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</si>
  <si>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</si>
  <si>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</si>
  <si>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</si>
  <si>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</si>
  <si>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</si>
  <si>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</si>
  <si>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</si>
  <si>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</si>
  <si>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</si>
  <si>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</si>
  <si>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</si>
  <si>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</si>
  <si>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</si>
  <si>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</si>
  <si>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</si>
  <si>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</si>
  <si>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</si>
  <si>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</si>
  <si>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</si>
  <si>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</si>
  <si>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</si>
  <si>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</si>
  <si>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</si>
  <si>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</si>
  <si>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</si>
  <si>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</si>
  <si>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</si>
  <si>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</si>
  <si>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</si>
  <si>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</si>
  <si>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</si>
  <si>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</si>
  <si>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</si>
  <si>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</si>
  <si>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</si>
  <si>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</si>
  <si>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</si>
  <si>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</si>
  <si>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</si>
  <si>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</si>
  <si>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</si>
  <si>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</si>
  <si>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</si>
  <si>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</si>
  <si>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</si>
  <si>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</si>
  <si>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</si>
  <si>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</si>
  <si>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</si>
  <si>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</si>
  <si>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</si>
  <si>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</si>
  <si>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</si>
  <si>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</si>
  <si>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</si>
  <si>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</si>
  <si>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</si>
  <si>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与論町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</si>
  <si>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</si>
  <si>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</si>
  <si>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</si>
  <si>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</si>
  <si>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</si>
  <si>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</si>
  <si>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</si>
  <si>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</si>
  <si>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</si>
  <si>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</si>
  <si>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</si>
  <si>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</si>
  <si>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</si>
  <si>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</si>
  <si>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</si>
  <si>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</si>
  <si>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</si>
  <si>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</si>
  <si>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</si>
  <si>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</si>
  <si>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</si>
  <si>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</si>
  <si>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</si>
  <si>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</si>
  <si>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</si>
  <si>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</si>
  <si>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</si>
  <si>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</si>
  <si>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</si>
  <si>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</si>
  <si>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</si>
  <si>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</si>
  <si>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</si>
  <si>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</si>
  <si>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</si>
  <si>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</si>
  <si>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</si>
  <si>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</si>
  <si>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</si>
  <si>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</si>
  <si>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</si>
  <si>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</si>
  <si>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</si>
  <si>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</si>
  <si>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</si>
  <si>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</si>
  <si>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</si>
  <si>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</si>
  <si>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</si>
  <si>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</si>
  <si>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</si>
  <si>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</si>
  <si>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</si>
  <si>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</si>
  <si>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</si>
  <si>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</si>
  <si>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</si>
  <si>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</si>
  <si>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</si>
  <si>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</si>
  <si>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</si>
  <si>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</si>
  <si>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</si>
  <si>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</si>
  <si>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</si>
  <si>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</si>
  <si>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</si>
  <si>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</si>
  <si>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</si>
  <si>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</si>
  <si>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</si>
  <si>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</si>
  <si>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</si>
  <si>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</si>
  <si>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</si>
  <si>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</si>
  <si>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</si>
  <si>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</si>
  <si>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</si>
  <si>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</si>
  <si>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</si>
  <si>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</si>
  <si>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</si>
  <si>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</si>
  <si>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</si>
  <si>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</si>
  <si>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</si>
  <si>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</si>
  <si>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</si>
  <si>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</si>
  <si>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</si>
  <si>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</si>
  <si>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</si>
  <si>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</si>
  <si>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</si>
  <si>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</si>
  <si>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</si>
  <si>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</si>
  <si>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</si>
  <si>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</si>
  <si>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</si>
  <si>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</si>
  <si>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</si>
  <si>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</si>
  <si>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</si>
  <si>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</si>
  <si>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</si>
  <si>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</si>
  <si>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</si>
  <si>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</si>
  <si>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</si>
  <si>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</si>
  <si>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</si>
  <si>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鹿児島県与論町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</si>
  <si>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</si>
  <si>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</si>
  <si>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</si>
  <si>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</si>
  <si>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</si>
  <si>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</si>
  <si>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</si>
  <si>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</si>
  <si>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</si>
  <si>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</si>
  <si>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</si>
  <si>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</si>
  <si>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</si>
  <si>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</si>
  <si>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</si>
  <si>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</si>
  <si>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</si>
  <si>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</si>
  <si>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</si>
  <si>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</si>
  <si>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</si>
  <si>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</si>
  <si>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</si>
  <si>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</si>
  <si>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</si>
  <si>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</si>
  <si>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</si>
  <si>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</si>
  <si>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</si>
  <si>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</si>
  <si>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</si>
  <si>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</si>
  <si>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</si>
  <si>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</si>
  <si>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</si>
  <si>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</si>
  <si>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</si>
  <si>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</si>
  <si>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</si>
  <si>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</si>
  <si>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</si>
  <si>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</si>
  <si>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</si>
  <si>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</si>
  <si>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</si>
  <si>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</si>
  <si>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</si>
  <si>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</si>
  <si>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</si>
  <si>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</si>
  <si>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</si>
  <si>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</si>
  <si>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</si>
  <si>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</si>
  <si>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</si>
  <si>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</si>
  <si>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</si>
  <si>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</si>
  <si>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</si>
  <si>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</si>
  <si>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</si>
  <si>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</si>
  <si>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</si>
  <si>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</si>
  <si>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</si>
  <si>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</si>
  <si>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</si>
  <si>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</si>
  <si>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</si>
  <si>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</si>
  <si>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</si>
  <si>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</si>
  <si>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</si>
  <si>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</si>
  <si>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</si>
  <si>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</si>
  <si>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</si>
  <si>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</si>
  <si>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</si>
  <si>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</si>
  <si>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</si>
  <si>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</si>
  <si>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</si>
  <si>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</si>
  <si>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</si>
  <si>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</si>
  <si>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</si>
  <si>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</si>
  <si>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</si>
  <si>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</si>
  <si>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</si>
  <si>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</si>
  <si>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</si>
  <si>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</si>
  <si>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</si>
  <si>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</si>
  <si>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</si>
  <si>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</si>
  <si>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</si>
  <si>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</si>
  <si>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</si>
  <si>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</si>
  <si>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</si>
  <si>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</si>
  <si>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</si>
  <si>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</si>
  <si>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</si>
  <si>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</si>
  <si>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</si>
  <si>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</si>
  <si>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</si>
  <si>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</si>
  <si>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</si>
  <si>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</si>
  <si>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</si>
  <si>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</si>
  <si>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</si>
  <si>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</si>
  <si>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</si>
  <si>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</si>
  <si>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と畜場</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</si>
  <si>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</si>
  <si>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</si>
  <si>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</si>
  <si>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</si>
  <si>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</si>
  <si>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</si>
  <si>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</si>
  <si>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</si>
  <si>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</si>
  <si>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</si>
  <si>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</si>
  <si>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</si>
  <si>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</si>
  <si>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</si>
  <si>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</si>
  <si>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</si>
  <si>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</si>
  <si>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</si>
  <si>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</si>
  <si>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</si>
  <si>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</si>
  <si>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</si>
  <si>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</si>
  <si>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</si>
  <si>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</si>
  <si>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</si>
  <si>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</si>
  <si>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</si>
  <si>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</si>
  <si>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</si>
  <si>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</si>
  <si>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鹿児島県与論町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</si>
  <si>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</si>
  <si>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</si>
  <si>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</si>
  <si>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</si>
  <si>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</si>
  <si>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</si>
  <si>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</si>
  <si>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</si>
  <si>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</si>
  <si>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</si>
  <si>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</si>
  <si>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</si>
  <si>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</si>
  <si>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</si>
  <si>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</si>
  <si>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</si>
  <si>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</si>
  <si>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</si>
  <si>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</si>
  <si>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</si>
  <si>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</si>
  <si>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</si>
  <si>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</si>
  <si>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</si>
  <si>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</si>
  <si>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</si>
  <si>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</si>
  <si>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</si>
  <si>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</si>
  <si>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</si>
  <si>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</si>
  <si>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</si>
  <si>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</si>
  <si>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</si>
  <si>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与論町介護保険特別会計</t>
    <phoneticPr fontId="5"/>
  </si>
  <si>
    <t>与論町後期高齢者医療特別会計</t>
    <phoneticPr fontId="5"/>
  </si>
  <si>
    <t>与論町水道事業特別会計</t>
    <phoneticPr fontId="5"/>
  </si>
  <si>
    <t>法適用企業</t>
    <phoneticPr fontId="5"/>
  </si>
  <si>
    <t>与論町農業集落排水事業特別会計</t>
    <phoneticPr fontId="5"/>
  </si>
  <si>
    <t>法非適用企業</t>
    <phoneticPr fontId="5"/>
  </si>
  <si>
    <t>与論町と畜場特別会計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</si>
  <si>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</si>
  <si>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</si>
  <si>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</si>
  <si>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</si>
  <si>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</si>
  <si>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</si>
  <si>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</si>
  <si>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</si>
  <si>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</si>
  <si>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</si>
  <si>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</si>
  <si>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</si>
  <si>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</si>
  <si>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</si>
  <si>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</si>
  <si>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</si>
  <si>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</si>
  <si>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</si>
  <si>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</si>
  <si>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</si>
  <si>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</si>
  <si>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</si>
  <si>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</si>
  <si>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</si>
  <si>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</si>
  <si>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</si>
  <si>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</si>
  <si>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</si>
  <si>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</si>
  <si>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</si>
  <si>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</si>
  <si>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</si>
  <si>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</si>
  <si>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</si>
  <si>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</si>
  <si>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</si>
  <si>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</si>
  <si>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</si>
  <si>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</si>
  <si>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</si>
  <si>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</si>
  <si>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</si>
  <si>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</si>
  <si>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</si>
  <si>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</si>
  <si>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</si>
  <si>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</si>
  <si>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</si>
  <si>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</si>
  <si>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</si>
  <si>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</si>
  <si>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</si>
  <si>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</si>
  <si>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</si>
  <si>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</si>
  <si>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</si>
  <si>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</si>
  <si>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</si>
  <si>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</si>
  <si>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</si>
  <si>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</si>
  <si>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</si>
  <si>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</si>
  <si>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</si>
  <si>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</si>
  <si>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</si>
  <si>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</si>
  <si>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</si>
  <si>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</si>
  <si>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</si>
  <si>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</si>
  <si>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</si>
  <si>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</si>
  <si>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</si>
  <si>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</si>
  <si>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</si>
  <si>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</si>
  <si>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</si>
  <si>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</si>
  <si>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</si>
  <si>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</si>
  <si>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</si>
  <si>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</si>
  <si>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</si>
  <si>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</si>
  <si>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</si>
  <si>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</si>
  <si>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</si>
  <si>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</si>
  <si>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</si>
  <si>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</si>
  <si>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</si>
  <si>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</si>
  <si>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</si>
  <si>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</si>
  <si>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</si>
  <si>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</si>
  <si>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</si>
  <si>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</si>
  <si>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</si>
  <si>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</si>
  <si>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</si>
  <si>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</si>
  <si>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</si>
  <si>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</si>
  <si>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</si>
  <si>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</si>
  <si>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</si>
  <si>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</si>
  <si>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</si>
  <si>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</si>
  <si>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</si>
  <si>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</si>
  <si>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</si>
  <si>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</si>
  <si>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</si>
  <si>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</si>
  <si>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</si>
  <si>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</si>
  <si>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</si>
  <si>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</si>
  <si>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</si>
  <si>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</si>
  <si>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</si>
  <si>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</si>
  <si>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</si>
  <si>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</si>
  <si>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</si>
  <si>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</si>
  <si>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</si>
  <si>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</si>
  <si>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</si>
  <si>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6.09</t>
  </si>
  <si>
    <t>▲ 19.67</t>
  </si>
  <si>
    <t>▲ 3.29</t>
  </si>
  <si>
    <t>▲ 10.21</t>
  </si>
  <si>
    <t>国民健康保険事業特別会計（事業勘定）</t>
  </si>
  <si>
    <t>▲ 0.56</t>
  </si>
  <si>
    <t>▲ 0.44</t>
  </si>
  <si>
    <t>▲ 1.49</t>
  </si>
  <si>
    <t>▲ 0.94</t>
  </si>
  <si>
    <t>▲ 1.19</t>
  </si>
  <si>
    <t>一般会計</t>
  </si>
  <si>
    <t>与論町水道事業特別会計</t>
  </si>
  <si>
    <t>▲ 3.09</t>
  </si>
  <si>
    <t>与論町介護保険特別会計</t>
  </si>
  <si>
    <t>与論町後期高齢者医療特別会計</t>
  </si>
  <si>
    <t>与論町農業集落排水事業特別会計</t>
  </si>
  <si>
    <t>与論町と畜場特別会計</t>
  </si>
  <si>
    <t>その他会計（赤字）</t>
  </si>
  <si>
    <t>その他会計（黒字）</t>
  </si>
  <si>
    <t>-</t>
    <phoneticPr fontId="2"/>
  </si>
  <si>
    <t>鹿児島県市町村総合事務組合</t>
    <rPh sb="0" eb="4">
      <t>カゴシマケン</t>
    </rPh>
    <rPh sb="4" eb="7">
      <t>シチョウソン</t>
    </rPh>
    <rPh sb="7" eb="9">
      <t>ソウゴウ</t>
    </rPh>
    <rPh sb="9" eb="11">
      <t>ジム</t>
    </rPh>
    <rPh sb="11" eb="13">
      <t>クミアイ</t>
    </rPh>
    <phoneticPr fontId="2"/>
  </si>
  <si>
    <t>沖永良部与論地区広域事務組合</t>
    <rPh sb="0" eb="4">
      <t>オキノエラブ</t>
    </rPh>
    <rPh sb="4" eb="6">
      <t>ヨロン</t>
    </rPh>
    <rPh sb="6" eb="8">
      <t>チク</t>
    </rPh>
    <rPh sb="8" eb="10">
      <t>コウイキ</t>
    </rPh>
    <rPh sb="10" eb="12">
      <t>ジム</t>
    </rPh>
    <rPh sb="12" eb="14">
      <t>クミアイ</t>
    </rPh>
    <phoneticPr fontId="2"/>
  </si>
  <si>
    <t>奄美群島広域事務組合</t>
    <rPh sb="0" eb="2">
      <t>アマミ</t>
    </rPh>
    <rPh sb="2" eb="4">
      <t>グントウ</t>
    </rPh>
    <rPh sb="4" eb="6">
      <t>コウイキ</t>
    </rPh>
    <rPh sb="6" eb="8">
      <t>ジム</t>
    </rPh>
    <rPh sb="8" eb="10">
      <t>クミアイ</t>
    </rPh>
    <phoneticPr fontId="2"/>
  </si>
  <si>
    <t>与論空港株式会社</t>
    <rPh sb="0" eb="2">
      <t>ヨロン</t>
    </rPh>
    <rPh sb="2" eb="4">
      <t>クウコウ</t>
    </rPh>
    <rPh sb="4" eb="8">
      <t>カブシキカイシャ</t>
    </rPh>
    <phoneticPr fontId="2"/>
  </si>
  <si>
    <t>-</t>
    <phoneticPr fontId="2"/>
  </si>
  <si>
    <t>鹿児島県後期高齢者医療広域連合(一般会計)</t>
    <phoneticPr fontId="2"/>
  </si>
  <si>
    <t>鹿児島県後期高齢者医療広域連合(特別会計)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</si>
</sst>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134947</c:v>
                </c:pt>
                <c:pt idx="1">
                  <c:v>127107</c:v>
                </c:pt>
                <c:pt idx="2">
                  <c:v>119914</c:v>
                </c:pt>
                <c:pt idx="3">
                  <c:v>165400</c:v>
                </c:pt>
                <c:pt idx="4">
                  <c:v>167402</c:v>
                </c:pt>
              </c:numCache>
            </c:numRef>
          </c:val>
          <c:smooth val="0"/>
        </c:ser>
        <c:dLbls>
          <c:showLegendKey val="0"/>
          <c:showVal val="0"/>
          <c:showCatName val="0"/>
          <c:showSerName val="0"/>
          <c:showPercent val="0"/>
          <c:showBubbleSize val="0"/>
        </c:dLbls>
        <c:marker val="1"/>
        <c:smooth val="0"/>
        <c:axId val="101931264"/>
        <c:axId val="101933440"/>
      </c:lineChart>
      <c:catAx>
        <c:axId val="1019312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933440"/>
        <c:crosses val="autoZero"/>
        <c:auto val="1"/>
        <c:lblAlgn val="ctr"/>
        <c:lblOffset val="100"/>
        <c:tickLblSkip val="1"/>
        <c:tickMarkSkip val="1"/>
        <c:noMultiLvlLbl val="0"/>
      </c:catAx>
      <c:valAx>
        <c:axId val="10193344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931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6.42</c:v>
                </c:pt>
                <c:pt idx="1">
                  <c:v>8.48</c:v>
                </c:pt>
                <c:pt idx="2">
                  <c:v>7.01</c:v>
                </c:pt>
                <c:pt idx="3">
                  <c:v>11.77</c:v>
                </c:pt>
                <c:pt idx="4">
                  <c:v>10.9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22.24</c:v>
                </c:pt>
                <c:pt idx="1">
                  <c:v>18.96</c:v>
                </c:pt>
                <c:pt idx="2">
                  <c:v>13.01</c:v>
                </c:pt>
                <c:pt idx="3">
                  <c:v>10.5</c:v>
                </c:pt>
                <c:pt idx="4">
                  <c:v>11.13</c:v>
                </c:pt>
              </c:numCache>
            </c:numRef>
          </c:val>
        </c:ser>
        <c:dLbls>
          <c:showLegendKey val="0"/>
          <c:showVal val="0"/>
          <c:showCatName val="0"/>
          <c:showSerName val="0"/>
          <c:showPercent val="0"/>
          <c:showBubbleSize val="0"/>
        </c:dLbls>
        <c:gapWidth val="250"/>
        <c:overlap val="100"/>
        <c:axId val="102109184"/>
        <c:axId val="102111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1.88</c:v>
                </c:pt>
                <c:pt idx="1">
                  <c:v>-6.09</c:v>
                </c:pt>
                <c:pt idx="2">
                  <c:v>-19.670000000000002</c:v>
                </c:pt>
                <c:pt idx="3">
                  <c:v>-3.29</c:v>
                </c:pt>
                <c:pt idx="4">
                  <c:v>-10.210000000000001</c:v>
                </c:pt>
              </c:numCache>
            </c:numRef>
          </c:val>
          <c:smooth val="0"/>
        </c:ser>
        <c:dLbls>
          <c:showLegendKey val="0"/>
          <c:showVal val="0"/>
          <c:showCatName val="0"/>
          <c:showSerName val="0"/>
          <c:showPercent val="0"/>
          <c:showBubbleSize val="0"/>
        </c:dLbls>
        <c:marker val="1"/>
        <c:smooth val="0"/>
        <c:axId val="102109184"/>
        <c:axId val="102111104"/>
      </c:lineChart>
      <c:catAx>
        <c:axId val="10210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111104"/>
        <c:crosses val="autoZero"/>
        <c:auto val="1"/>
        <c:lblAlgn val="ctr"/>
        <c:lblOffset val="100"/>
        <c:tickLblSkip val="1"/>
        <c:tickMarkSkip val="1"/>
        <c:noMultiLvlLbl val="0"/>
      </c:catAx>
      <c:valAx>
        <c:axId val="102111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10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与論町と畜場特別会計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与論町農業集落排水事業特別会計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与論町後期高齢者医療特別会計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0.17</c:v>
                </c:pt>
                <c:pt idx="2">
                  <c:v>#N/A</c:v>
                </c:pt>
                <c:pt idx="3">
                  <c:v>0.02</c:v>
                </c:pt>
                <c:pt idx="4">
                  <c:v>#N/A</c:v>
                </c:pt>
                <c:pt idx="5">
                  <c:v>0</c:v>
                </c:pt>
                <c:pt idx="6">
                  <c:v>#N/A</c:v>
                </c:pt>
                <c:pt idx="7">
                  <c:v>0.01</c:v>
                </c:pt>
                <c:pt idx="8">
                  <c:v>#N/A</c:v>
                </c:pt>
                <c:pt idx="9">
                  <c:v>0</c:v>
                </c:pt>
              </c:numCache>
            </c:numRef>
          </c:val>
        </c:ser>
        <c:ser>
          <c:idx val="6"/>
          <c:order val="6"/>
          <c:tx>
            <c:strRef>
              <c:f>データシート!$A$33</c:f>
              <c:strCache>
                <c:ptCount val="1"/>
                <c:pt idx="0">
                  <c:v>与論町介護保険特別会計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1.1399999999999999</c:v>
                </c:pt>
                <c:pt idx="2">
                  <c:v>#N/A</c:v>
                </c:pt>
                <c:pt idx="3">
                  <c:v>0.04</c:v>
                </c:pt>
                <c:pt idx="4">
                  <c:v>#N/A</c:v>
                </c:pt>
                <c:pt idx="5">
                  <c:v>1.52</c:v>
                </c:pt>
                <c:pt idx="6">
                  <c:v>#N/A</c:v>
                </c:pt>
                <c:pt idx="7">
                  <c:v>1.22</c:v>
                </c:pt>
                <c:pt idx="8">
                  <c:v>#N/A</c:v>
                </c:pt>
                <c:pt idx="9">
                  <c:v>1.69</c:v>
                </c:pt>
              </c:numCache>
            </c:numRef>
          </c:val>
        </c:ser>
        <c:ser>
          <c:idx val="7"/>
          <c:order val="7"/>
          <c:tx>
            <c:strRef>
              <c:f>データシート!$A$34</c:f>
              <c:strCache>
                <c:ptCount val="1"/>
                <c:pt idx="0">
                  <c:v>与論町水道事業特別会計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4.04</c:v>
                </c:pt>
                <c:pt idx="2">
                  <c:v>#N/A</c:v>
                </c:pt>
                <c:pt idx="3">
                  <c:v>4.47</c:v>
                </c:pt>
                <c:pt idx="4">
                  <c:v>3.09</c:v>
                </c:pt>
                <c:pt idx="5">
                  <c:v>#N/A</c:v>
                </c:pt>
                <c:pt idx="6">
                  <c:v>#N/A</c:v>
                </c:pt>
                <c:pt idx="7">
                  <c:v>6.67</c:v>
                </c:pt>
                <c:pt idx="8">
                  <c:v>#N/A</c:v>
                </c:pt>
                <c:pt idx="9">
                  <c:v>7.49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6.54</c:v>
                </c:pt>
                <c:pt idx="2">
                  <c:v>#N/A</c:v>
                </c:pt>
                <c:pt idx="3">
                  <c:v>8.4700000000000006</c:v>
                </c:pt>
                <c:pt idx="4">
                  <c:v>#N/A</c:v>
                </c:pt>
                <c:pt idx="5">
                  <c:v>7</c:v>
                </c:pt>
                <c:pt idx="6">
                  <c:v>#N/A</c:v>
                </c:pt>
                <c:pt idx="7">
                  <c:v>11.77</c:v>
                </c:pt>
                <c:pt idx="8">
                  <c:v>#N/A</c:v>
                </c:pt>
                <c:pt idx="9">
                  <c:v>11.2</c:v>
                </c:pt>
              </c:numCache>
            </c:numRef>
          </c:val>
        </c:ser>
        <c:ser>
          <c:idx val="9"/>
          <c:order val="9"/>
          <c:tx>
            <c:strRef>
              <c:f>データシート!$A$36</c:f>
              <c:strCache>
                <c:ptCount val="1"/>
                <c:pt idx="0">
                  <c:v>国民健康保険事業特別会計（事業勘定）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0.56000000000000005</c:v>
                </c:pt>
                <c:pt idx="1">
                  <c:v>#N/A</c:v>
                </c:pt>
                <c:pt idx="2">
                  <c:v>0.44</c:v>
                </c:pt>
                <c:pt idx="3">
                  <c:v>#N/A</c:v>
                </c:pt>
                <c:pt idx="4">
                  <c:v>1.49</c:v>
                </c:pt>
                <c:pt idx="5">
                  <c:v>#N/A</c:v>
                </c:pt>
                <c:pt idx="6">
                  <c:v>0.94</c:v>
                </c:pt>
                <c:pt idx="7">
                  <c:v>#N/A</c:v>
                </c:pt>
                <c:pt idx="8">
                  <c:v>1.19</c:v>
                </c:pt>
                <c:pt idx="9">
                  <c:v>#N/A</c:v>
                </c:pt>
              </c:numCache>
            </c:numRef>
          </c:val>
        </c:ser>
        <c:dLbls>
          <c:showLegendKey val="0"/>
          <c:showVal val="0"/>
          <c:showCatName val="0"/>
          <c:showSerName val="0"/>
          <c:showPercent val="0"/>
          <c:showBubbleSize val="0"/>
        </c:dLbls>
        <c:gapWidth val="150"/>
        <c:overlap val="100"/>
        <c:axId val="121096064"/>
        <c:axId val="121097600"/>
      </c:barChart>
      <c:catAx>
        <c:axId val="12109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097600"/>
        <c:crosses val="autoZero"/>
        <c:auto val="1"/>
        <c:lblAlgn val="ctr"/>
        <c:lblOffset val="100"/>
        <c:tickLblSkip val="1"/>
        <c:tickMarkSkip val="1"/>
        <c:noMultiLvlLbl val="0"/>
      </c:catAx>
      <c:valAx>
        <c:axId val="12109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096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376</c:v>
                </c:pt>
                <c:pt idx="5">
                  <c:v>382</c:v>
                </c:pt>
                <c:pt idx="8">
                  <c:v>402</c:v>
                </c:pt>
                <c:pt idx="11">
                  <c:v>394</c:v>
                </c:pt>
                <c:pt idx="14">
                  <c:v>411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c:v>
                </c:pt>
                <c:pt idx="3">
                  <c:v>10</c:v>
                </c:pt>
                <c:pt idx="6">
                  <c:v>9</c:v>
                </c:pt>
                <c:pt idx="9">
                  <c:v>4</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c:v>
                </c:pt>
                <c:pt idx="3">
                  <c:v>2</c:v>
                </c:pt>
                <c:pt idx="6">
                  <c:v>2</c:v>
                </c:pt>
                <c:pt idx="9">
                  <c:v>2</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c:v>
                </c:pt>
                <c:pt idx="3">
                  <c:v>4</c:v>
                </c:pt>
                <c:pt idx="6">
                  <c:v>4</c:v>
                </c:pt>
                <c:pt idx="9">
                  <c:v>6</c:v>
                </c:pt>
                <c:pt idx="12">
                  <c:v>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656</c:v>
                </c:pt>
                <c:pt idx="3">
                  <c:v>648</c:v>
                </c:pt>
                <c:pt idx="6">
                  <c:v>639</c:v>
                </c:pt>
                <c:pt idx="9">
                  <c:v>584</c:v>
                </c:pt>
                <c:pt idx="12">
                  <c:v>596</c:v>
                </c:pt>
              </c:numCache>
            </c:numRef>
          </c:val>
        </c:ser>
        <c:dLbls>
          <c:showLegendKey val="0"/>
          <c:showVal val="0"/>
          <c:showCatName val="0"/>
          <c:showSerName val="0"/>
          <c:showPercent val="0"/>
          <c:showBubbleSize val="0"/>
        </c:dLbls>
        <c:gapWidth val="100"/>
        <c:overlap val="100"/>
        <c:axId val="121372032"/>
        <c:axId val="121562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302</c:v>
                </c:pt>
                <c:pt idx="2">
                  <c:v>#N/A</c:v>
                </c:pt>
                <c:pt idx="3">
                  <c:v>#N/A</c:v>
                </c:pt>
                <c:pt idx="4">
                  <c:v>282</c:v>
                </c:pt>
                <c:pt idx="5">
                  <c:v>#N/A</c:v>
                </c:pt>
                <c:pt idx="6">
                  <c:v>#N/A</c:v>
                </c:pt>
                <c:pt idx="7">
                  <c:v>252</c:v>
                </c:pt>
                <c:pt idx="8">
                  <c:v>#N/A</c:v>
                </c:pt>
                <c:pt idx="9">
                  <c:v>#N/A</c:v>
                </c:pt>
                <c:pt idx="10">
                  <c:v>202</c:v>
                </c:pt>
                <c:pt idx="11">
                  <c:v>#N/A</c:v>
                </c:pt>
                <c:pt idx="12">
                  <c:v>#N/A</c:v>
                </c:pt>
                <c:pt idx="13">
                  <c:v>196</c:v>
                </c:pt>
                <c:pt idx="14">
                  <c:v>#N/A</c:v>
                </c:pt>
              </c:numCache>
            </c:numRef>
          </c:val>
          <c:smooth val="0"/>
        </c:ser>
        <c:dLbls>
          <c:showLegendKey val="0"/>
          <c:showVal val="0"/>
          <c:showCatName val="0"/>
          <c:showSerName val="0"/>
          <c:showPercent val="0"/>
          <c:showBubbleSize val="0"/>
        </c:dLbls>
        <c:marker val="1"/>
        <c:smooth val="0"/>
        <c:axId val="121372032"/>
        <c:axId val="121562624"/>
      </c:lineChart>
      <c:catAx>
        <c:axId val="12137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562624"/>
        <c:crosses val="autoZero"/>
        <c:auto val="1"/>
        <c:lblAlgn val="ctr"/>
        <c:lblOffset val="100"/>
        <c:tickLblSkip val="1"/>
        <c:tickMarkSkip val="1"/>
        <c:noMultiLvlLbl val="0"/>
      </c:catAx>
      <c:valAx>
        <c:axId val="121562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37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3339</c:v>
                </c:pt>
                <c:pt idx="5">
                  <c:v>3323</c:v>
                </c:pt>
                <c:pt idx="8">
                  <c:v>3167</c:v>
                </c:pt>
                <c:pt idx="11">
                  <c:v>3286</c:v>
                </c:pt>
                <c:pt idx="14">
                  <c:v>3337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316</c:v>
                </c:pt>
                <c:pt idx="5">
                  <c:v>268</c:v>
                </c:pt>
                <c:pt idx="8">
                  <c:v>150</c:v>
                </c:pt>
                <c:pt idx="11">
                  <c:v>199</c:v>
                </c:pt>
                <c:pt idx="14">
                  <c:v>299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752</c:v>
                </c:pt>
                <c:pt idx="5">
                  <c:v>739</c:v>
                </c:pt>
                <c:pt idx="8">
                  <c:v>558</c:v>
                </c:pt>
                <c:pt idx="11">
                  <c:v>541</c:v>
                </c:pt>
                <c:pt idx="14">
                  <c:v>668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633</c:v>
                </c:pt>
                <c:pt idx="3">
                  <c:v>628</c:v>
                </c:pt>
                <c:pt idx="6">
                  <c:v>665</c:v>
                </c:pt>
                <c:pt idx="9">
                  <c:v>497</c:v>
                </c:pt>
                <c:pt idx="12">
                  <c:v>530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34</c:v>
                </c:pt>
                <c:pt idx="3">
                  <c:v>32</c:v>
                </c:pt>
                <c:pt idx="6">
                  <c:v>30</c:v>
                </c:pt>
                <c:pt idx="9">
                  <c:v>28</c:v>
                </c:pt>
                <c:pt idx="12">
                  <c:v>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50</c:v>
                </c:pt>
                <c:pt idx="3">
                  <c:v>44</c:v>
                </c:pt>
                <c:pt idx="6">
                  <c:v>0</c:v>
                </c:pt>
                <c:pt idx="9">
                  <c:v>36</c:v>
                </c:pt>
                <c:pt idx="12">
                  <c:v>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21</c:v>
                </c:pt>
                <c:pt idx="6">
                  <c:v>11</c:v>
                </c:pt>
                <c:pt idx="9">
                  <c:v>6</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5311</c:v>
                </c:pt>
                <c:pt idx="3">
                  <c:v>5164</c:v>
                </c:pt>
                <c:pt idx="6">
                  <c:v>4989</c:v>
                </c:pt>
                <c:pt idx="9">
                  <c:v>5031</c:v>
                </c:pt>
                <c:pt idx="12">
                  <c:v>5038</c:v>
                </c:pt>
              </c:numCache>
            </c:numRef>
          </c:val>
        </c:ser>
        <c:dLbls>
          <c:showLegendKey val="0"/>
          <c:showVal val="0"/>
          <c:showCatName val="0"/>
          <c:showSerName val="0"/>
          <c:showPercent val="0"/>
          <c:showBubbleSize val="0"/>
        </c:dLbls>
        <c:gapWidth val="100"/>
        <c:overlap val="100"/>
        <c:axId val="120923648"/>
        <c:axId val="120925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1622</c:v>
                </c:pt>
                <c:pt idx="2">
                  <c:v>#N/A</c:v>
                </c:pt>
                <c:pt idx="3">
                  <c:v>#N/A</c:v>
                </c:pt>
                <c:pt idx="4">
                  <c:v>1561</c:v>
                </c:pt>
                <c:pt idx="5">
                  <c:v>#N/A</c:v>
                </c:pt>
                <c:pt idx="6">
                  <c:v>#N/A</c:v>
                </c:pt>
                <c:pt idx="7">
                  <c:v>1821</c:v>
                </c:pt>
                <c:pt idx="8">
                  <c:v>#N/A</c:v>
                </c:pt>
                <c:pt idx="9">
                  <c:v>#N/A</c:v>
                </c:pt>
                <c:pt idx="10">
                  <c:v>1573</c:v>
                </c:pt>
                <c:pt idx="11">
                  <c:v>#N/A</c:v>
                </c:pt>
                <c:pt idx="12">
                  <c:v>#N/A</c:v>
                </c:pt>
                <c:pt idx="13">
                  <c:v>1321</c:v>
                </c:pt>
                <c:pt idx="14">
                  <c:v>#N/A</c:v>
                </c:pt>
              </c:numCache>
            </c:numRef>
          </c:val>
          <c:smooth val="0"/>
        </c:ser>
        <c:dLbls>
          <c:showLegendKey val="0"/>
          <c:showVal val="0"/>
          <c:showCatName val="0"/>
          <c:showSerName val="0"/>
          <c:showPercent val="0"/>
          <c:showBubbleSize val="0"/>
        </c:dLbls>
        <c:marker val="1"/>
        <c:smooth val="0"/>
        <c:axId val="120923648"/>
        <c:axId val="120925568"/>
      </c:lineChart>
      <c:catAx>
        <c:axId val="12092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925568"/>
        <c:crosses val="autoZero"/>
        <c:auto val="1"/>
        <c:lblAlgn val="ctr"/>
        <c:lblOffset val="100"/>
        <c:tickLblSkip val="1"/>
        <c:tickMarkSkip val="1"/>
        <c:noMultiLvlLbl val="0"/>
      </c:catAx>
      <c:valAx>
        <c:axId val="12092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92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鹿児島県与論町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5,456
5,445
20.58
4,496,521
4,139,381
289,877
2,658,786
5,038,134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58.2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近年の台風災害による個人・法人の減収等により、財政力指数</a:t>
          </a:r>
          <a:r>
            <a:rPr kumimoji="1" lang="en-US" altLang="ja-JP" sz="1300">
              <a:latin typeface="ＭＳ Ｐゴシック"/>
            </a:rPr>
            <a:t>0.13</a:t>
          </a:r>
          <a:r>
            <a:rPr kumimoji="1" lang="ja-JP" altLang="en-US" sz="1300">
              <a:latin typeface="ＭＳ Ｐゴシック"/>
            </a:rPr>
            <a:t>と類似団体平均を下回っている。事業の優先順位や規模等の見直しをおこなうなど、歳出を抑制するとともに、税収の徴収率向上や未収金対策による自主財源の確保を図り、財政基盤の強化に努める。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71261</xdr:rowOff>
    </xdr:from>
    <xdr:to>
      <xdr:col>7</xdr:col>
      <xdr:colOff>152400</xdr:colOff>
      <xdr:row>44</xdr:row>
      <xdr:rowOff>71261</xdr:rowOff>
    </xdr:to>
    <xdr:cxnSp macro="">
      <xdr:nvCxnSpPr>
        <xdr:cNvPr id="66" name="直線コネクタ 65"/>
        <xdr:cNvCxnSpPr/>
      </xdr:nvCxnSpPr>
      <xdr:spPr>
        <a:xfrm>
          <a:off x="4114800" y="7615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71261</xdr:rowOff>
    </xdr:to>
    <xdr:cxnSp macro="">
      <xdr:nvCxnSpPr>
        <xdr:cNvPr id="69" name="直線コネクタ 68"/>
        <xdr:cNvCxnSpPr/>
      </xdr:nvCxnSpPr>
      <xdr:spPr>
        <a:xfrm>
          <a:off x="3225800" y="758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57855</xdr:rowOff>
    </xdr:to>
    <xdr:cxnSp macro="">
      <xdr:nvCxnSpPr>
        <xdr:cNvPr id="72" name="直線コネクタ 71"/>
        <xdr:cNvCxnSpPr/>
      </xdr:nvCxnSpPr>
      <xdr:spPr>
        <a:xfrm flipV="1">
          <a:off x="2336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57855</xdr:rowOff>
    </xdr:to>
    <xdr:cxnSp macro="">
      <xdr:nvCxnSpPr>
        <xdr:cNvPr id="75" name="直線コネクタ 74"/>
        <xdr:cNvCxnSpPr/>
      </xdr:nvCxnSpPr>
      <xdr:spPr>
        <a:xfrm>
          <a:off x="1447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20461</xdr:rowOff>
    </xdr:from>
    <xdr:to>
      <xdr:col>7</xdr:col>
      <xdr:colOff>203200</xdr:colOff>
      <xdr:row>44</xdr:row>
      <xdr:rowOff>122061</xdr:rowOff>
    </xdr:to>
    <xdr:sp macro="" textlink="">
      <xdr:nvSpPr>
        <xdr:cNvPr id="85" name="円/楕円 84"/>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87788</xdr:rowOff>
    </xdr:from>
    <xdr:ext cx="762000" cy="259045"/>
    <xdr:sp macro="" textlink="">
      <xdr:nvSpPr>
        <xdr:cNvPr id="86" name="財政力該当値テキスト"/>
        <xdr:cNvSpPr txBox="1"/>
      </xdr:nvSpPr>
      <xdr:spPr>
        <a:xfrm>
          <a:off x="5041900" y="746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20461</xdr:rowOff>
    </xdr:from>
    <xdr:to>
      <xdr:col>6</xdr:col>
      <xdr:colOff>50800</xdr:colOff>
      <xdr:row>44</xdr:row>
      <xdr:rowOff>122061</xdr:rowOff>
    </xdr:to>
    <xdr:sp macro="" textlink="">
      <xdr:nvSpPr>
        <xdr:cNvPr id="87" name="円/楕円 86"/>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106838</xdr:rowOff>
    </xdr:from>
    <xdr:ext cx="736600" cy="259045"/>
    <xdr:sp macro="" textlink="">
      <xdr:nvSpPr>
        <xdr:cNvPr id="88" name="テキスト ボックス 87"/>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89" name="円/楕円 88"/>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0" name="テキスト ボックス 89"/>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7055</xdr:rowOff>
    </xdr:from>
    <xdr:to>
      <xdr:col>3</xdr:col>
      <xdr:colOff>330200</xdr:colOff>
      <xdr:row>44</xdr:row>
      <xdr:rowOff>108655</xdr:rowOff>
    </xdr:to>
    <xdr:sp macro="" textlink="">
      <xdr:nvSpPr>
        <xdr:cNvPr id="91" name="円/楕円 90"/>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93432</xdr:rowOff>
    </xdr:from>
    <xdr:ext cx="762000" cy="259045"/>
    <xdr:sp macro="" textlink="">
      <xdr:nvSpPr>
        <xdr:cNvPr id="92" name="テキスト ボックス 91"/>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3" name="円/楕円 92"/>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4" name="テキスト ボックス 9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2%</a:t>
          </a:r>
          <a:r>
            <a:rPr kumimoji="1" lang="ja-JP" altLang="en-US" sz="1300">
              <a:latin typeface="ＭＳ Ｐゴシック"/>
            </a:rPr>
            <a:t>悪化し、類似団体平均と比較しても</a:t>
          </a:r>
          <a:r>
            <a:rPr kumimoji="1" lang="en-US" altLang="ja-JP" sz="1300">
              <a:latin typeface="ＭＳ Ｐゴシック"/>
            </a:rPr>
            <a:t>6%</a:t>
          </a:r>
          <a:r>
            <a:rPr kumimoji="1" lang="ja-JP" altLang="en-US" sz="1300">
              <a:latin typeface="ＭＳ Ｐゴシック"/>
            </a:rPr>
            <a:t>高く、弾力性が乏しい結果となっている。経常収支比率を改善するため、新規地方債発行の抑制や事業の優先順位、規模の見直し等をおこない、経常経費の削減を図るとともに自主財源の確保に努める。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127846</xdr:rowOff>
    </xdr:from>
    <xdr:to>
      <xdr:col>7</xdr:col>
      <xdr:colOff>152400</xdr:colOff>
      <xdr:row>65</xdr:row>
      <xdr:rowOff>36830</xdr:rowOff>
    </xdr:to>
    <xdr:cxnSp macro="">
      <xdr:nvCxnSpPr>
        <xdr:cNvPr id="129" name="直線コネクタ 128"/>
        <xdr:cNvCxnSpPr/>
      </xdr:nvCxnSpPr>
      <xdr:spPr>
        <a:xfrm>
          <a:off x="4114800" y="1110064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127846</xdr:rowOff>
    </xdr:from>
    <xdr:to>
      <xdr:col>6</xdr:col>
      <xdr:colOff>0</xdr:colOff>
      <xdr:row>66</xdr:row>
      <xdr:rowOff>54398</xdr:rowOff>
    </xdr:to>
    <xdr:cxnSp macro="">
      <xdr:nvCxnSpPr>
        <xdr:cNvPr id="132" name="直線コネクタ 131"/>
        <xdr:cNvCxnSpPr/>
      </xdr:nvCxnSpPr>
      <xdr:spPr>
        <a:xfrm flipV="1">
          <a:off x="3225800" y="11100646"/>
          <a:ext cx="8890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26246</xdr:rowOff>
    </xdr:from>
    <xdr:to>
      <xdr:col>4</xdr:col>
      <xdr:colOff>482600</xdr:colOff>
      <xdr:row>66</xdr:row>
      <xdr:rowOff>54398</xdr:rowOff>
    </xdr:to>
    <xdr:cxnSp macro="">
      <xdr:nvCxnSpPr>
        <xdr:cNvPr id="135" name="直線コネクタ 134"/>
        <xdr:cNvCxnSpPr/>
      </xdr:nvCxnSpPr>
      <xdr:spPr>
        <a:xfrm>
          <a:off x="2336800" y="1134194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73025</xdr:rowOff>
    </xdr:from>
    <xdr:to>
      <xdr:col>3</xdr:col>
      <xdr:colOff>279400</xdr:colOff>
      <xdr:row>66</xdr:row>
      <xdr:rowOff>26246</xdr:rowOff>
    </xdr:to>
    <xdr:cxnSp macro="">
      <xdr:nvCxnSpPr>
        <xdr:cNvPr id="138" name="直線コネクタ 137"/>
        <xdr:cNvCxnSpPr/>
      </xdr:nvCxnSpPr>
      <xdr:spPr>
        <a:xfrm>
          <a:off x="1447800" y="11217275"/>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157480</xdr:rowOff>
    </xdr:from>
    <xdr:to>
      <xdr:col>7</xdr:col>
      <xdr:colOff>203200</xdr:colOff>
      <xdr:row>65</xdr:row>
      <xdr:rowOff>87630</xdr:rowOff>
    </xdr:to>
    <xdr:sp macro="" textlink="">
      <xdr:nvSpPr>
        <xdr:cNvPr id="148" name="円/楕円 147"/>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129557</xdr:rowOff>
    </xdr:from>
    <xdr:ext cx="762000" cy="259045"/>
    <xdr:sp macro="" textlink="">
      <xdr:nvSpPr>
        <xdr:cNvPr id="149"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77046</xdr:rowOff>
    </xdr:from>
    <xdr:to>
      <xdr:col>6</xdr:col>
      <xdr:colOff>50800</xdr:colOff>
      <xdr:row>65</xdr:row>
      <xdr:rowOff>7196</xdr:rowOff>
    </xdr:to>
    <xdr:sp macro="" textlink="">
      <xdr:nvSpPr>
        <xdr:cNvPr id="150" name="円/楕円 149"/>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51" name="テキスト ボックス 150"/>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3598</xdr:rowOff>
    </xdr:from>
    <xdr:to>
      <xdr:col>4</xdr:col>
      <xdr:colOff>533400</xdr:colOff>
      <xdr:row>66</xdr:row>
      <xdr:rowOff>105198</xdr:rowOff>
    </xdr:to>
    <xdr:sp macro="" textlink="">
      <xdr:nvSpPr>
        <xdr:cNvPr id="152" name="円/楕円 151"/>
        <xdr:cNvSpPr/>
      </xdr:nvSpPr>
      <xdr:spPr>
        <a:xfrm>
          <a:off x="3175000" y="113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89975</xdr:rowOff>
    </xdr:from>
    <xdr:ext cx="762000" cy="259045"/>
    <xdr:sp macro="" textlink="">
      <xdr:nvSpPr>
        <xdr:cNvPr id="153" name="テキスト ボックス 152"/>
        <xdr:cNvSpPr txBox="1"/>
      </xdr:nvSpPr>
      <xdr:spPr>
        <a:xfrm>
          <a:off x="2844800" y="1140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146896</xdr:rowOff>
    </xdr:from>
    <xdr:to>
      <xdr:col>3</xdr:col>
      <xdr:colOff>330200</xdr:colOff>
      <xdr:row>66</xdr:row>
      <xdr:rowOff>77046</xdr:rowOff>
    </xdr:to>
    <xdr:sp macro="" textlink="">
      <xdr:nvSpPr>
        <xdr:cNvPr id="154" name="円/楕円 153"/>
        <xdr:cNvSpPr/>
      </xdr:nvSpPr>
      <xdr:spPr>
        <a:xfrm>
          <a:off x="2286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61823</xdr:rowOff>
    </xdr:from>
    <xdr:ext cx="762000" cy="259045"/>
    <xdr:sp macro="" textlink="">
      <xdr:nvSpPr>
        <xdr:cNvPr id="155" name="テキスト ボックス 154"/>
        <xdr:cNvSpPr txBox="1"/>
      </xdr:nvSpPr>
      <xdr:spPr>
        <a:xfrm>
          <a:off x="1955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22225</xdr:rowOff>
    </xdr:from>
    <xdr:to>
      <xdr:col>2</xdr:col>
      <xdr:colOff>127000</xdr:colOff>
      <xdr:row>65</xdr:row>
      <xdr:rowOff>123825</xdr:rowOff>
    </xdr:to>
    <xdr:sp macro="" textlink="">
      <xdr:nvSpPr>
        <xdr:cNvPr id="156" name="円/楕円 155"/>
        <xdr:cNvSpPr/>
      </xdr:nvSpPr>
      <xdr:spPr>
        <a:xfrm>
          <a:off x="1397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108602</xdr:rowOff>
    </xdr:from>
    <xdr:ext cx="762000" cy="259045"/>
    <xdr:sp macro="" textlink="">
      <xdr:nvSpPr>
        <xdr:cNvPr id="157" name="テキスト ボックス 156"/>
        <xdr:cNvSpPr txBox="1"/>
      </xdr:nvSpPr>
      <xdr:spPr>
        <a:xfrm>
          <a:off x="1066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[249,324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入退職に伴う人件費の減少や、災害救助費等に係る物件費の減少により前年度から</a:t>
          </a:r>
          <a:r>
            <a:rPr kumimoji="1" lang="en-US" altLang="ja-JP" sz="1300">
              <a:latin typeface="ＭＳ Ｐゴシック"/>
            </a:rPr>
            <a:t>51,520</a:t>
          </a:r>
          <a:r>
            <a:rPr kumimoji="1" lang="ja-JP" altLang="en-US" sz="1300">
              <a:latin typeface="ＭＳ Ｐゴシック"/>
            </a:rPr>
            <a:t>円低くなった。類似団体と比較して</a:t>
          </a:r>
          <a:r>
            <a:rPr kumimoji="1" lang="en-US" altLang="ja-JP" sz="1300">
              <a:latin typeface="ＭＳ Ｐゴシック"/>
            </a:rPr>
            <a:t>14,933</a:t>
          </a:r>
          <a:r>
            <a:rPr kumimoji="1" lang="ja-JP" altLang="en-US" sz="1300">
              <a:latin typeface="ＭＳ Ｐゴシック"/>
            </a:rPr>
            <a:t>円低くなっており、過去</a:t>
          </a:r>
          <a:r>
            <a:rPr kumimoji="1" lang="en-US" altLang="ja-JP" sz="1300">
              <a:latin typeface="ＭＳ Ｐゴシック"/>
            </a:rPr>
            <a:t>5</a:t>
          </a:r>
          <a:r>
            <a:rPr kumimoji="1" lang="ja-JP" altLang="en-US" sz="1300">
              <a:latin typeface="ＭＳ Ｐゴシック"/>
            </a:rPr>
            <a:t>年間で一番低い額となった。離島地域のため、旅費が類似団体平均より高くなっている他、こども園や清掃センター等施設に対する人件費も高くなっている。今後も指定管理者制度の導入による人件費の削減等をおこない、人件費・物件費等の抑制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80919</xdr:rowOff>
    </xdr:from>
    <xdr:to>
      <xdr:col>7</xdr:col>
      <xdr:colOff>152400</xdr:colOff>
      <xdr:row>85</xdr:row>
      <xdr:rowOff>33787</xdr:rowOff>
    </xdr:to>
    <xdr:cxnSp macro="">
      <xdr:nvCxnSpPr>
        <xdr:cNvPr id="189" name="直線コネクタ 188"/>
        <xdr:cNvCxnSpPr/>
      </xdr:nvCxnSpPr>
      <xdr:spPr>
        <a:xfrm flipV="1">
          <a:off x="4114800" y="14482719"/>
          <a:ext cx="838200" cy="12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133336</xdr:rowOff>
    </xdr:from>
    <xdr:to>
      <xdr:col>6</xdr:col>
      <xdr:colOff>0</xdr:colOff>
      <xdr:row>85</xdr:row>
      <xdr:rowOff>33787</xdr:rowOff>
    </xdr:to>
    <xdr:cxnSp macro="">
      <xdr:nvCxnSpPr>
        <xdr:cNvPr id="192" name="直線コネクタ 191"/>
        <xdr:cNvCxnSpPr/>
      </xdr:nvCxnSpPr>
      <xdr:spPr>
        <a:xfrm>
          <a:off x="3225800" y="14535136"/>
          <a:ext cx="889000" cy="7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133336</xdr:rowOff>
    </xdr:from>
    <xdr:to>
      <xdr:col>4</xdr:col>
      <xdr:colOff>482600</xdr:colOff>
      <xdr:row>84</xdr:row>
      <xdr:rowOff>145855</xdr:rowOff>
    </xdr:to>
    <xdr:cxnSp macro="">
      <xdr:nvCxnSpPr>
        <xdr:cNvPr id="195" name="直線コネクタ 194"/>
        <xdr:cNvCxnSpPr/>
      </xdr:nvCxnSpPr>
      <xdr:spPr>
        <a:xfrm flipV="1">
          <a:off x="2336800" y="14535136"/>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106942</xdr:rowOff>
    </xdr:from>
    <xdr:to>
      <xdr:col>3</xdr:col>
      <xdr:colOff>279400</xdr:colOff>
      <xdr:row>84</xdr:row>
      <xdr:rowOff>145855</xdr:rowOff>
    </xdr:to>
    <xdr:cxnSp macro="">
      <xdr:nvCxnSpPr>
        <xdr:cNvPr id="198" name="直線コネクタ 197"/>
        <xdr:cNvCxnSpPr/>
      </xdr:nvCxnSpPr>
      <xdr:spPr>
        <a:xfrm>
          <a:off x="1447800" y="14508742"/>
          <a:ext cx="889000" cy="3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2" name="テキスト ボックス 201"/>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30119</xdr:rowOff>
    </xdr:from>
    <xdr:to>
      <xdr:col>7</xdr:col>
      <xdr:colOff>203200</xdr:colOff>
      <xdr:row>84</xdr:row>
      <xdr:rowOff>131719</xdr:rowOff>
    </xdr:to>
    <xdr:sp macro="" textlink="">
      <xdr:nvSpPr>
        <xdr:cNvPr id="208" name="円/楕円 207"/>
        <xdr:cNvSpPr/>
      </xdr:nvSpPr>
      <xdr:spPr>
        <a:xfrm>
          <a:off x="4902200" y="1443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46646</xdr:rowOff>
    </xdr:from>
    <xdr:ext cx="762000" cy="259045"/>
    <xdr:sp macro="" textlink="">
      <xdr:nvSpPr>
        <xdr:cNvPr id="209" name="人件費・物件費等の状況該当値テキスト"/>
        <xdr:cNvSpPr txBox="1"/>
      </xdr:nvSpPr>
      <xdr:spPr>
        <a:xfrm>
          <a:off x="5041900" y="1427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249,324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154437</xdr:rowOff>
    </xdr:from>
    <xdr:to>
      <xdr:col>6</xdr:col>
      <xdr:colOff>50800</xdr:colOff>
      <xdr:row>85</xdr:row>
      <xdr:rowOff>84587</xdr:rowOff>
    </xdr:to>
    <xdr:sp macro="" textlink="">
      <xdr:nvSpPr>
        <xdr:cNvPr id="210" name="円/楕円 209"/>
        <xdr:cNvSpPr/>
      </xdr:nvSpPr>
      <xdr:spPr>
        <a:xfrm>
          <a:off x="4064000" y="1455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69364</xdr:rowOff>
    </xdr:from>
    <xdr:ext cx="736600" cy="259045"/>
    <xdr:sp macro="" textlink="">
      <xdr:nvSpPr>
        <xdr:cNvPr id="211" name="テキスト ボックス 210"/>
        <xdr:cNvSpPr txBox="1"/>
      </xdr:nvSpPr>
      <xdr:spPr>
        <a:xfrm>
          <a:off x="3733800" y="1464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300,844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82536</xdr:rowOff>
    </xdr:from>
    <xdr:to>
      <xdr:col>4</xdr:col>
      <xdr:colOff>533400</xdr:colOff>
      <xdr:row>85</xdr:row>
      <xdr:rowOff>12686</xdr:rowOff>
    </xdr:to>
    <xdr:sp macro="" textlink="">
      <xdr:nvSpPr>
        <xdr:cNvPr id="212" name="円/楕円 211"/>
        <xdr:cNvSpPr/>
      </xdr:nvSpPr>
      <xdr:spPr>
        <a:xfrm>
          <a:off x="3175000" y="1448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168913</xdr:rowOff>
    </xdr:from>
    <xdr:ext cx="762000" cy="259045"/>
    <xdr:sp macro="" textlink="">
      <xdr:nvSpPr>
        <xdr:cNvPr id="213" name="テキスト ボックス 212"/>
        <xdr:cNvSpPr txBox="1"/>
      </xdr:nvSpPr>
      <xdr:spPr>
        <a:xfrm>
          <a:off x="2844800" y="145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271,047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95055</xdr:rowOff>
    </xdr:from>
    <xdr:to>
      <xdr:col>3</xdr:col>
      <xdr:colOff>330200</xdr:colOff>
      <xdr:row>85</xdr:row>
      <xdr:rowOff>25205</xdr:rowOff>
    </xdr:to>
    <xdr:sp macro="" textlink="">
      <xdr:nvSpPr>
        <xdr:cNvPr id="214" name="円/楕円 213"/>
        <xdr:cNvSpPr/>
      </xdr:nvSpPr>
      <xdr:spPr>
        <a:xfrm>
          <a:off x="2286000" y="1449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9982</xdr:rowOff>
    </xdr:from>
    <xdr:ext cx="762000" cy="259045"/>
    <xdr:sp macro="" textlink="">
      <xdr:nvSpPr>
        <xdr:cNvPr id="215" name="テキスト ボックス 214"/>
        <xdr:cNvSpPr txBox="1"/>
      </xdr:nvSpPr>
      <xdr:spPr>
        <a:xfrm>
          <a:off x="1955800" y="145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276,235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56142</xdr:rowOff>
    </xdr:from>
    <xdr:to>
      <xdr:col>2</xdr:col>
      <xdr:colOff>127000</xdr:colOff>
      <xdr:row>84</xdr:row>
      <xdr:rowOff>157742</xdr:rowOff>
    </xdr:to>
    <xdr:sp macro="" textlink="">
      <xdr:nvSpPr>
        <xdr:cNvPr id="216" name="円/楕円 215"/>
        <xdr:cNvSpPr/>
      </xdr:nvSpPr>
      <xdr:spPr>
        <a:xfrm>
          <a:off x="1397000" y="14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142519</xdr:rowOff>
    </xdr:from>
    <xdr:ext cx="762000" cy="259045"/>
    <xdr:sp macro="" textlink="">
      <xdr:nvSpPr>
        <xdr:cNvPr id="217" name="テキスト ボックス 216"/>
        <xdr:cNvSpPr txBox="1"/>
      </xdr:nvSpPr>
      <xdr:spPr>
        <a:xfrm>
          <a:off x="1066800" y="14544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260,109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全国平均より</a:t>
          </a:r>
          <a:r>
            <a:rPr kumimoji="1" lang="en-US" altLang="ja-JP" sz="1300">
              <a:solidFill>
                <a:sysClr val="windowText" lastClr="000000"/>
              </a:solidFill>
              <a:latin typeface="ＭＳ Ｐゴシック"/>
            </a:rPr>
            <a:t>12.8</a:t>
          </a:r>
          <a:r>
            <a:rPr kumimoji="1" lang="ja-JP" altLang="en-US" sz="1300">
              <a:solidFill>
                <a:sysClr val="windowText" lastClr="000000"/>
              </a:solidFill>
              <a:latin typeface="ＭＳ Ｐゴシック"/>
            </a:rPr>
            <a:t>低く、</a:t>
          </a:r>
          <a:r>
            <a:rPr kumimoji="1" lang="ja-JP" altLang="ja-JP" sz="1300">
              <a:solidFill>
                <a:schemeClr val="dk1"/>
              </a:solidFill>
              <a:effectLst/>
              <a:latin typeface="+mn-lt"/>
              <a:ea typeface="+mn-ea"/>
              <a:cs typeface="+mn-cs"/>
            </a:rPr>
            <a:t>類似団体平均と比較すると</a:t>
          </a:r>
          <a:r>
            <a:rPr kumimoji="1" lang="en-US" altLang="ja-JP" sz="1300">
              <a:solidFill>
                <a:schemeClr val="dk1"/>
              </a:solidFill>
              <a:effectLst/>
              <a:latin typeface="+mn-lt"/>
              <a:ea typeface="+mn-ea"/>
              <a:cs typeface="+mn-cs"/>
            </a:rPr>
            <a:t>9.9</a:t>
          </a:r>
          <a:r>
            <a:rPr kumimoji="1" lang="ja-JP" altLang="en-US" sz="1300">
              <a:solidFill>
                <a:schemeClr val="dk1"/>
              </a:solidFill>
              <a:effectLst/>
              <a:latin typeface="+mn-lt"/>
              <a:ea typeface="+mn-ea"/>
              <a:cs typeface="+mn-cs"/>
            </a:rPr>
            <a:t>低い値となっている。</a:t>
          </a:r>
          <a:endParaRPr kumimoji="1" lang="en-US" altLang="ja-JP" sz="1300">
            <a:solidFill>
              <a:schemeClr val="dk1"/>
            </a:solidFill>
            <a:effectLst/>
            <a:latin typeface="+mn-lt"/>
            <a:ea typeface="+mn-ea"/>
            <a:cs typeface="+mn-cs"/>
          </a:endParaRPr>
        </a:p>
        <a:p>
          <a:r>
            <a:rPr kumimoji="1" lang="ja-JP" altLang="en-US" sz="1300">
              <a:solidFill>
                <a:sysClr val="windowText" lastClr="000000"/>
              </a:solidFill>
              <a:latin typeface="ＭＳ Ｐゴシック"/>
            </a:rPr>
            <a:t>今後も国や県と比較しながら適正な給与制度運用をおこない、給与の適正化に努める。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82804</xdr:rowOff>
    </xdr:from>
    <xdr:to>
      <xdr:col>24</xdr:col>
      <xdr:colOff>558800</xdr:colOff>
      <xdr:row>86</xdr:row>
      <xdr:rowOff>101600</xdr:rowOff>
    </xdr:to>
    <xdr:cxnSp macro="">
      <xdr:nvCxnSpPr>
        <xdr:cNvPr id="244" name="直線コネクタ 243"/>
        <xdr:cNvCxnSpPr/>
      </xdr:nvCxnSpPr>
      <xdr:spPr>
        <a:xfrm flipV="1">
          <a:off x="17018000" y="14141704"/>
          <a:ext cx="0" cy="704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5"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6" name="直線コネクタ 245"/>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169181</xdr:rowOff>
    </xdr:from>
    <xdr:ext cx="762000" cy="259045"/>
    <xdr:sp macro="" textlink="">
      <xdr:nvSpPr>
        <xdr:cNvPr id="247" name="給与水準   （国との比較）最大値テキスト"/>
        <xdr:cNvSpPr txBox="1"/>
      </xdr:nvSpPr>
      <xdr:spPr>
        <a:xfrm>
          <a:off x="17106900" y="1388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82</xdr:row>
      <xdr:rowOff>82804</xdr:rowOff>
    </xdr:from>
    <xdr:to>
      <xdr:col>24</xdr:col>
      <xdr:colOff>647700</xdr:colOff>
      <xdr:row>82</xdr:row>
      <xdr:rowOff>82804</xdr:rowOff>
    </xdr:to>
    <xdr:cxnSp macro="">
      <xdr:nvCxnSpPr>
        <xdr:cNvPr id="248" name="直線コネクタ 247"/>
        <xdr:cNvCxnSpPr/>
      </xdr:nvCxnSpPr>
      <xdr:spPr>
        <a:xfrm>
          <a:off x="16929100" y="1414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39370</xdr:rowOff>
    </xdr:from>
    <xdr:to>
      <xdr:col>24</xdr:col>
      <xdr:colOff>558800</xdr:colOff>
      <xdr:row>82</xdr:row>
      <xdr:rowOff>106935</xdr:rowOff>
    </xdr:to>
    <xdr:cxnSp macro="">
      <xdr:nvCxnSpPr>
        <xdr:cNvPr id="249" name="直線コネクタ 248"/>
        <xdr:cNvCxnSpPr/>
      </xdr:nvCxnSpPr>
      <xdr:spPr>
        <a:xfrm>
          <a:off x="16179800" y="14098270"/>
          <a:ext cx="8382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163085</xdr:rowOff>
    </xdr:from>
    <xdr:ext cx="762000" cy="259045"/>
    <xdr:sp macro="" textlink="">
      <xdr:nvSpPr>
        <xdr:cNvPr id="250" name="給与水準   （国との比較）平均値テキスト"/>
        <xdr:cNvSpPr txBox="1"/>
      </xdr:nvSpPr>
      <xdr:spPr>
        <a:xfrm>
          <a:off x="17106900" y="1456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51" name="フローチャート : 判断 250"/>
        <xdr:cNvSpPr/>
      </xdr:nvSpPr>
      <xdr:spPr>
        <a:xfrm>
          <a:off x="169672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39370</xdr:rowOff>
    </xdr:from>
    <xdr:to>
      <xdr:col>23</xdr:col>
      <xdr:colOff>406400</xdr:colOff>
      <xdr:row>84</xdr:row>
      <xdr:rowOff>5335</xdr:rowOff>
    </xdr:to>
    <xdr:cxnSp macro="">
      <xdr:nvCxnSpPr>
        <xdr:cNvPr id="252" name="直線コネクタ 251"/>
        <xdr:cNvCxnSpPr/>
      </xdr:nvCxnSpPr>
      <xdr:spPr>
        <a:xfrm flipV="1">
          <a:off x="15290800" y="14098270"/>
          <a:ext cx="889000" cy="30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14732</xdr:rowOff>
    </xdr:from>
    <xdr:to>
      <xdr:col>23</xdr:col>
      <xdr:colOff>457200</xdr:colOff>
      <xdr:row>85</xdr:row>
      <xdr:rowOff>116332</xdr:rowOff>
    </xdr:to>
    <xdr:sp macro="" textlink="">
      <xdr:nvSpPr>
        <xdr:cNvPr id="253" name="フローチャート : 判断 252"/>
        <xdr:cNvSpPr/>
      </xdr:nvSpPr>
      <xdr:spPr>
        <a:xfrm>
          <a:off x="16129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101109</xdr:rowOff>
    </xdr:from>
    <xdr:ext cx="736600" cy="259045"/>
    <xdr:sp macro="" textlink="">
      <xdr:nvSpPr>
        <xdr:cNvPr id="254" name="テキスト ボックス 253"/>
        <xdr:cNvSpPr txBox="1"/>
      </xdr:nvSpPr>
      <xdr:spPr>
        <a:xfrm>
          <a:off x="15798800" y="1467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128524</xdr:rowOff>
    </xdr:from>
    <xdr:to>
      <xdr:col>22</xdr:col>
      <xdr:colOff>203200</xdr:colOff>
      <xdr:row>84</xdr:row>
      <xdr:rowOff>5335</xdr:rowOff>
    </xdr:to>
    <xdr:cxnSp macro="">
      <xdr:nvCxnSpPr>
        <xdr:cNvPr id="255" name="直線コネクタ 254"/>
        <xdr:cNvCxnSpPr/>
      </xdr:nvCxnSpPr>
      <xdr:spPr>
        <a:xfrm>
          <a:off x="14401800" y="14358874"/>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38608</xdr:rowOff>
    </xdr:from>
    <xdr:to>
      <xdr:col>22</xdr:col>
      <xdr:colOff>254000</xdr:colOff>
      <xdr:row>87</xdr:row>
      <xdr:rowOff>140208</xdr:rowOff>
    </xdr:to>
    <xdr:sp macro="" textlink="">
      <xdr:nvSpPr>
        <xdr:cNvPr id="256" name="フローチャート : 判断 255"/>
        <xdr:cNvSpPr/>
      </xdr:nvSpPr>
      <xdr:spPr>
        <a:xfrm>
          <a:off x="15240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124985</xdr:rowOff>
    </xdr:from>
    <xdr:ext cx="762000" cy="259045"/>
    <xdr:sp macro="" textlink="">
      <xdr:nvSpPr>
        <xdr:cNvPr id="257" name="テキスト ボックス 256"/>
        <xdr:cNvSpPr txBox="1"/>
      </xdr:nvSpPr>
      <xdr:spPr>
        <a:xfrm>
          <a:off x="14909800" y="1504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133604</xdr:rowOff>
    </xdr:from>
    <xdr:to>
      <xdr:col>21</xdr:col>
      <xdr:colOff>0</xdr:colOff>
      <xdr:row>83</xdr:row>
      <xdr:rowOff>128524</xdr:rowOff>
    </xdr:to>
    <xdr:cxnSp macro="">
      <xdr:nvCxnSpPr>
        <xdr:cNvPr id="258" name="直線コネクタ 257"/>
        <xdr:cNvCxnSpPr/>
      </xdr:nvCxnSpPr>
      <xdr:spPr>
        <a:xfrm>
          <a:off x="13512800" y="14021054"/>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28956</xdr:rowOff>
    </xdr:from>
    <xdr:to>
      <xdr:col>21</xdr:col>
      <xdr:colOff>50800</xdr:colOff>
      <xdr:row>87</xdr:row>
      <xdr:rowOff>130556</xdr:rowOff>
    </xdr:to>
    <xdr:sp macro="" textlink="">
      <xdr:nvSpPr>
        <xdr:cNvPr id="259" name="フローチャート : 判断 258"/>
        <xdr:cNvSpPr/>
      </xdr:nvSpPr>
      <xdr:spPr>
        <a:xfrm>
          <a:off x="14351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115333</xdr:rowOff>
    </xdr:from>
    <xdr:ext cx="762000" cy="259045"/>
    <xdr:sp macro="" textlink="">
      <xdr:nvSpPr>
        <xdr:cNvPr id="260" name="テキスト ボックス 259"/>
        <xdr:cNvSpPr txBox="1"/>
      </xdr:nvSpPr>
      <xdr:spPr>
        <a:xfrm>
          <a:off x="14020800" y="1503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61" name="フローチャート : 判断 260"/>
        <xdr:cNvSpPr/>
      </xdr:nvSpPr>
      <xdr:spPr>
        <a:xfrm>
          <a:off x="13462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62501</xdr:rowOff>
    </xdr:from>
    <xdr:ext cx="762000" cy="259045"/>
    <xdr:sp macro="" textlink="">
      <xdr:nvSpPr>
        <xdr:cNvPr id="262" name="テキスト ボックス 261"/>
        <xdr:cNvSpPr txBox="1"/>
      </xdr:nvSpPr>
      <xdr:spPr>
        <a:xfrm>
          <a:off x="13131800" y="1463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56135</xdr:rowOff>
    </xdr:from>
    <xdr:to>
      <xdr:col>24</xdr:col>
      <xdr:colOff>609600</xdr:colOff>
      <xdr:row>82</xdr:row>
      <xdr:rowOff>157735</xdr:rowOff>
    </xdr:to>
    <xdr:sp macro="" textlink="">
      <xdr:nvSpPr>
        <xdr:cNvPr id="268" name="円/楕円 267"/>
        <xdr:cNvSpPr/>
      </xdr:nvSpPr>
      <xdr:spPr>
        <a:xfrm>
          <a:off x="16967200" y="141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148862</xdr:rowOff>
    </xdr:from>
    <xdr:ext cx="762000" cy="259045"/>
    <xdr:sp macro="" textlink="">
      <xdr:nvSpPr>
        <xdr:cNvPr id="269" name="給与水準   （国との比較）該当値テキスト"/>
        <xdr:cNvSpPr txBox="1"/>
      </xdr:nvSpPr>
      <xdr:spPr>
        <a:xfrm>
          <a:off x="17106900" y="1403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160020</xdr:rowOff>
    </xdr:from>
    <xdr:to>
      <xdr:col>23</xdr:col>
      <xdr:colOff>457200</xdr:colOff>
      <xdr:row>82</xdr:row>
      <xdr:rowOff>90170</xdr:rowOff>
    </xdr:to>
    <xdr:sp macro="" textlink="">
      <xdr:nvSpPr>
        <xdr:cNvPr id="270" name="円/楕円 269"/>
        <xdr:cNvSpPr/>
      </xdr:nvSpPr>
      <xdr:spPr>
        <a:xfrm>
          <a:off x="16129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100347</xdr:rowOff>
    </xdr:from>
    <xdr:ext cx="736600" cy="259045"/>
    <xdr:sp macro="" textlink="">
      <xdr:nvSpPr>
        <xdr:cNvPr id="271" name="テキスト ボックス 270"/>
        <xdr:cNvSpPr txBox="1"/>
      </xdr:nvSpPr>
      <xdr:spPr>
        <a:xfrm>
          <a:off x="15798800" y="1381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125985</xdr:rowOff>
    </xdr:from>
    <xdr:to>
      <xdr:col>22</xdr:col>
      <xdr:colOff>254000</xdr:colOff>
      <xdr:row>84</xdr:row>
      <xdr:rowOff>56135</xdr:rowOff>
    </xdr:to>
    <xdr:sp macro="" textlink="">
      <xdr:nvSpPr>
        <xdr:cNvPr id="272" name="円/楕円 271"/>
        <xdr:cNvSpPr/>
      </xdr:nvSpPr>
      <xdr:spPr>
        <a:xfrm>
          <a:off x="15240000" y="143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66312</xdr:rowOff>
    </xdr:from>
    <xdr:ext cx="762000" cy="259045"/>
    <xdr:sp macro="" textlink="">
      <xdr:nvSpPr>
        <xdr:cNvPr id="273" name="テキスト ボックス 272"/>
        <xdr:cNvSpPr txBox="1"/>
      </xdr:nvSpPr>
      <xdr:spPr>
        <a:xfrm>
          <a:off x="14909800" y="1412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77724</xdr:rowOff>
    </xdr:from>
    <xdr:to>
      <xdr:col>21</xdr:col>
      <xdr:colOff>50800</xdr:colOff>
      <xdr:row>84</xdr:row>
      <xdr:rowOff>7874</xdr:rowOff>
    </xdr:to>
    <xdr:sp macro="" textlink="">
      <xdr:nvSpPr>
        <xdr:cNvPr id="274" name="円/楕円 273"/>
        <xdr:cNvSpPr/>
      </xdr:nvSpPr>
      <xdr:spPr>
        <a:xfrm>
          <a:off x="14351000" y="1430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18051</xdr:rowOff>
    </xdr:from>
    <xdr:ext cx="762000" cy="259045"/>
    <xdr:sp macro="" textlink="">
      <xdr:nvSpPr>
        <xdr:cNvPr id="275" name="テキスト ボックス 274"/>
        <xdr:cNvSpPr txBox="1"/>
      </xdr:nvSpPr>
      <xdr:spPr>
        <a:xfrm>
          <a:off x="14020800" y="1407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82804</xdr:rowOff>
    </xdr:from>
    <xdr:to>
      <xdr:col>19</xdr:col>
      <xdr:colOff>533400</xdr:colOff>
      <xdr:row>82</xdr:row>
      <xdr:rowOff>12954</xdr:rowOff>
    </xdr:to>
    <xdr:sp macro="" textlink="">
      <xdr:nvSpPr>
        <xdr:cNvPr id="276" name="円/楕円 275"/>
        <xdr:cNvSpPr/>
      </xdr:nvSpPr>
      <xdr:spPr>
        <a:xfrm>
          <a:off x="13462000" y="1397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23131</xdr:rowOff>
    </xdr:from>
    <xdr:ext cx="762000" cy="259045"/>
    <xdr:sp macro="" textlink="">
      <xdr:nvSpPr>
        <xdr:cNvPr id="277" name="テキスト ボックス 276"/>
        <xdr:cNvSpPr txBox="1"/>
      </xdr:nvSpPr>
      <xdr:spPr>
        <a:xfrm>
          <a:off x="13131800" y="1373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後退職者数が増加する傾向にあることから、平均値近くまでは下がると予想されるが、組織機構及び事務等の見直しをおこなうとともに定員適正化計画を策定し、行財政環境の変化に即した定員管理に努める。</a:t>
          </a: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09" name="直線コネクタ 308"/>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0"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1" name="直線コネクタ 310"/>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2"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3" name="直線コネクタ 312"/>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165789</xdr:rowOff>
    </xdr:from>
    <xdr:to>
      <xdr:col>24</xdr:col>
      <xdr:colOff>558800</xdr:colOff>
      <xdr:row>63</xdr:row>
      <xdr:rowOff>25364</xdr:rowOff>
    </xdr:to>
    <xdr:cxnSp macro="">
      <xdr:nvCxnSpPr>
        <xdr:cNvPr id="314" name="直線コネクタ 313"/>
        <xdr:cNvCxnSpPr/>
      </xdr:nvCxnSpPr>
      <xdr:spPr>
        <a:xfrm>
          <a:off x="16179800" y="10795689"/>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5"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6" name="フローチャート : 判断 315"/>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165789</xdr:rowOff>
    </xdr:from>
    <xdr:to>
      <xdr:col>23</xdr:col>
      <xdr:colOff>406400</xdr:colOff>
      <xdr:row>63</xdr:row>
      <xdr:rowOff>30190</xdr:rowOff>
    </xdr:to>
    <xdr:cxnSp macro="">
      <xdr:nvCxnSpPr>
        <xdr:cNvPr id="317" name="直線コネクタ 316"/>
        <xdr:cNvCxnSpPr/>
      </xdr:nvCxnSpPr>
      <xdr:spPr>
        <a:xfrm flipV="1">
          <a:off x="15290800" y="10795689"/>
          <a:ext cx="889000" cy="3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18" name="フローチャート : 判断 317"/>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19" name="テキスト ボックス 318"/>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30190</xdr:rowOff>
    </xdr:from>
    <xdr:to>
      <xdr:col>22</xdr:col>
      <xdr:colOff>203200</xdr:colOff>
      <xdr:row>63</xdr:row>
      <xdr:rowOff>48115</xdr:rowOff>
    </xdr:to>
    <xdr:cxnSp macro="">
      <xdr:nvCxnSpPr>
        <xdr:cNvPr id="320" name="直線コネクタ 319"/>
        <xdr:cNvCxnSpPr/>
      </xdr:nvCxnSpPr>
      <xdr:spPr>
        <a:xfrm flipV="1">
          <a:off x="14401800" y="10831540"/>
          <a:ext cx="8890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1" name="フローチャート : 判断 320"/>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2" name="テキスト ボックス 321"/>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23985</xdr:rowOff>
    </xdr:from>
    <xdr:to>
      <xdr:col>21</xdr:col>
      <xdr:colOff>0</xdr:colOff>
      <xdr:row>63</xdr:row>
      <xdr:rowOff>48115</xdr:rowOff>
    </xdr:to>
    <xdr:cxnSp macro="">
      <xdr:nvCxnSpPr>
        <xdr:cNvPr id="323" name="直線コネクタ 322"/>
        <xdr:cNvCxnSpPr/>
      </xdr:nvCxnSpPr>
      <xdr:spPr>
        <a:xfrm>
          <a:off x="13512800" y="1082533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4" name="フローチャート : 判断 323"/>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5" name="テキスト ボックス 324"/>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6" name="フローチャート : 判断 325"/>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7" name="テキスト ボックス 326"/>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146014</xdr:rowOff>
    </xdr:from>
    <xdr:to>
      <xdr:col>24</xdr:col>
      <xdr:colOff>609600</xdr:colOff>
      <xdr:row>63</xdr:row>
      <xdr:rowOff>76164</xdr:rowOff>
    </xdr:to>
    <xdr:sp macro="" textlink="">
      <xdr:nvSpPr>
        <xdr:cNvPr id="333" name="円/楕円 332"/>
        <xdr:cNvSpPr/>
      </xdr:nvSpPr>
      <xdr:spPr>
        <a:xfrm>
          <a:off x="16967200" y="107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118091</xdr:rowOff>
    </xdr:from>
    <xdr:ext cx="762000" cy="259045"/>
    <xdr:sp macro="" textlink="">
      <xdr:nvSpPr>
        <xdr:cNvPr id="334" name="定員管理の状況該当値テキスト"/>
        <xdr:cNvSpPr txBox="1"/>
      </xdr:nvSpPr>
      <xdr:spPr>
        <a:xfrm>
          <a:off x="17106900" y="1074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114989</xdr:rowOff>
    </xdr:from>
    <xdr:to>
      <xdr:col>23</xdr:col>
      <xdr:colOff>457200</xdr:colOff>
      <xdr:row>63</xdr:row>
      <xdr:rowOff>45139</xdr:rowOff>
    </xdr:to>
    <xdr:sp macro="" textlink="">
      <xdr:nvSpPr>
        <xdr:cNvPr id="335" name="円/楕円 334"/>
        <xdr:cNvSpPr/>
      </xdr:nvSpPr>
      <xdr:spPr>
        <a:xfrm>
          <a:off x="16129000" y="1074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29916</xdr:rowOff>
    </xdr:from>
    <xdr:ext cx="736600" cy="259045"/>
    <xdr:sp macro="" textlink="">
      <xdr:nvSpPr>
        <xdr:cNvPr id="336" name="テキスト ボックス 335"/>
        <xdr:cNvSpPr txBox="1"/>
      </xdr:nvSpPr>
      <xdr:spPr>
        <a:xfrm>
          <a:off x="15798800" y="10831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150840</xdr:rowOff>
    </xdr:from>
    <xdr:to>
      <xdr:col>22</xdr:col>
      <xdr:colOff>254000</xdr:colOff>
      <xdr:row>63</xdr:row>
      <xdr:rowOff>80990</xdr:rowOff>
    </xdr:to>
    <xdr:sp macro="" textlink="">
      <xdr:nvSpPr>
        <xdr:cNvPr id="337" name="円/楕円 336"/>
        <xdr:cNvSpPr/>
      </xdr:nvSpPr>
      <xdr:spPr>
        <a:xfrm>
          <a:off x="15240000" y="107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65767</xdr:rowOff>
    </xdr:from>
    <xdr:ext cx="762000" cy="259045"/>
    <xdr:sp macro="" textlink="">
      <xdr:nvSpPr>
        <xdr:cNvPr id="338" name="テキスト ボックス 337"/>
        <xdr:cNvSpPr txBox="1"/>
      </xdr:nvSpPr>
      <xdr:spPr>
        <a:xfrm>
          <a:off x="14909800" y="108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168765</xdr:rowOff>
    </xdr:from>
    <xdr:to>
      <xdr:col>21</xdr:col>
      <xdr:colOff>50800</xdr:colOff>
      <xdr:row>63</xdr:row>
      <xdr:rowOff>98915</xdr:rowOff>
    </xdr:to>
    <xdr:sp macro="" textlink="">
      <xdr:nvSpPr>
        <xdr:cNvPr id="339" name="円/楕円 338"/>
        <xdr:cNvSpPr/>
      </xdr:nvSpPr>
      <xdr:spPr>
        <a:xfrm>
          <a:off x="14351000" y="107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83692</xdr:rowOff>
    </xdr:from>
    <xdr:ext cx="762000" cy="259045"/>
    <xdr:sp macro="" textlink="">
      <xdr:nvSpPr>
        <xdr:cNvPr id="340" name="テキスト ボックス 339"/>
        <xdr:cNvSpPr txBox="1"/>
      </xdr:nvSpPr>
      <xdr:spPr>
        <a:xfrm>
          <a:off x="14020800" y="1088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144635</xdr:rowOff>
    </xdr:from>
    <xdr:to>
      <xdr:col>19</xdr:col>
      <xdr:colOff>533400</xdr:colOff>
      <xdr:row>63</xdr:row>
      <xdr:rowOff>74785</xdr:rowOff>
    </xdr:to>
    <xdr:sp macro="" textlink="">
      <xdr:nvSpPr>
        <xdr:cNvPr id="341" name="円/楕円 340"/>
        <xdr:cNvSpPr/>
      </xdr:nvSpPr>
      <xdr:spPr>
        <a:xfrm>
          <a:off x="13462000" y="1077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59562</xdr:rowOff>
    </xdr:from>
    <xdr:ext cx="762000" cy="259045"/>
    <xdr:sp macro="" textlink="">
      <xdr:nvSpPr>
        <xdr:cNvPr id="342" name="テキスト ボックス 341"/>
        <xdr:cNvSpPr txBox="1"/>
      </xdr:nvSpPr>
      <xdr:spPr>
        <a:xfrm>
          <a:off x="13131800" y="1086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これまで起債の借入を極力抑えており、償還終了の起債もあり、公債比率は減少している。今後は平成</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25</a:t>
          </a:r>
          <a:r>
            <a:rPr kumimoji="1" lang="ja-JP" altLang="en-US" sz="1300">
              <a:latin typeface="ＭＳ Ｐゴシック"/>
            </a:rPr>
            <a:t>年度の大規模災害に係る償還や大型事業に係る起債の償還が発生し、公債比率も上昇傾向になるため、事業自体の緊急性や必要性等を精査し、起債の借入を減らすよう努める。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68" name="直線コネクタ 367"/>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69"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0" name="直線コネクタ 369"/>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1"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2" name="直線コネクタ 371"/>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1270</xdr:rowOff>
    </xdr:from>
    <xdr:to>
      <xdr:col>24</xdr:col>
      <xdr:colOff>558800</xdr:colOff>
      <xdr:row>42</xdr:row>
      <xdr:rowOff>64008</xdr:rowOff>
    </xdr:to>
    <xdr:cxnSp macro="">
      <xdr:nvCxnSpPr>
        <xdr:cNvPr id="373" name="直線コネクタ 372"/>
        <xdr:cNvCxnSpPr/>
      </xdr:nvCxnSpPr>
      <xdr:spPr>
        <a:xfrm flipV="1">
          <a:off x="16179800" y="720217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4"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5" name="フローチャート : 判断 374"/>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64008</xdr:rowOff>
    </xdr:from>
    <xdr:to>
      <xdr:col>23</xdr:col>
      <xdr:colOff>406400</xdr:colOff>
      <xdr:row>42</xdr:row>
      <xdr:rowOff>126746</xdr:rowOff>
    </xdr:to>
    <xdr:cxnSp macro="">
      <xdr:nvCxnSpPr>
        <xdr:cNvPr id="376" name="直線コネクタ 375"/>
        <xdr:cNvCxnSpPr/>
      </xdr:nvCxnSpPr>
      <xdr:spPr>
        <a:xfrm flipV="1">
          <a:off x="15290800" y="726490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7" name="フローチャート : 判断 376"/>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78" name="テキスト ボックス 377"/>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126746</xdr:rowOff>
    </xdr:from>
    <xdr:to>
      <xdr:col>22</xdr:col>
      <xdr:colOff>203200</xdr:colOff>
      <xdr:row>42</xdr:row>
      <xdr:rowOff>160528</xdr:rowOff>
    </xdr:to>
    <xdr:cxnSp macro="">
      <xdr:nvCxnSpPr>
        <xdr:cNvPr id="379" name="直線コネクタ 378"/>
        <xdr:cNvCxnSpPr/>
      </xdr:nvCxnSpPr>
      <xdr:spPr>
        <a:xfrm flipV="1">
          <a:off x="14401800" y="732764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0" name="フローチャート : 判断 379"/>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1" name="テキスト ボックス 380"/>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160528</xdr:rowOff>
    </xdr:from>
    <xdr:to>
      <xdr:col>21</xdr:col>
      <xdr:colOff>0</xdr:colOff>
      <xdr:row>43</xdr:row>
      <xdr:rowOff>32512</xdr:rowOff>
    </xdr:to>
    <xdr:cxnSp macro="">
      <xdr:nvCxnSpPr>
        <xdr:cNvPr id="382" name="直線コネクタ 381"/>
        <xdr:cNvCxnSpPr/>
      </xdr:nvCxnSpPr>
      <xdr:spPr>
        <a:xfrm flipV="1">
          <a:off x="13512800" y="73614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3" name="フローチャート : 判断 382"/>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4" name="テキスト ボックス 383"/>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5" name="フローチャート : 判断 38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6" name="テキスト ボックス 385"/>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92" name="円/楕円 391"/>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93997</xdr:rowOff>
    </xdr:from>
    <xdr:ext cx="762000" cy="259045"/>
    <xdr:sp macro="" textlink="">
      <xdr:nvSpPr>
        <xdr:cNvPr id="393"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13208</xdr:rowOff>
    </xdr:from>
    <xdr:to>
      <xdr:col>23</xdr:col>
      <xdr:colOff>457200</xdr:colOff>
      <xdr:row>42</xdr:row>
      <xdr:rowOff>114808</xdr:rowOff>
    </xdr:to>
    <xdr:sp macro="" textlink="">
      <xdr:nvSpPr>
        <xdr:cNvPr id="394" name="円/楕円 393"/>
        <xdr:cNvSpPr/>
      </xdr:nvSpPr>
      <xdr:spPr>
        <a:xfrm>
          <a:off x="16129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99585</xdr:rowOff>
    </xdr:from>
    <xdr:ext cx="736600" cy="259045"/>
    <xdr:sp macro="" textlink="">
      <xdr:nvSpPr>
        <xdr:cNvPr id="395" name="テキスト ボックス 394"/>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75946</xdr:rowOff>
    </xdr:from>
    <xdr:to>
      <xdr:col>22</xdr:col>
      <xdr:colOff>254000</xdr:colOff>
      <xdr:row>43</xdr:row>
      <xdr:rowOff>6096</xdr:rowOff>
    </xdr:to>
    <xdr:sp macro="" textlink="">
      <xdr:nvSpPr>
        <xdr:cNvPr id="396" name="円/楕円 395"/>
        <xdr:cNvSpPr/>
      </xdr:nvSpPr>
      <xdr:spPr>
        <a:xfrm>
          <a:off x="15240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162323</xdr:rowOff>
    </xdr:from>
    <xdr:ext cx="762000" cy="259045"/>
    <xdr:sp macro="" textlink="">
      <xdr:nvSpPr>
        <xdr:cNvPr id="397" name="テキスト ボックス 396"/>
        <xdr:cNvSpPr txBox="1"/>
      </xdr:nvSpPr>
      <xdr:spPr>
        <a:xfrm>
          <a:off x="14909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109728</xdr:rowOff>
    </xdr:from>
    <xdr:to>
      <xdr:col>21</xdr:col>
      <xdr:colOff>50800</xdr:colOff>
      <xdr:row>43</xdr:row>
      <xdr:rowOff>39878</xdr:rowOff>
    </xdr:to>
    <xdr:sp macro="" textlink="">
      <xdr:nvSpPr>
        <xdr:cNvPr id="398" name="円/楕円 397"/>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99" name="テキスト ボックス 39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153162</xdr:rowOff>
    </xdr:from>
    <xdr:to>
      <xdr:col>19</xdr:col>
      <xdr:colOff>533400</xdr:colOff>
      <xdr:row>43</xdr:row>
      <xdr:rowOff>83312</xdr:rowOff>
    </xdr:to>
    <xdr:sp macro="" textlink="">
      <xdr:nvSpPr>
        <xdr:cNvPr id="400" name="円/楕円 399"/>
        <xdr:cNvSpPr/>
      </xdr:nvSpPr>
      <xdr:spPr>
        <a:xfrm>
          <a:off x="13462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68089</xdr:rowOff>
    </xdr:from>
    <xdr:ext cx="762000" cy="259045"/>
    <xdr:sp macro="" textlink="">
      <xdr:nvSpPr>
        <xdr:cNvPr id="401" name="テキスト ボックス 400"/>
        <xdr:cNvSpPr txBox="1"/>
      </xdr:nvSpPr>
      <xdr:spPr>
        <a:xfrm>
          <a:off x="13131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将来負担比率が過去</a:t>
          </a:r>
          <a:r>
            <a:rPr kumimoji="1" lang="en-US" altLang="ja-JP" sz="1300">
              <a:latin typeface="ＭＳ Ｐゴシック"/>
            </a:rPr>
            <a:t>3</a:t>
          </a:r>
          <a:r>
            <a:rPr kumimoji="1" lang="ja-JP" altLang="en-US" sz="1300">
              <a:latin typeface="ＭＳ Ｐゴシック"/>
            </a:rPr>
            <a:t>年間減少傾向にある理由は、職員の入退職に伴う職員の若年化や、起債の借入を極力抑えてきたことが大きな要因となっている。</a:t>
          </a:r>
          <a:endParaRPr kumimoji="1" lang="en-US" altLang="ja-JP" sz="1300">
            <a:latin typeface="ＭＳ Ｐゴシック"/>
          </a:endParaRPr>
        </a:p>
        <a:p>
          <a:r>
            <a:rPr kumimoji="1" lang="ja-JP" altLang="en-US" sz="1300">
              <a:latin typeface="ＭＳ Ｐゴシック"/>
            </a:rPr>
            <a:t>今後は平成</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25</a:t>
          </a:r>
          <a:r>
            <a:rPr kumimoji="1" lang="ja-JP" altLang="en-US" sz="1300">
              <a:latin typeface="ＭＳ Ｐゴシック"/>
            </a:rPr>
            <a:t>年に起きた大規模災害等の起債償還がはじまり、大型事業も続くことから将来負担比率は高くなっていくことが考えられる。</a:t>
          </a:r>
          <a:endParaRPr kumimoji="1" lang="en-US" altLang="ja-JP" sz="1300">
            <a:latin typeface="ＭＳ Ｐゴシック"/>
          </a:endParaRPr>
        </a:p>
        <a:p>
          <a:r>
            <a:rPr kumimoji="1" lang="ja-JP" altLang="en-US" sz="1300">
              <a:latin typeface="ＭＳ Ｐゴシック"/>
            </a:rPr>
            <a:t>大型事業の経費や仕様を精査するとともに、他の事業についても単独事業を極力抑えるなどの対策に努める。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2" name="直線コネクタ 431"/>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3"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4" name="直線コネクタ 433"/>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67310</xdr:rowOff>
    </xdr:from>
    <xdr:to>
      <xdr:col>24</xdr:col>
      <xdr:colOff>558800</xdr:colOff>
      <xdr:row>18</xdr:row>
      <xdr:rowOff>32597</xdr:rowOff>
    </xdr:to>
    <xdr:cxnSp macro="">
      <xdr:nvCxnSpPr>
        <xdr:cNvPr id="437" name="直線コネクタ 436"/>
        <xdr:cNvCxnSpPr/>
      </xdr:nvCxnSpPr>
      <xdr:spPr>
        <a:xfrm flipV="1">
          <a:off x="16179800" y="298196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32597</xdr:rowOff>
    </xdr:from>
    <xdr:to>
      <xdr:col>23</xdr:col>
      <xdr:colOff>406400</xdr:colOff>
      <xdr:row>18</xdr:row>
      <xdr:rowOff>146352</xdr:rowOff>
    </xdr:to>
    <xdr:cxnSp macro="">
      <xdr:nvCxnSpPr>
        <xdr:cNvPr id="440" name="直線コネクタ 439"/>
        <xdr:cNvCxnSpPr/>
      </xdr:nvCxnSpPr>
      <xdr:spPr>
        <a:xfrm flipV="1">
          <a:off x="15290800" y="3118697"/>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14212</xdr:rowOff>
    </xdr:from>
    <xdr:to>
      <xdr:col>22</xdr:col>
      <xdr:colOff>203200</xdr:colOff>
      <xdr:row>18</xdr:row>
      <xdr:rowOff>146352</xdr:rowOff>
    </xdr:to>
    <xdr:cxnSp macro="">
      <xdr:nvCxnSpPr>
        <xdr:cNvPr id="443" name="直線コネクタ 442"/>
        <xdr:cNvCxnSpPr/>
      </xdr:nvCxnSpPr>
      <xdr:spPr>
        <a:xfrm>
          <a:off x="14401800" y="3100312"/>
          <a:ext cx="889000" cy="1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4" name="フローチャート : 判断 443"/>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5" name="テキスト ボックス 444"/>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14212</xdr:rowOff>
    </xdr:from>
    <xdr:to>
      <xdr:col>21</xdr:col>
      <xdr:colOff>0</xdr:colOff>
      <xdr:row>18</xdr:row>
      <xdr:rowOff>19957</xdr:rowOff>
    </xdr:to>
    <xdr:cxnSp macro="">
      <xdr:nvCxnSpPr>
        <xdr:cNvPr id="446" name="直線コネクタ 445"/>
        <xdr:cNvCxnSpPr/>
      </xdr:nvCxnSpPr>
      <xdr:spPr>
        <a:xfrm flipV="1">
          <a:off x="13512800" y="310031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7" name="フローチャート : 判断 446"/>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8" name="テキスト ボックス 447"/>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9" name="フローチャート : 判断 448"/>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0" name="テキスト ボックス 449"/>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16510</xdr:rowOff>
    </xdr:from>
    <xdr:to>
      <xdr:col>24</xdr:col>
      <xdr:colOff>609600</xdr:colOff>
      <xdr:row>17</xdr:row>
      <xdr:rowOff>118110</xdr:rowOff>
    </xdr:to>
    <xdr:sp macro="" textlink="">
      <xdr:nvSpPr>
        <xdr:cNvPr id="456" name="円/楕円 455"/>
        <xdr:cNvSpPr/>
      </xdr:nvSpPr>
      <xdr:spPr>
        <a:xfrm>
          <a:off x="16967200" y="29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160037</xdr:rowOff>
    </xdr:from>
    <xdr:ext cx="762000" cy="259045"/>
    <xdr:sp macro="" textlink="">
      <xdr:nvSpPr>
        <xdr:cNvPr id="457" name="将来負担の状況該当値テキスト"/>
        <xdr:cNvSpPr txBox="1"/>
      </xdr:nvSpPr>
      <xdr:spPr>
        <a:xfrm>
          <a:off x="17106900" y="290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153247</xdr:rowOff>
    </xdr:from>
    <xdr:to>
      <xdr:col>23</xdr:col>
      <xdr:colOff>457200</xdr:colOff>
      <xdr:row>18</xdr:row>
      <xdr:rowOff>83397</xdr:rowOff>
    </xdr:to>
    <xdr:sp macro="" textlink="">
      <xdr:nvSpPr>
        <xdr:cNvPr id="458" name="円/楕円 457"/>
        <xdr:cNvSpPr/>
      </xdr:nvSpPr>
      <xdr:spPr>
        <a:xfrm>
          <a:off x="16129000" y="30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68174</xdr:rowOff>
    </xdr:from>
    <xdr:ext cx="736600" cy="259045"/>
    <xdr:sp macro="" textlink="">
      <xdr:nvSpPr>
        <xdr:cNvPr id="459" name="テキスト ボックス 458"/>
        <xdr:cNvSpPr txBox="1"/>
      </xdr:nvSpPr>
      <xdr:spPr>
        <a:xfrm>
          <a:off x="15798800" y="3154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95552</xdr:rowOff>
    </xdr:from>
    <xdr:to>
      <xdr:col>22</xdr:col>
      <xdr:colOff>254000</xdr:colOff>
      <xdr:row>19</xdr:row>
      <xdr:rowOff>25702</xdr:rowOff>
    </xdr:to>
    <xdr:sp macro="" textlink="">
      <xdr:nvSpPr>
        <xdr:cNvPr id="460" name="円/楕円 459"/>
        <xdr:cNvSpPr/>
      </xdr:nvSpPr>
      <xdr:spPr>
        <a:xfrm>
          <a:off x="15240000" y="318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10479</xdr:rowOff>
    </xdr:from>
    <xdr:ext cx="762000" cy="259045"/>
    <xdr:sp macro="" textlink="">
      <xdr:nvSpPr>
        <xdr:cNvPr id="461" name="テキスト ボックス 460"/>
        <xdr:cNvSpPr txBox="1"/>
      </xdr:nvSpPr>
      <xdr:spPr>
        <a:xfrm>
          <a:off x="14909800" y="326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134862</xdr:rowOff>
    </xdr:from>
    <xdr:to>
      <xdr:col>21</xdr:col>
      <xdr:colOff>50800</xdr:colOff>
      <xdr:row>18</xdr:row>
      <xdr:rowOff>65012</xdr:rowOff>
    </xdr:to>
    <xdr:sp macro="" textlink="">
      <xdr:nvSpPr>
        <xdr:cNvPr id="462" name="円/楕円 461"/>
        <xdr:cNvSpPr/>
      </xdr:nvSpPr>
      <xdr:spPr>
        <a:xfrm>
          <a:off x="14351000" y="304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49789</xdr:rowOff>
    </xdr:from>
    <xdr:ext cx="762000" cy="259045"/>
    <xdr:sp macro="" textlink="">
      <xdr:nvSpPr>
        <xdr:cNvPr id="463" name="テキスト ボックス 462"/>
        <xdr:cNvSpPr txBox="1"/>
      </xdr:nvSpPr>
      <xdr:spPr>
        <a:xfrm>
          <a:off x="14020800" y="313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140607</xdr:rowOff>
    </xdr:from>
    <xdr:to>
      <xdr:col>19</xdr:col>
      <xdr:colOff>533400</xdr:colOff>
      <xdr:row>18</xdr:row>
      <xdr:rowOff>70757</xdr:rowOff>
    </xdr:to>
    <xdr:sp macro="" textlink="">
      <xdr:nvSpPr>
        <xdr:cNvPr id="464" name="円/楕円 463"/>
        <xdr:cNvSpPr/>
      </xdr:nvSpPr>
      <xdr:spPr>
        <a:xfrm>
          <a:off x="13462000" y="30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55534</xdr:rowOff>
    </xdr:from>
    <xdr:ext cx="762000" cy="259045"/>
    <xdr:sp macro="" textlink="">
      <xdr:nvSpPr>
        <xdr:cNvPr id="465" name="テキスト ボックス 464"/>
        <xdr:cNvSpPr txBox="1"/>
      </xdr:nvSpPr>
      <xdr:spPr>
        <a:xfrm>
          <a:off x="131318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鹿児島県与論町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5,456
5,445
20.58
4,496,521
4,139,381
289,877
2,658,786
5,038,134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58.2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類似団体平均より</a:t>
          </a:r>
          <a:r>
            <a:rPr kumimoji="1" lang="en-US" altLang="ja-JP" sz="1300">
              <a:solidFill>
                <a:schemeClr val="dk1"/>
              </a:solidFill>
              <a:effectLst/>
              <a:latin typeface="+mn-lt"/>
              <a:ea typeface="+mn-ea"/>
              <a:cs typeface="+mn-cs"/>
            </a:rPr>
            <a:t>6.9</a:t>
          </a:r>
          <a:r>
            <a:rPr kumimoji="1" lang="ja-JP" altLang="en-US" sz="1300">
              <a:solidFill>
                <a:schemeClr val="dk1"/>
              </a:solidFill>
              <a:effectLst/>
              <a:latin typeface="+mn-lt"/>
              <a:ea typeface="+mn-ea"/>
              <a:cs typeface="+mn-cs"/>
            </a:rPr>
            <a:t>ポイント高くなっている。</a:t>
          </a:r>
          <a:r>
            <a:rPr kumimoji="1" lang="ja-JP" altLang="ja-JP" sz="1300">
              <a:solidFill>
                <a:schemeClr val="dk1"/>
              </a:solidFill>
              <a:effectLst/>
              <a:latin typeface="+mn-lt"/>
              <a:ea typeface="+mn-ea"/>
              <a:cs typeface="+mn-cs"/>
            </a:rPr>
            <a:t>最終処分場や焼却施設・給食センター・こども園等の施設</a:t>
          </a:r>
          <a:r>
            <a:rPr kumimoji="1" lang="ja-JP" altLang="en-US" sz="1300">
              <a:solidFill>
                <a:schemeClr val="dk1"/>
              </a:solidFill>
              <a:effectLst/>
              <a:latin typeface="+mn-lt"/>
              <a:ea typeface="+mn-ea"/>
              <a:cs typeface="+mn-cs"/>
            </a:rPr>
            <a:t>運営を直営でおこなっており</a:t>
          </a:r>
          <a:r>
            <a:rPr kumimoji="1" lang="ja-JP" altLang="ja-JP" sz="1300">
              <a:solidFill>
                <a:schemeClr val="dk1"/>
              </a:solidFill>
              <a:effectLst/>
              <a:latin typeface="+mn-lt"/>
              <a:ea typeface="+mn-ea"/>
              <a:cs typeface="+mn-cs"/>
            </a:rPr>
            <a:t>、施設</a:t>
          </a:r>
          <a:r>
            <a:rPr kumimoji="1" lang="ja-JP" altLang="en-US" sz="1300">
              <a:solidFill>
                <a:schemeClr val="dk1"/>
              </a:solidFill>
              <a:effectLst/>
              <a:latin typeface="+mn-lt"/>
              <a:ea typeface="+mn-ea"/>
              <a:cs typeface="+mn-cs"/>
            </a:rPr>
            <a:t>管理</a:t>
          </a:r>
          <a:r>
            <a:rPr kumimoji="1" lang="ja-JP" altLang="ja-JP" sz="1300">
              <a:solidFill>
                <a:schemeClr val="dk1"/>
              </a:solidFill>
              <a:effectLst/>
              <a:latin typeface="+mn-lt"/>
              <a:ea typeface="+mn-ea"/>
              <a:cs typeface="+mn-cs"/>
            </a:rPr>
            <a:t>に係る人件費</a:t>
          </a:r>
          <a:r>
            <a:rPr kumimoji="1" lang="ja-JP" altLang="en-US" sz="1300">
              <a:solidFill>
                <a:schemeClr val="dk1"/>
              </a:solidFill>
              <a:effectLst/>
              <a:latin typeface="+mn-lt"/>
              <a:ea typeface="+mn-ea"/>
              <a:cs typeface="+mn-cs"/>
            </a:rPr>
            <a:t>が類似団体と比較して高いことが要因である。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今後は指定管理者制度の導入等や定員適正化をおこない職員数及び人件費の抑制に努める。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145288</xdr:rowOff>
    </xdr:from>
    <xdr:to>
      <xdr:col>7</xdr:col>
      <xdr:colOff>15875</xdr:colOff>
      <xdr:row>38</xdr:row>
      <xdr:rowOff>149860</xdr:rowOff>
    </xdr:to>
    <xdr:cxnSp macro="">
      <xdr:nvCxnSpPr>
        <xdr:cNvPr id="62" name="直線コネクタ 61"/>
        <xdr:cNvCxnSpPr/>
      </xdr:nvCxnSpPr>
      <xdr:spPr>
        <a:xfrm>
          <a:off x="3987800" y="66603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145288</xdr:rowOff>
    </xdr:from>
    <xdr:to>
      <xdr:col>5</xdr:col>
      <xdr:colOff>549275</xdr:colOff>
      <xdr:row>39</xdr:row>
      <xdr:rowOff>106426</xdr:rowOff>
    </xdr:to>
    <xdr:cxnSp macro="">
      <xdr:nvCxnSpPr>
        <xdr:cNvPr id="65" name="直線コネクタ 64"/>
        <xdr:cNvCxnSpPr/>
      </xdr:nvCxnSpPr>
      <xdr:spPr>
        <a:xfrm flipV="1">
          <a:off x="3098800" y="66603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97282</xdr:rowOff>
    </xdr:from>
    <xdr:to>
      <xdr:col>4</xdr:col>
      <xdr:colOff>346075</xdr:colOff>
      <xdr:row>39</xdr:row>
      <xdr:rowOff>106426</xdr:rowOff>
    </xdr:to>
    <xdr:cxnSp macro="">
      <xdr:nvCxnSpPr>
        <xdr:cNvPr id="68" name="直線コネクタ 67"/>
        <xdr:cNvCxnSpPr/>
      </xdr:nvCxnSpPr>
      <xdr:spPr>
        <a:xfrm>
          <a:off x="2209800" y="67838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104140</xdr:rowOff>
    </xdr:from>
    <xdr:to>
      <xdr:col>3</xdr:col>
      <xdr:colOff>142875</xdr:colOff>
      <xdr:row>39</xdr:row>
      <xdr:rowOff>97282</xdr:rowOff>
    </xdr:to>
    <xdr:cxnSp macro="">
      <xdr:nvCxnSpPr>
        <xdr:cNvPr id="71" name="直線コネクタ 70"/>
        <xdr:cNvCxnSpPr/>
      </xdr:nvCxnSpPr>
      <xdr:spPr>
        <a:xfrm>
          <a:off x="1320800" y="66192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99060</xdr:rowOff>
    </xdr:from>
    <xdr:to>
      <xdr:col>7</xdr:col>
      <xdr:colOff>66675</xdr:colOff>
      <xdr:row>39</xdr:row>
      <xdr:rowOff>29210</xdr:rowOff>
    </xdr:to>
    <xdr:sp macro="" textlink="">
      <xdr:nvSpPr>
        <xdr:cNvPr id="81" name="円/楕円 80"/>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71137</xdr:rowOff>
    </xdr:from>
    <xdr:ext cx="762000" cy="259045"/>
    <xdr:sp macro="" textlink="">
      <xdr:nvSpPr>
        <xdr:cNvPr id="82"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94488</xdr:rowOff>
    </xdr:from>
    <xdr:to>
      <xdr:col>5</xdr:col>
      <xdr:colOff>600075</xdr:colOff>
      <xdr:row>39</xdr:row>
      <xdr:rowOff>24638</xdr:rowOff>
    </xdr:to>
    <xdr:sp macro="" textlink="">
      <xdr:nvSpPr>
        <xdr:cNvPr id="83" name="円/楕円 82"/>
        <xdr:cNvSpPr/>
      </xdr:nvSpPr>
      <xdr:spPr>
        <a:xfrm>
          <a:off x="3937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9415</xdr:rowOff>
    </xdr:from>
    <xdr:ext cx="736600" cy="259045"/>
    <xdr:sp macro="" textlink="">
      <xdr:nvSpPr>
        <xdr:cNvPr id="84" name="テキスト ボックス 83"/>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55626</xdr:rowOff>
    </xdr:from>
    <xdr:to>
      <xdr:col>4</xdr:col>
      <xdr:colOff>396875</xdr:colOff>
      <xdr:row>39</xdr:row>
      <xdr:rowOff>157226</xdr:rowOff>
    </xdr:to>
    <xdr:sp macro="" textlink="">
      <xdr:nvSpPr>
        <xdr:cNvPr id="85" name="円/楕円 84"/>
        <xdr:cNvSpPr/>
      </xdr:nvSpPr>
      <xdr:spPr>
        <a:xfrm>
          <a:off x="3048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142003</xdr:rowOff>
    </xdr:from>
    <xdr:ext cx="762000" cy="259045"/>
    <xdr:sp macro="" textlink="">
      <xdr:nvSpPr>
        <xdr:cNvPr id="86" name="テキスト ボックス 85"/>
        <xdr:cNvSpPr txBox="1"/>
      </xdr:nvSpPr>
      <xdr:spPr>
        <a:xfrm>
          <a:off x="2717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46482</xdr:rowOff>
    </xdr:from>
    <xdr:to>
      <xdr:col>3</xdr:col>
      <xdr:colOff>193675</xdr:colOff>
      <xdr:row>39</xdr:row>
      <xdr:rowOff>148082</xdr:rowOff>
    </xdr:to>
    <xdr:sp macro="" textlink="">
      <xdr:nvSpPr>
        <xdr:cNvPr id="87" name="円/楕円 86"/>
        <xdr:cNvSpPr/>
      </xdr:nvSpPr>
      <xdr:spPr>
        <a:xfrm>
          <a:off x="2159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132859</xdr:rowOff>
    </xdr:from>
    <xdr:ext cx="762000" cy="259045"/>
    <xdr:sp macro="" textlink="">
      <xdr:nvSpPr>
        <xdr:cNvPr id="88" name="テキスト ボックス 87"/>
        <xdr:cNvSpPr txBox="1"/>
      </xdr:nvSpPr>
      <xdr:spPr>
        <a:xfrm>
          <a:off x="1828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53340</xdr:rowOff>
    </xdr:from>
    <xdr:to>
      <xdr:col>1</xdr:col>
      <xdr:colOff>676275</xdr:colOff>
      <xdr:row>38</xdr:row>
      <xdr:rowOff>154940</xdr:rowOff>
    </xdr:to>
    <xdr:sp macro="" textlink="">
      <xdr:nvSpPr>
        <xdr:cNvPr id="89" name="円/楕円 88"/>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139717</xdr:rowOff>
    </xdr:from>
    <xdr:ext cx="762000" cy="259045"/>
    <xdr:sp macro="" textlink="">
      <xdr:nvSpPr>
        <xdr:cNvPr id="90" name="テキスト ボックス 89"/>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a:t>
          </a:r>
          <a:r>
            <a:rPr kumimoji="1" lang="en-US" altLang="ja-JP" sz="1300">
              <a:latin typeface="ＭＳ Ｐゴシック"/>
            </a:rPr>
            <a:t>2.5</a:t>
          </a:r>
          <a:r>
            <a:rPr kumimoji="1" lang="ja-JP" altLang="en-US" sz="1300">
              <a:latin typeface="ＭＳ Ｐゴシック"/>
            </a:rPr>
            <a:t>高くなっており、過去</a:t>
          </a:r>
          <a:r>
            <a:rPr kumimoji="1" lang="en-US" altLang="ja-JP" sz="1300">
              <a:latin typeface="ＭＳ Ｐゴシック"/>
            </a:rPr>
            <a:t>5</a:t>
          </a:r>
          <a:r>
            <a:rPr kumimoji="1" lang="ja-JP" altLang="en-US" sz="1300">
              <a:latin typeface="ＭＳ Ｐゴシック"/>
            </a:rPr>
            <a:t>年間で最も高くなっている。離島地域のため物価や旅費が他団体より高いことが要因となっているが、今後はその他の費目も含めて経費の抑制に取り組み、財政の健全化に努める。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42418</xdr:rowOff>
    </xdr:from>
    <xdr:to>
      <xdr:col>24</xdr:col>
      <xdr:colOff>31750</xdr:colOff>
      <xdr:row>17</xdr:row>
      <xdr:rowOff>78994</xdr:rowOff>
    </xdr:to>
    <xdr:cxnSp macro="">
      <xdr:nvCxnSpPr>
        <xdr:cNvPr id="120" name="直線コネクタ 119"/>
        <xdr:cNvCxnSpPr/>
      </xdr:nvCxnSpPr>
      <xdr:spPr>
        <a:xfrm>
          <a:off x="15671800" y="29570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42418</xdr:rowOff>
    </xdr:from>
    <xdr:to>
      <xdr:col>22</xdr:col>
      <xdr:colOff>565150</xdr:colOff>
      <xdr:row>17</xdr:row>
      <xdr:rowOff>60706</xdr:rowOff>
    </xdr:to>
    <xdr:cxnSp macro="">
      <xdr:nvCxnSpPr>
        <xdr:cNvPr id="123" name="直線コネクタ 122"/>
        <xdr:cNvCxnSpPr/>
      </xdr:nvCxnSpPr>
      <xdr:spPr>
        <a:xfrm flipV="1">
          <a:off x="14782800" y="2957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37846</xdr:rowOff>
    </xdr:from>
    <xdr:to>
      <xdr:col>21</xdr:col>
      <xdr:colOff>361950</xdr:colOff>
      <xdr:row>17</xdr:row>
      <xdr:rowOff>60706</xdr:rowOff>
    </xdr:to>
    <xdr:cxnSp macro="">
      <xdr:nvCxnSpPr>
        <xdr:cNvPr id="126" name="直線コネクタ 125"/>
        <xdr:cNvCxnSpPr/>
      </xdr:nvCxnSpPr>
      <xdr:spPr>
        <a:xfrm>
          <a:off x="13893800" y="2952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37846</xdr:rowOff>
    </xdr:from>
    <xdr:to>
      <xdr:col>20</xdr:col>
      <xdr:colOff>158750</xdr:colOff>
      <xdr:row>17</xdr:row>
      <xdr:rowOff>51562</xdr:rowOff>
    </xdr:to>
    <xdr:cxnSp macro="">
      <xdr:nvCxnSpPr>
        <xdr:cNvPr id="129" name="直線コネクタ 128"/>
        <xdr:cNvCxnSpPr/>
      </xdr:nvCxnSpPr>
      <xdr:spPr>
        <a:xfrm flipV="1">
          <a:off x="13004800" y="2952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3" name="テキスト ボックス 13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28194</xdr:rowOff>
    </xdr:from>
    <xdr:to>
      <xdr:col>24</xdr:col>
      <xdr:colOff>82550</xdr:colOff>
      <xdr:row>17</xdr:row>
      <xdr:rowOff>129794</xdr:rowOff>
    </xdr:to>
    <xdr:sp macro="" textlink="">
      <xdr:nvSpPr>
        <xdr:cNvPr id="139" name="円/楕円 138"/>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271</xdr:rowOff>
    </xdr:from>
    <xdr:ext cx="762000" cy="259045"/>
    <xdr:sp macro="" textlink="">
      <xdr:nvSpPr>
        <xdr:cNvPr id="140" name="物件費該当値テキスト"/>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163068</xdr:rowOff>
    </xdr:from>
    <xdr:to>
      <xdr:col>22</xdr:col>
      <xdr:colOff>615950</xdr:colOff>
      <xdr:row>17</xdr:row>
      <xdr:rowOff>93218</xdr:rowOff>
    </xdr:to>
    <xdr:sp macro="" textlink="">
      <xdr:nvSpPr>
        <xdr:cNvPr id="141" name="円/楕円 140"/>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77995</xdr:rowOff>
    </xdr:from>
    <xdr:ext cx="736600" cy="259045"/>
    <xdr:sp macro="" textlink="">
      <xdr:nvSpPr>
        <xdr:cNvPr id="142" name="テキスト ボックス 141"/>
        <xdr:cNvSpPr txBox="1"/>
      </xdr:nvSpPr>
      <xdr:spPr>
        <a:xfrm>
          <a:off x="15290800" y="299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9906</xdr:rowOff>
    </xdr:from>
    <xdr:to>
      <xdr:col>21</xdr:col>
      <xdr:colOff>412750</xdr:colOff>
      <xdr:row>17</xdr:row>
      <xdr:rowOff>111506</xdr:rowOff>
    </xdr:to>
    <xdr:sp macro="" textlink="">
      <xdr:nvSpPr>
        <xdr:cNvPr id="143" name="円/楕円 142"/>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44" name="テキスト ボックス 143"/>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158496</xdr:rowOff>
    </xdr:from>
    <xdr:to>
      <xdr:col>20</xdr:col>
      <xdr:colOff>209550</xdr:colOff>
      <xdr:row>17</xdr:row>
      <xdr:rowOff>88646</xdr:rowOff>
    </xdr:to>
    <xdr:sp macro="" textlink="">
      <xdr:nvSpPr>
        <xdr:cNvPr id="145" name="円/楕円 144"/>
        <xdr:cNvSpPr/>
      </xdr:nvSpPr>
      <xdr:spPr>
        <a:xfrm>
          <a:off x="13843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73423</xdr:rowOff>
    </xdr:from>
    <xdr:ext cx="762000" cy="259045"/>
    <xdr:sp macro="" textlink="">
      <xdr:nvSpPr>
        <xdr:cNvPr id="146" name="テキスト ボックス 145"/>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762</xdr:rowOff>
    </xdr:from>
    <xdr:to>
      <xdr:col>19</xdr:col>
      <xdr:colOff>6350</xdr:colOff>
      <xdr:row>17</xdr:row>
      <xdr:rowOff>102362</xdr:rowOff>
    </xdr:to>
    <xdr:sp macro="" textlink="">
      <xdr:nvSpPr>
        <xdr:cNvPr id="147" name="円/楕円 146"/>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87139</xdr:rowOff>
    </xdr:from>
    <xdr:ext cx="762000" cy="259045"/>
    <xdr:sp macro="" textlink="">
      <xdr:nvSpPr>
        <xdr:cNvPr id="148" name="テキスト ボックス 147"/>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a:t>
          </a:r>
          <a:r>
            <a:rPr kumimoji="1" lang="en-US" altLang="ja-JP" sz="1300">
              <a:latin typeface="ＭＳ Ｐゴシック"/>
            </a:rPr>
            <a:t>0.3</a:t>
          </a:r>
          <a:r>
            <a:rPr kumimoji="1" lang="ja-JP" altLang="en-US" sz="1300">
              <a:latin typeface="ＭＳ Ｐゴシック"/>
            </a:rPr>
            <a:t>ポイント低く、全国平均より低くなっている。主な要因としては台風災害に伴う災害救助費の扶助費が無くなったことが挙げられる。今後は町単独扶助費の見直しを含め、健全化に努める。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127000</xdr:rowOff>
    </xdr:to>
    <xdr:cxnSp macro="">
      <xdr:nvCxnSpPr>
        <xdr:cNvPr id="181" name="直線コネクタ 180"/>
        <xdr:cNvCxnSpPr/>
      </xdr:nvCxnSpPr>
      <xdr:spPr>
        <a:xfrm flipV="1">
          <a:off x="3987800" y="9309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88900</xdr:rowOff>
    </xdr:from>
    <xdr:to>
      <xdr:col>5</xdr:col>
      <xdr:colOff>549275</xdr:colOff>
      <xdr:row>54</xdr:row>
      <xdr:rowOff>127000</xdr:rowOff>
    </xdr:to>
    <xdr:cxnSp macro="">
      <xdr:nvCxnSpPr>
        <xdr:cNvPr id="184" name="直線コネクタ 183"/>
        <xdr:cNvCxnSpPr/>
      </xdr:nvCxnSpPr>
      <xdr:spPr>
        <a:xfrm>
          <a:off x="3098800" y="91757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88900</xdr:rowOff>
    </xdr:from>
    <xdr:to>
      <xdr:col>4</xdr:col>
      <xdr:colOff>346075</xdr:colOff>
      <xdr:row>54</xdr:row>
      <xdr:rowOff>69850</xdr:rowOff>
    </xdr:to>
    <xdr:cxnSp macro="">
      <xdr:nvCxnSpPr>
        <xdr:cNvPr id="187" name="直線コネクタ 186"/>
        <xdr:cNvCxnSpPr/>
      </xdr:nvCxnSpPr>
      <xdr:spPr>
        <a:xfrm flipV="1">
          <a:off x="2209800" y="9175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69850</xdr:rowOff>
    </xdr:to>
    <xdr:cxnSp macro="">
      <xdr:nvCxnSpPr>
        <xdr:cNvPr id="190" name="直線コネクタ 189"/>
        <xdr:cNvCxnSpPr/>
      </xdr:nvCxnSpPr>
      <xdr:spPr>
        <a:xfrm>
          <a:off x="1320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0" name="円/楕円 199"/>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01"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2" name="円/楕円 201"/>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203" name="テキスト ボックス 202"/>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38100</xdr:rowOff>
    </xdr:from>
    <xdr:to>
      <xdr:col>4</xdr:col>
      <xdr:colOff>396875</xdr:colOff>
      <xdr:row>53</xdr:row>
      <xdr:rowOff>139700</xdr:rowOff>
    </xdr:to>
    <xdr:sp macro="" textlink="">
      <xdr:nvSpPr>
        <xdr:cNvPr id="204" name="円/楕円 203"/>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149877</xdr:rowOff>
    </xdr:from>
    <xdr:ext cx="762000" cy="259045"/>
    <xdr:sp macro="" textlink="">
      <xdr:nvSpPr>
        <xdr:cNvPr id="205" name="テキスト ボックス 204"/>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06" name="円/楕円 205"/>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105427</xdr:rowOff>
    </xdr:from>
    <xdr:ext cx="762000" cy="259045"/>
    <xdr:sp macro="" textlink="">
      <xdr:nvSpPr>
        <xdr:cNvPr id="207" name="テキスト ボックス 206"/>
        <xdr:cNvSpPr txBox="1"/>
      </xdr:nvSpPr>
      <xdr:spPr>
        <a:xfrm>
          <a:off x="1828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8" name="円/楕円 207"/>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9" name="テキスト ボックス 20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他類似団体</a:t>
          </a:r>
          <a:r>
            <a:rPr kumimoji="1" lang="ja-JP" altLang="en-US" sz="1300">
              <a:solidFill>
                <a:schemeClr val="dk1"/>
              </a:solidFill>
              <a:effectLst/>
              <a:latin typeface="+mn-lt"/>
              <a:ea typeface="+mn-ea"/>
              <a:cs typeface="+mn-cs"/>
            </a:rPr>
            <a:t>平均より</a:t>
          </a:r>
          <a:r>
            <a:rPr kumimoji="1" lang="en-US" altLang="ja-JP" sz="1300">
              <a:solidFill>
                <a:schemeClr val="dk1"/>
              </a:solidFill>
              <a:effectLst/>
              <a:latin typeface="+mn-lt"/>
              <a:ea typeface="+mn-ea"/>
              <a:cs typeface="+mn-cs"/>
            </a:rPr>
            <a:t>2.2</a:t>
          </a:r>
          <a:r>
            <a:rPr kumimoji="1" lang="ja-JP" altLang="en-US" sz="1300">
              <a:solidFill>
                <a:schemeClr val="dk1"/>
              </a:solidFill>
              <a:effectLst/>
              <a:latin typeface="+mn-lt"/>
              <a:ea typeface="+mn-ea"/>
              <a:cs typeface="+mn-cs"/>
            </a:rPr>
            <a:t>低く、全国平均より</a:t>
          </a:r>
          <a:r>
            <a:rPr kumimoji="1" lang="ja-JP" altLang="ja-JP" sz="1300">
              <a:solidFill>
                <a:schemeClr val="dk1"/>
              </a:solidFill>
              <a:effectLst/>
              <a:latin typeface="+mn-lt"/>
              <a:ea typeface="+mn-ea"/>
              <a:cs typeface="+mn-cs"/>
            </a:rPr>
            <a:t>低い水準</a:t>
          </a:r>
          <a:r>
            <a:rPr kumimoji="1" lang="ja-JP" altLang="en-US" sz="1300">
              <a:solidFill>
                <a:schemeClr val="dk1"/>
              </a:solidFill>
              <a:effectLst/>
              <a:latin typeface="+mn-lt"/>
              <a:ea typeface="+mn-ea"/>
              <a:cs typeface="+mn-cs"/>
            </a:rPr>
            <a:t>にあるが、特別会計への操出金は毎年多額となっていることから、今後も事業や事務の見直しをおこない健全化に努める。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75565</xdr:rowOff>
    </xdr:from>
    <xdr:to>
      <xdr:col>24</xdr:col>
      <xdr:colOff>31750</xdr:colOff>
      <xdr:row>57</xdr:row>
      <xdr:rowOff>92710</xdr:rowOff>
    </xdr:to>
    <xdr:cxnSp macro="">
      <xdr:nvCxnSpPr>
        <xdr:cNvPr id="237" name="直線コネクタ 236"/>
        <xdr:cNvCxnSpPr/>
      </xdr:nvCxnSpPr>
      <xdr:spPr>
        <a:xfrm flipV="1">
          <a:off x="15671800" y="984821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92710</xdr:rowOff>
    </xdr:to>
    <xdr:cxnSp macro="">
      <xdr:nvCxnSpPr>
        <xdr:cNvPr id="240" name="直線コネクタ 239"/>
        <xdr:cNvCxnSpPr/>
      </xdr:nvCxnSpPr>
      <xdr:spPr>
        <a:xfrm>
          <a:off x="14782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41275</xdr:rowOff>
    </xdr:from>
    <xdr:to>
      <xdr:col>21</xdr:col>
      <xdr:colOff>361950</xdr:colOff>
      <xdr:row>57</xdr:row>
      <xdr:rowOff>69850</xdr:rowOff>
    </xdr:to>
    <xdr:cxnSp macro="">
      <xdr:nvCxnSpPr>
        <xdr:cNvPr id="243" name="直線コネクタ 242"/>
        <xdr:cNvCxnSpPr/>
      </xdr:nvCxnSpPr>
      <xdr:spPr>
        <a:xfrm>
          <a:off x="13893800" y="9813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41275</xdr:rowOff>
    </xdr:from>
    <xdr:to>
      <xdr:col>20</xdr:col>
      <xdr:colOff>158750</xdr:colOff>
      <xdr:row>57</xdr:row>
      <xdr:rowOff>58420</xdr:rowOff>
    </xdr:to>
    <xdr:cxnSp macro="">
      <xdr:nvCxnSpPr>
        <xdr:cNvPr id="246" name="直線コネクタ 245"/>
        <xdr:cNvCxnSpPr/>
      </xdr:nvCxnSpPr>
      <xdr:spPr>
        <a:xfrm flipV="1">
          <a:off x="13004800" y="98139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24765</xdr:rowOff>
    </xdr:from>
    <xdr:to>
      <xdr:col>24</xdr:col>
      <xdr:colOff>82550</xdr:colOff>
      <xdr:row>57</xdr:row>
      <xdr:rowOff>126365</xdr:rowOff>
    </xdr:to>
    <xdr:sp macro="" textlink="">
      <xdr:nvSpPr>
        <xdr:cNvPr id="256" name="円/楕円 255"/>
        <xdr:cNvSpPr/>
      </xdr:nvSpPr>
      <xdr:spPr>
        <a:xfrm>
          <a:off x="164592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41292</xdr:rowOff>
    </xdr:from>
    <xdr:ext cx="762000" cy="259045"/>
    <xdr:sp macro="" textlink="">
      <xdr:nvSpPr>
        <xdr:cNvPr id="257" name="その他該当値テキスト"/>
        <xdr:cNvSpPr txBox="1"/>
      </xdr:nvSpPr>
      <xdr:spPr>
        <a:xfrm>
          <a:off x="16598900" y="964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58" name="円/楕円 257"/>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153687</xdr:rowOff>
    </xdr:from>
    <xdr:ext cx="736600" cy="259045"/>
    <xdr:sp macro="" textlink="">
      <xdr:nvSpPr>
        <xdr:cNvPr id="259" name="テキスト ボックス 258"/>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60" name="円/楕円 259"/>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161925</xdr:rowOff>
    </xdr:from>
    <xdr:to>
      <xdr:col>20</xdr:col>
      <xdr:colOff>209550</xdr:colOff>
      <xdr:row>57</xdr:row>
      <xdr:rowOff>92075</xdr:rowOff>
    </xdr:to>
    <xdr:sp macro="" textlink="">
      <xdr:nvSpPr>
        <xdr:cNvPr id="262" name="円/楕円 261"/>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102252</xdr:rowOff>
    </xdr:from>
    <xdr:ext cx="762000" cy="259045"/>
    <xdr:sp macro="" textlink="">
      <xdr:nvSpPr>
        <xdr:cNvPr id="263" name="テキスト ボックス 262"/>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7620</xdr:rowOff>
    </xdr:from>
    <xdr:to>
      <xdr:col>19</xdr:col>
      <xdr:colOff>6350</xdr:colOff>
      <xdr:row>57</xdr:row>
      <xdr:rowOff>109220</xdr:rowOff>
    </xdr:to>
    <xdr:sp macro="" textlink="">
      <xdr:nvSpPr>
        <xdr:cNvPr id="264" name="円/楕円 263"/>
        <xdr:cNvSpPr/>
      </xdr:nvSpPr>
      <xdr:spPr>
        <a:xfrm>
          <a:off x="12954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119397</xdr:rowOff>
    </xdr:from>
    <xdr:ext cx="762000" cy="259045"/>
    <xdr:sp macro="" textlink="">
      <xdr:nvSpPr>
        <xdr:cNvPr id="265" name="テキスト ボックス 264"/>
        <xdr:cNvSpPr txBox="1"/>
      </xdr:nvSpPr>
      <xdr:spPr>
        <a:xfrm>
          <a:off x="12623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他類似団体平均より</a:t>
          </a:r>
          <a:r>
            <a:rPr kumimoji="1" lang="en-US" altLang="ja-JP" sz="1300">
              <a:latin typeface="ＭＳ Ｐゴシック"/>
            </a:rPr>
            <a:t>3.7</a:t>
          </a:r>
          <a:r>
            <a:rPr kumimoji="1" lang="ja-JP" altLang="en-US" sz="1300">
              <a:latin typeface="ＭＳ Ｐゴシック"/>
            </a:rPr>
            <a:t>低いが、鹿児島県平均より</a:t>
          </a:r>
          <a:r>
            <a:rPr kumimoji="1" lang="en-US" altLang="ja-JP" sz="1300">
              <a:latin typeface="ＭＳ Ｐゴシック"/>
            </a:rPr>
            <a:t>2</a:t>
          </a:r>
          <a:r>
            <a:rPr kumimoji="1" lang="ja-JP" altLang="en-US" sz="1300">
              <a:latin typeface="ＭＳ Ｐゴシック"/>
            </a:rPr>
            <a:t>高くなっている。主な要因として町単独補助金が多いなっている、今後各団体にヒアリングをおこなうなど、補助金の適正化に努める。</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36</xdr:row>
      <xdr:rowOff>6169</xdr:rowOff>
    </xdr:to>
    <xdr:cxnSp macro="">
      <xdr:nvCxnSpPr>
        <xdr:cNvPr id="299" name="直線コネクタ 298"/>
        <xdr:cNvCxnSpPr/>
      </xdr:nvCxnSpPr>
      <xdr:spPr>
        <a:xfrm>
          <a:off x="15671800" y="613918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36</xdr:row>
      <xdr:rowOff>38826</xdr:rowOff>
    </xdr:to>
    <xdr:cxnSp macro="">
      <xdr:nvCxnSpPr>
        <xdr:cNvPr id="302" name="直線コネクタ 301"/>
        <xdr:cNvCxnSpPr/>
      </xdr:nvCxnSpPr>
      <xdr:spPr>
        <a:xfrm flipV="1">
          <a:off x="14782800" y="613918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38826</xdr:rowOff>
    </xdr:to>
    <xdr:cxnSp macro="">
      <xdr:nvCxnSpPr>
        <xdr:cNvPr id="305" name="直線コネクタ 304"/>
        <xdr:cNvCxnSpPr/>
      </xdr:nvCxnSpPr>
      <xdr:spPr>
        <a:xfrm>
          <a:off x="13893800" y="61849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71483</xdr:rowOff>
    </xdr:to>
    <xdr:cxnSp macro="">
      <xdr:nvCxnSpPr>
        <xdr:cNvPr id="308" name="直線コネクタ 307"/>
        <xdr:cNvCxnSpPr/>
      </xdr:nvCxnSpPr>
      <xdr:spPr>
        <a:xfrm flipV="1">
          <a:off x="13004800" y="618490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126819</xdr:rowOff>
    </xdr:from>
    <xdr:to>
      <xdr:col>24</xdr:col>
      <xdr:colOff>82550</xdr:colOff>
      <xdr:row>36</xdr:row>
      <xdr:rowOff>56969</xdr:rowOff>
    </xdr:to>
    <xdr:sp macro="" textlink="">
      <xdr:nvSpPr>
        <xdr:cNvPr id="318" name="円/楕円 317"/>
        <xdr:cNvSpPr/>
      </xdr:nvSpPr>
      <xdr:spPr>
        <a:xfrm>
          <a:off x="164592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143346</xdr:rowOff>
    </xdr:from>
    <xdr:ext cx="762000" cy="259045"/>
    <xdr:sp macro="" textlink="">
      <xdr:nvSpPr>
        <xdr:cNvPr id="319" name="補助費等該当値テキスト"/>
        <xdr:cNvSpPr txBox="1"/>
      </xdr:nvSpPr>
      <xdr:spPr>
        <a:xfrm>
          <a:off x="16598900" y="597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20" name="円/楕円 319"/>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21" name="テキスト ボックス 320"/>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159476</xdr:rowOff>
    </xdr:from>
    <xdr:to>
      <xdr:col>21</xdr:col>
      <xdr:colOff>412750</xdr:colOff>
      <xdr:row>36</xdr:row>
      <xdr:rowOff>89626</xdr:rowOff>
    </xdr:to>
    <xdr:sp macro="" textlink="">
      <xdr:nvSpPr>
        <xdr:cNvPr id="322" name="円/楕円 321"/>
        <xdr:cNvSpPr/>
      </xdr:nvSpPr>
      <xdr:spPr>
        <a:xfrm>
          <a:off x="14732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99803</xdr:rowOff>
    </xdr:from>
    <xdr:ext cx="762000" cy="259045"/>
    <xdr:sp macro="" textlink="">
      <xdr:nvSpPr>
        <xdr:cNvPr id="323" name="テキスト ボックス 322"/>
        <xdr:cNvSpPr txBox="1"/>
      </xdr:nvSpPr>
      <xdr:spPr>
        <a:xfrm>
          <a:off x="14401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24" name="円/楕円 323"/>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25" name="テキスト ボックス 324"/>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20683</xdr:rowOff>
    </xdr:from>
    <xdr:to>
      <xdr:col>19</xdr:col>
      <xdr:colOff>6350</xdr:colOff>
      <xdr:row>36</xdr:row>
      <xdr:rowOff>122283</xdr:rowOff>
    </xdr:to>
    <xdr:sp macro="" textlink="">
      <xdr:nvSpPr>
        <xdr:cNvPr id="326" name="円/楕円 325"/>
        <xdr:cNvSpPr/>
      </xdr:nvSpPr>
      <xdr:spPr>
        <a:xfrm>
          <a:off x="12954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132460</xdr:rowOff>
    </xdr:from>
    <xdr:ext cx="762000" cy="259045"/>
    <xdr:sp macro="" textlink="">
      <xdr:nvSpPr>
        <xdr:cNvPr id="327" name="テキスト ボックス 326"/>
        <xdr:cNvSpPr txBox="1"/>
      </xdr:nvSpPr>
      <xdr:spPr>
        <a:xfrm>
          <a:off x="12623800" y="596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a:t>
          </a:r>
          <a:r>
            <a:rPr kumimoji="1" lang="en-US" altLang="ja-JP" sz="1300">
              <a:latin typeface="ＭＳ Ｐゴシック"/>
            </a:rPr>
            <a:t>2.8</a:t>
          </a:r>
          <a:r>
            <a:rPr kumimoji="1" lang="ja-JP" altLang="en-US" sz="1300">
              <a:latin typeface="ＭＳ Ｐゴシック"/>
            </a:rPr>
            <a:t>ポイント高くなっている。平成</a:t>
          </a:r>
          <a:r>
            <a:rPr kumimoji="1" lang="en-US" altLang="ja-JP" sz="1300">
              <a:latin typeface="ＭＳ Ｐゴシック"/>
            </a:rPr>
            <a:t>25</a:t>
          </a:r>
          <a:r>
            <a:rPr kumimoji="1" lang="ja-JP" altLang="en-US" sz="1300">
              <a:latin typeface="ＭＳ Ｐゴシック"/>
            </a:rPr>
            <a:t>年に教育福祉施設整備事業債の償還が終了し、一時公債費は減少したが、辺地対策事業債の元金償還が開始されたことが要因である。今後は事業の見直しや新規起債発行の抑制に努める。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149861</xdr:rowOff>
    </xdr:from>
    <xdr:to>
      <xdr:col>7</xdr:col>
      <xdr:colOff>15875</xdr:colOff>
      <xdr:row>79</xdr:row>
      <xdr:rowOff>33274</xdr:rowOff>
    </xdr:to>
    <xdr:cxnSp macro="">
      <xdr:nvCxnSpPr>
        <xdr:cNvPr id="357" name="直線コネクタ 356"/>
        <xdr:cNvCxnSpPr/>
      </xdr:nvCxnSpPr>
      <xdr:spPr>
        <a:xfrm>
          <a:off x="3987800" y="13522961"/>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149861</xdr:rowOff>
    </xdr:from>
    <xdr:to>
      <xdr:col>5</xdr:col>
      <xdr:colOff>549275</xdr:colOff>
      <xdr:row>79</xdr:row>
      <xdr:rowOff>152146</xdr:rowOff>
    </xdr:to>
    <xdr:cxnSp macro="">
      <xdr:nvCxnSpPr>
        <xdr:cNvPr id="360" name="直線コネクタ 359"/>
        <xdr:cNvCxnSpPr/>
      </xdr:nvCxnSpPr>
      <xdr:spPr>
        <a:xfrm flipV="1">
          <a:off x="3098800" y="13522961"/>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152146</xdr:rowOff>
    </xdr:from>
    <xdr:to>
      <xdr:col>4</xdr:col>
      <xdr:colOff>346075</xdr:colOff>
      <xdr:row>79</xdr:row>
      <xdr:rowOff>156718</xdr:rowOff>
    </xdr:to>
    <xdr:cxnSp macro="">
      <xdr:nvCxnSpPr>
        <xdr:cNvPr id="363" name="直線コネクタ 362"/>
        <xdr:cNvCxnSpPr/>
      </xdr:nvCxnSpPr>
      <xdr:spPr>
        <a:xfrm flipV="1">
          <a:off x="2209800" y="136966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115570</xdr:rowOff>
    </xdr:from>
    <xdr:to>
      <xdr:col>3</xdr:col>
      <xdr:colOff>142875</xdr:colOff>
      <xdr:row>79</xdr:row>
      <xdr:rowOff>156718</xdr:rowOff>
    </xdr:to>
    <xdr:cxnSp macro="">
      <xdr:nvCxnSpPr>
        <xdr:cNvPr id="366" name="直線コネクタ 365"/>
        <xdr:cNvCxnSpPr/>
      </xdr:nvCxnSpPr>
      <xdr:spPr>
        <a:xfrm>
          <a:off x="1320800" y="136601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0" name="テキスト ボックス 369"/>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153924</xdr:rowOff>
    </xdr:from>
    <xdr:to>
      <xdr:col>7</xdr:col>
      <xdr:colOff>66675</xdr:colOff>
      <xdr:row>79</xdr:row>
      <xdr:rowOff>84074</xdr:rowOff>
    </xdr:to>
    <xdr:sp macro="" textlink="">
      <xdr:nvSpPr>
        <xdr:cNvPr id="376" name="円/楕円 375"/>
        <xdr:cNvSpPr/>
      </xdr:nvSpPr>
      <xdr:spPr>
        <a:xfrm>
          <a:off x="4775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126001</xdr:rowOff>
    </xdr:from>
    <xdr:ext cx="762000" cy="259045"/>
    <xdr:sp macro="" textlink="">
      <xdr:nvSpPr>
        <xdr:cNvPr id="377" name="公債費該当値テキスト"/>
        <xdr:cNvSpPr txBox="1"/>
      </xdr:nvSpPr>
      <xdr:spPr>
        <a:xfrm>
          <a:off x="4914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99061</xdr:rowOff>
    </xdr:from>
    <xdr:to>
      <xdr:col>5</xdr:col>
      <xdr:colOff>600075</xdr:colOff>
      <xdr:row>79</xdr:row>
      <xdr:rowOff>29211</xdr:rowOff>
    </xdr:to>
    <xdr:sp macro="" textlink="">
      <xdr:nvSpPr>
        <xdr:cNvPr id="378" name="円/楕円 377"/>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79" name="テキスト ボックス 378"/>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101346</xdr:rowOff>
    </xdr:from>
    <xdr:to>
      <xdr:col>4</xdr:col>
      <xdr:colOff>396875</xdr:colOff>
      <xdr:row>80</xdr:row>
      <xdr:rowOff>31496</xdr:rowOff>
    </xdr:to>
    <xdr:sp macro="" textlink="">
      <xdr:nvSpPr>
        <xdr:cNvPr id="380" name="円/楕円 379"/>
        <xdr:cNvSpPr/>
      </xdr:nvSpPr>
      <xdr:spPr>
        <a:xfrm>
          <a:off x="3048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16273</xdr:rowOff>
    </xdr:from>
    <xdr:ext cx="762000" cy="259045"/>
    <xdr:sp macro="" textlink="">
      <xdr:nvSpPr>
        <xdr:cNvPr id="381" name="テキスト ボックス 380"/>
        <xdr:cNvSpPr txBox="1"/>
      </xdr:nvSpPr>
      <xdr:spPr>
        <a:xfrm>
          <a:off x="2717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105918</xdr:rowOff>
    </xdr:from>
    <xdr:to>
      <xdr:col>3</xdr:col>
      <xdr:colOff>193675</xdr:colOff>
      <xdr:row>80</xdr:row>
      <xdr:rowOff>36068</xdr:rowOff>
    </xdr:to>
    <xdr:sp macro="" textlink="">
      <xdr:nvSpPr>
        <xdr:cNvPr id="382" name="円/楕円 381"/>
        <xdr:cNvSpPr/>
      </xdr:nvSpPr>
      <xdr:spPr>
        <a:xfrm>
          <a:off x="2159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20845</xdr:rowOff>
    </xdr:from>
    <xdr:ext cx="762000" cy="259045"/>
    <xdr:sp macro="" textlink="">
      <xdr:nvSpPr>
        <xdr:cNvPr id="383" name="テキスト ボックス 382"/>
        <xdr:cNvSpPr txBox="1"/>
      </xdr:nvSpPr>
      <xdr:spPr>
        <a:xfrm>
          <a:off x="1828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384" name="円/楕円 383"/>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151147</xdr:rowOff>
    </xdr:from>
    <xdr:ext cx="762000" cy="259045"/>
    <xdr:sp macro="" textlink="">
      <xdr:nvSpPr>
        <xdr:cNvPr id="385" name="テキスト ボックス 384"/>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人件費及び物件費以外の経費については類似団体の平均値と同等か低い水準にあるが、人件費及び物件費が類似団体の平均値より高いため、</a:t>
          </a:r>
          <a:r>
            <a:rPr kumimoji="1" lang="ja-JP" altLang="ja-JP" sz="1300">
              <a:solidFill>
                <a:schemeClr val="dk1"/>
              </a:solidFill>
              <a:effectLst/>
              <a:latin typeface="+mn-lt"/>
              <a:ea typeface="+mn-ea"/>
              <a:cs typeface="+mn-cs"/>
            </a:rPr>
            <a:t>定員管理や施設維持・業務につい</a:t>
          </a:r>
          <a:r>
            <a:rPr kumimoji="1" lang="ja-JP" altLang="en-US" sz="1300">
              <a:solidFill>
                <a:schemeClr val="dk1"/>
              </a:solidFill>
              <a:effectLst/>
              <a:latin typeface="+mn-lt"/>
              <a:ea typeface="+mn-ea"/>
              <a:cs typeface="+mn-cs"/>
            </a:rPr>
            <a:t>て見直し等をおこない、財政の健全化を図る。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154758</xdr:rowOff>
    </xdr:from>
    <xdr:to>
      <xdr:col>24</xdr:col>
      <xdr:colOff>31750</xdr:colOff>
      <xdr:row>76</xdr:row>
      <xdr:rowOff>9434</xdr:rowOff>
    </xdr:to>
    <xdr:cxnSp macro="">
      <xdr:nvCxnSpPr>
        <xdr:cNvPr id="420" name="直線コネクタ 419"/>
        <xdr:cNvCxnSpPr/>
      </xdr:nvCxnSpPr>
      <xdr:spPr>
        <a:xfrm>
          <a:off x="15671800" y="1301350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154758</xdr:rowOff>
    </xdr:from>
    <xdr:to>
      <xdr:col>22</xdr:col>
      <xdr:colOff>565150</xdr:colOff>
      <xdr:row>76</xdr:row>
      <xdr:rowOff>78014</xdr:rowOff>
    </xdr:to>
    <xdr:cxnSp macro="">
      <xdr:nvCxnSpPr>
        <xdr:cNvPr id="423" name="直線コネクタ 422"/>
        <xdr:cNvCxnSpPr/>
      </xdr:nvCxnSpPr>
      <xdr:spPr>
        <a:xfrm flipV="1">
          <a:off x="14782800" y="1301350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51888</xdr:rowOff>
    </xdr:from>
    <xdr:to>
      <xdr:col>21</xdr:col>
      <xdr:colOff>361950</xdr:colOff>
      <xdr:row>76</xdr:row>
      <xdr:rowOff>78014</xdr:rowOff>
    </xdr:to>
    <xdr:cxnSp macro="">
      <xdr:nvCxnSpPr>
        <xdr:cNvPr id="426" name="直線コネクタ 425"/>
        <xdr:cNvCxnSpPr/>
      </xdr:nvCxnSpPr>
      <xdr:spPr>
        <a:xfrm>
          <a:off x="13893800" y="130820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151493</xdr:rowOff>
    </xdr:from>
    <xdr:to>
      <xdr:col>20</xdr:col>
      <xdr:colOff>158750</xdr:colOff>
      <xdr:row>76</xdr:row>
      <xdr:rowOff>51888</xdr:rowOff>
    </xdr:to>
    <xdr:cxnSp macro="">
      <xdr:nvCxnSpPr>
        <xdr:cNvPr id="429" name="直線コネクタ 428"/>
        <xdr:cNvCxnSpPr/>
      </xdr:nvCxnSpPr>
      <xdr:spPr>
        <a:xfrm>
          <a:off x="13004800" y="1301024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3" name="テキスト ボックス 43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130084</xdr:rowOff>
    </xdr:from>
    <xdr:to>
      <xdr:col>24</xdr:col>
      <xdr:colOff>82550</xdr:colOff>
      <xdr:row>76</xdr:row>
      <xdr:rowOff>60235</xdr:rowOff>
    </xdr:to>
    <xdr:sp macro="" textlink="">
      <xdr:nvSpPr>
        <xdr:cNvPr id="439" name="円/楕円 438"/>
        <xdr:cNvSpPr/>
      </xdr:nvSpPr>
      <xdr:spPr>
        <a:xfrm>
          <a:off x="164592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102161</xdr:rowOff>
    </xdr:from>
    <xdr:ext cx="762000" cy="259045"/>
    <xdr:sp macro="" textlink="">
      <xdr:nvSpPr>
        <xdr:cNvPr id="440" name="公債費以外該当値テキスト"/>
        <xdr:cNvSpPr txBox="1"/>
      </xdr:nvSpPr>
      <xdr:spPr>
        <a:xfrm>
          <a:off x="16598900" y="1296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103959</xdr:rowOff>
    </xdr:from>
    <xdr:to>
      <xdr:col>22</xdr:col>
      <xdr:colOff>615950</xdr:colOff>
      <xdr:row>76</xdr:row>
      <xdr:rowOff>34110</xdr:rowOff>
    </xdr:to>
    <xdr:sp macro="" textlink="">
      <xdr:nvSpPr>
        <xdr:cNvPr id="441" name="円/楕円 440"/>
        <xdr:cNvSpPr/>
      </xdr:nvSpPr>
      <xdr:spPr>
        <a:xfrm>
          <a:off x="15621000" y="12962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18885</xdr:rowOff>
    </xdr:from>
    <xdr:ext cx="736600" cy="259045"/>
    <xdr:sp macro="" textlink="">
      <xdr:nvSpPr>
        <xdr:cNvPr id="442" name="テキスト ボックス 441"/>
        <xdr:cNvSpPr txBox="1"/>
      </xdr:nvSpPr>
      <xdr:spPr>
        <a:xfrm>
          <a:off x="15290800" y="1304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27214</xdr:rowOff>
    </xdr:from>
    <xdr:to>
      <xdr:col>21</xdr:col>
      <xdr:colOff>412750</xdr:colOff>
      <xdr:row>76</xdr:row>
      <xdr:rowOff>128814</xdr:rowOff>
    </xdr:to>
    <xdr:sp macro="" textlink="">
      <xdr:nvSpPr>
        <xdr:cNvPr id="443" name="円/楕円 442"/>
        <xdr:cNvSpPr/>
      </xdr:nvSpPr>
      <xdr:spPr>
        <a:xfrm>
          <a:off x="14732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113591</xdr:rowOff>
    </xdr:from>
    <xdr:ext cx="762000" cy="259045"/>
    <xdr:sp macro="" textlink="">
      <xdr:nvSpPr>
        <xdr:cNvPr id="444" name="テキスト ボックス 443"/>
        <xdr:cNvSpPr txBox="1"/>
      </xdr:nvSpPr>
      <xdr:spPr>
        <a:xfrm>
          <a:off x="14401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1088</xdr:rowOff>
    </xdr:from>
    <xdr:to>
      <xdr:col>20</xdr:col>
      <xdr:colOff>209550</xdr:colOff>
      <xdr:row>76</xdr:row>
      <xdr:rowOff>102688</xdr:rowOff>
    </xdr:to>
    <xdr:sp macro="" textlink="">
      <xdr:nvSpPr>
        <xdr:cNvPr id="445" name="円/楕円 444"/>
        <xdr:cNvSpPr/>
      </xdr:nvSpPr>
      <xdr:spPr>
        <a:xfrm>
          <a:off x="13843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87465</xdr:rowOff>
    </xdr:from>
    <xdr:ext cx="762000" cy="259045"/>
    <xdr:sp macro="" textlink="">
      <xdr:nvSpPr>
        <xdr:cNvPr id="446" name="テキスト ボックス 445"/>
        <xdr:cNvSpPr txBox="1"/>
      </xdr:nvSpPr>
      <xdr:spPr>
        <a:xfrm>
          <a:off x="13512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100693</xdr:rowOff>
    </xdr:from>
    <xdr:to>
      <xdr:col>19</xdr:col>
      <xdr:colOff>6350</xdr:colOff>
      <xdr:row>76</xdr:row>
      <xdr:rowOff>30843</xdr:rowOff>
    </xdr:to>
    <xdr:sp macro="" textlink="">
      <xdr:nvSpPr>
        <xdr:cNvPr id="447" name="円/楕円 446"/>
        <xdr:cNvSpPr/>
      </xdr:nvSpPr>
      <xdr:spPr>
        <a:xfrm>
          <a:off x="12954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15620</xdr:rowOff>
    </xdr:from>
    <xdr:ext cx="762000" cy="259045"/>
    <xdr:sp macro="" textlink="">
      <xdr:nvSpPr>
        <xdr:cNvPr id="448" name="テキスト ボックス 447"/>
        <xdr:cNvSpPr txBox="1"/>
      </xdr:nvSpPr>
      <xdr:spPr>
        <a:xfrm>
          <a:off x="12623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鹿児島県与論町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93146</xdr:rowOff>
    </xdr:from>
    <xdr:to>
      <xdr:col>4</xdr:col>
      <xdr:colOff>1117600</xdr:colOff>
      <xdr:row>16</xdr:row>
      <xdr:rowOff>125219</xdr:rowOff>
    </xdr:to>
    <xdr:cxnSp macro="">
      <xdr:nvCxnSpPr>
        <xdr:cNvPr id="46" name="直線コネクタ 45"/>
        <xdr:cNvCxnSpPr/>
      </xdr:nvCxnSpPr>
      <xdr:spPr bwMode="auto">
        <a:xfrm>
          <a:off x="5003800" y="2883971"/>
          <a:ext cx="647700" cy="32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109996</xdr:rowOff>
    </xdr:from>
    <xdr:ext cx="762000" cy="259045"/>
    <xdr:sp macro="" textlink="">
      <xdr:nvSpPr>
        <xdr:cNvPr id="47" name="人口1人当たり決算額の推移平均値テキスト130"/>
        <xdr:cNvSpPr txBox="1"/>
      </xdr:nvSpPr>
      <xdr:spPr>
        <a:xfrm>
          <a:off x="5740400" y="2900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32556</xdr:rowOff>
    </xdr:from>
    <xdr:to>
      <xdr:col>4</xdr:col>
      <xdr:colOff>469900</xdr:colOff>
      <xdr:row>16</xdr:row>
      <xdr:rowOff>93146</xdr:rowOff>
    </xdr:to>
    <xdr:cxnSp macro="">
      <xdr:nvCxnSpPr>
        <xdr:cNvPr id="49" name="直線コネクタ 48"/>
        <xdr:cNvCxnSpPr/>
      </xdr:nvCxnSpPr>
      <xdr:spPr bwMode="auto">
        <a:xfrm>
          <a:off x="4305300" y="2823381"/>
          <a:ext cx="698500" cy="60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164195</xdr:rowOff>
    </xdr:from>
    <xdr:to>
      <xdr:col>3</xdr:col>
      <xdr:colOff>904875</xdr:colOff>
      <xdr:row>16</xdr:row>
      <xdr:rowOff>32556</xdr:rowOff>
    </xdr:to>
    <xdr:cxnSp macro="">
      <xdr:nvCxnSpPr>
        <xdr:cNvPr id="52" name="直線コネクタ 51"/>
        <xdr:cNvCxnSpPr/>
      </xdr:nvCxnSpPr>
      <xdr:spPr bwMode="auto">
        <a:xfrm>
          <a:off x="3606800" y="2783570"/>
          <a:ext cx="698500" cy="39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164195</xdr:rowOff>
    </xdr:from>
    <xdr:to>
      <xdr:col>3</xdr:col>
      <xdr:colOff>206375</xdr:colOff>
      <xdr:row>16</xdr:row>
      <xdr:rowOff>61228</xdr:rowOff>
    </xdr:to>
    <xdr:cxnSp macro="">
      <xdr:nvCxnSpPr>
        <xdr:cNvPr id="55" name="直線コネクタ 54"/>
        <xdr:cNvCxnSpPr/>
      </xdr:nvCxnSpPr>
      <xdr:spPr bwMode="auto">
        <a:xfrm flipV="1">
          <a:off x="2908300" y="2783570"/>
          <a:ext cx="698500" cy="68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74419</xdr:rowOff>
    </xdr:from>
    <xdr:to>
      <xdr:col>5</xdr:col>
      <xdr:colOff>34925</xdr:colOff>
      <xdr:row>17</xdr:row>
      <xdr:rowOff>4569</xdr:rowOff>
    </xdr:to>
    <xdr:sp macro="" textlink="">
      <xdr:nvSpPr>
        <xdr:cNvPr id="65" name="円/楕円 64"/>
        <xdr:cNvSpPr/>
      </xdr:nvSpPr>
      <xdr:spPr bwMode="auto">
        <a:xfrm>
          <a:off x="5600700" y="2865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90946</xdr:rowOff>
    </xdr:from>
    <xdr:ext cx="762000" cy="259045"/>
    <xdr:sp macro="" textlink="">
      <xdr:nvSpPr>
        <xdr:cNvPr id="66" name="人口1人当たり決算額の推移該当値テキスト130"/>
        <xdr:cNvSpPr txBox="1"/>
      </xdr:nvSpPr>
      <xdr:spPr>
        <a:xfrm>
          <a:off x="5740400" y="271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178,645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42346</xdr:rowOff>
    </xdr:from>
    <xdr:to>
      <xdr:col>4</xdr:col>
      <xdr:colOff>520700</xdr:colOff>
      <xdr:row>16</xdr:row>
      <xdr:rowOff>143946</xdr:rowOff>
    </xdr:to>
    <xdr:sp macro="" textlink="">
      <xdr:nvSpPr>
        <xdr:cNvPr id="67" name="円/楕円 66"/>
        <xdr:cNvSpPr/>
      </xdr:nvSpPr>
      <xdr:spPr bwMode="auto">
        <a:xfrm>
          <a:off x="4953000" y="283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154123</xdr:rowOff>
    </xdr:from>
    <xdr:ext cx="736600" cy="259045"/>
    <xdr:sp macro="" textlink="">
      <xdr:nvSpPr>
        <xdr:cNvPr id="68" name="テキスト ボックス 67"/>
        <xdr:cNvSpPr txBox="1"/>
      </xdr:nvSpPr>
      <xdr:spPr>
        <a:xfrm>
          <a:off x="4622800" y="260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184,257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153206</xdr:rowOff>
    </xdr:from>
    <xdr:to>
      <xdr:col>3</xdr:col>
      <xdr:colOff>955675</xdr:colOff>
      <xdr:row>16</xdr:row>
      <xdr:rowOff>83356</xdr:rowOff>
    </xdr:to>
    <xdr:sp macro="" textlink="">
      <xdr:nvSpPr>
        <xdr:cNvPr id="69" name="円/楕円 68"/>
        <xdr:cNvSpPr/>
      </xdr:nvSpPr>
      <xdr:spPr bwMode="auto">
        <a:xfrm>
          <a:off x="4254500" y="2772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93533</xdr:rowOff>
    </xdr:from>
    <xdr:ext cx="762000" cy="259045"/>
    <xdr:sp macro="" textlink="">
      <xdr:nvSpPr>
        <xdr:cNvPr id="70" name="テキスト ボックス 69"/>
        <xdr:cNvSpPr txBox="1"/>
      </xdr:nvSpPr>
      <xdr:spPr>
        <a:xfrm>
          <a:off x="3924300" y="254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194,859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113395</xdr:rowOff>
    </xdr:from>
    <xdr:to>
      <xdr:col>3</xdr:col>
      <xdr:colOff>257175</xdr:colOff>
      <xdr:row>16</xdr:row>
      <xdr:rowOff>43545</xdr:rowOff>
    </xdr:to>
    <xdr:sp macro="" textlink="">
      <xdr:nvSpPr>
        <xdr:cNvPr id="71" name="円/楕円 70"/>
        <xdr:cNvSpPr/>
      </xdr:nvSpPr>
      <xdr:spPr bwMode="auto">
        <a:xfrm>
          <a:off x="3556000" y="273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53722</xdr:rowOff>
    </xdr:from>
    <xdr:ext cx="762000" cy="259045"/>
    <xdr:sp macro="" textlink="">
      <xdr:nvSpPr>
        <xdr:cNvPr id="72" name="テキスト ボックス 71"/>
        <xdr:cNvSpPr txBox="1"/>
      </xdr:nvSpPr>
      <xdr:spPr>
        <a:xfrm>
          <a:off x="3225800" y="250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201,825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10428</xdr:rowOff>
    </xdr:from>
    <xdr:to>
      <xdr:col>2</xdr:col>
      <xdr:colOff>692150</xdr:colOff>
      <xdr:row>16</xdr:row>
      <xdr:rowOff>112028</xdr:rowOff>
    </xdr:to>
    <xdr:sp macro="" textlink="">
      <xdr:nvSpPr>
        <xdr:cNvPr id="73" name="円/楕円 72"/>
        <xdr:cNvSpPr/>
      </xdr:nvSpPr>
      <xdr:spPr bwMode="auto">
        <a:xfrm>
          <a:off x="2857500" y="2801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122205</xdr:rowOff>
    </xdr:from>
    <xdr:ext cx="762000" cy="259045"/>
    <xdr:sp macro="" textlink="">
      <xdr:nvSpPr>
        <xdr:cNvPr id="74" name="テキスト ボックス 73"/>
        <xdr:cNvSpPr txBox="1"/>
      </xdr:nvSpPr>
      <xdr:spPr>
        <a:xfrm>
          <a:off x="2527300" y="257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189,842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100178</xdr:rowOff>
    </xdr:from>
    <xdr:to>
      <xdr:col>4</xdr:col>
      <xdr:colOff>1117600</xdr:colOff>
      <xdr:row>35</xdr:row>
      <xdr:rowOff>108268</xdr:rowOff>
    </xdr:to>
    <xdr:cxnSp macro="">
      <xdr:nvCxnSpPr>
        <xdr:cNvPr id="107" name="直線コネクタ 106"/>
        <xdr:cNvCxnSpPr/>
      </xdr:nvCxnSpPr>
      <xdr:spPr bwMode="auto">
        <a:xfrm>
          <a:off x="5003800" y="6710528"/>
          <a:ext cx="647700" cy="8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319672</xdr:rowOff>
    </xdr:from>
    <xdr:to>
      <xdr:col>4</xdr:col>
      <xdr:colOff>469900</xdr:colOff>
      <xdr:row>35</xdr:row>
      <xdr:rowOff>100178</xdr:rowOff>
    </xdr:to>
    <xdr:cxnSp macro="">
      <xdr:nvCxnSpPr>
        <xdr:cNvPr id="110" name="直線コネクタ 109"/>
        <xdr:cNvCxnSpPr/>
      </xdr:nvCxnSpPr>
      <xdr:spPr bwMode="auto">
        <a:xfrm>
          <a:off x="4305300" y="6587122"/>
          <a:ext cx="698500" cy="12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245504</xdr:rowOff>
    </xdr:from>
    <xdr:to>
      <xdr:col>3</xdr:col>
      <xdr:colOff>904875</xdr:colOff>
      <xdr:row>34</xdr:row>
      <xdr:rowOff>319672</xdr:rowOff>
    </xdr:to>
    <xdr:cxnSp macro="">
      <xdr:nvCxnSpPr>
        <xdr:cNvPr id="113" name="直線コネクタ 112"/>
        <xdr:cNvCxnSpPr/>
      </xdr:nvCxnSpPr>
      <xdr:spPr bwMode="auto">
        <a:xfrm>
          <a:off x="3606800" y="6512954"/>
          <a:ext cx="698500" cy="74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204407</xdr:rowOff>
    </xdr:from>
    <xdr:to>
      <xdr:col>3</xdr:col>
      <xdr:colOff>206375</xdr:colOff>
      <xdr:row>34</xdr:row>
      <xdr:rowOff>245504</xdr:rowOff>
    </xdr:to>
    <xdr:cxnSp macro="">
      <xdr:nvCxnSpPr>
        <xdr:cNvPr id="116" name="直線コネクタ 115"/>
        <xdr:cNvCxnSpPr/>
      </xdr:nvCxnSpPr>
      <xdr:spPr bwMode="auto">
        <a:xfrm>
          <a:off x="2908300" y="6471857"/>
          <a:ext cx="698500" cy="4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295139</xdr:rowOff>
    </xdr:from>
    <xdr:ext cx="762000" cy="259045"/>
    <xdr:sp macro="" textlink="">
      <xdr:nvSpPr>
        <xdr:cNvPr id="120" name="テキスト ボックス 119"/>
        <xdr:cNvSpPr txBox="1"/>
      </xdr:nvSpPr>
      <xdr:spPr>
        <a:xfrm>
          <a:off x="25273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57468</xdr:rowOff>
    </xdr:from>
    <xdr:to>
      <xdr:col>5</xdr:col>
      <xdr:colOff>34925</xdr:colOff>
      <xdr:row>35</xdr:row>
      <xdr:rowOff>159068</xdr:rowOff>
    </xdr:to>
    <xdr:sp macro="" textlink="">
      <xdr:nvSpPr>
        <xdr:cNvPr id="126" name="円/楕円 125"/>
        <xdr:cNvSpPr/>
      </xdr:nvSpPr>
      <xdr:spPr bwMode="auto">
        <a:xfrm>
          <a:off x="5600700" y="6667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29545</xdr:rowOff>
    </xdr:from>
    <xdr:ext cx="762000" cy="259045"/>
    <xdr:sp macro="" textlink="">
      <xdr:nvSpPr>
        <xdr:cNvPr id="127" name="人口1人当たり決算額の推移該当値テキスト445"/>
        <xdr:cNvSpPr txBox="1"/>
      </xdr:nvSpPr>
      <xdr:spPr>
        <a:xfrm>
          <a:off x="5740400" y="663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35,975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49378</xdr:rowOff>
    </xdr:from>
    <xdr:to>
      <xdr:col>4</xdr:col>
      <xdr:colOff>520700</xdr:colOff>
      <xdr:row>35</xdr:row>
      <xdr:rowOff>150978</xdr:rowOff>
    </xdr:to>
    <xdr:sp macro="" textlink="">
      <xdr:nvSpPr>
        <xdr:cNvPr id="128" name="円/楕円 127"/>
        <xdr:cNvSpPr/>
      </xdr:nvSpPr>
      <xdr:spPr bwMode="auto">
        <a:xfrm>
          <a:off x="4953000" y="6659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135755</xdr:rowOff>
    </xdr:from>
    <xdr:ext cx="736600" cy="259045"/>
    <xdr:sp macro="" textlink="">
      <xdr:nvSpPr>
        <xdr:cNvPr id="129" name="テキスト ボックス 128"/>
        <xdr:cNvSpPr txBox="1"/>
      </xdr:nvSpPr>
      <xdr:spPr>
        <a:xfrm>
          <a:off x="4622800" y="674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36,612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268872</xdr:rowOff>
    </xdr:from>
    <xdr:to>
      <xdr:col>3</xdr:col>
      <xdr:colOff>955675</xdr:colOff>
      <xdr:row>35</xdr:row>
      <xdr:rowOff>27572</xdr:rowOff>
    </xdr:to>
    <xdr:sp macro="" textlink="">
      <xdr:nvSpPr>
        <xdr:cNvPr id="130" name="円/楕円 129"/>
        <xdr:cNvSpPr/>
      </xdr:nvSpPr>
      <xdr:spPr bwMode="auto">
        <a:xfrm>
          <a:off x="4254500" y="6536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37749</xdr:rowOff>
    </xdr:from>
    <xdr:ext cx="762000" cy="259045"/>
    <xdr:sp macro="" textlink="">
      <xdr:nvSpPr>
        <xdr:cNvPr id="131" name="テキスト ボックス 130"/>
        <xdr:cNvSpPr txBox="1"/>
      </xdr:nvSpPr>
      <xdr:spPr>
        <a:xfrm>
          <a:off x="3924300" y="630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46,329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194704</xdr:rowOff>
    </xdr:from>
    <xdr:to>
      <xdr:col>3</xdr:col>
      <xdr:colOff>257175</xdr:colOff>
      <xdr:row>34</xdr:row>
      <xdr:rowOff>296304</xdr:rowOff>
    </xdr:to>
    <xdr:sp macro="" textlink="">
      <xdr:nvSpPr>
        <xdr:cNvPr id="132" name="円/楕円 131"/>
        <xdr:cNvSpPr/>
      </xdr:nvSpPr>
      <xdr:spPr bwMode="auto">
        <a:xfrm>
          <a:off x="3556000" y="6462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306481</xdr:rowOff>
    </xdr:from>
    <xdr:ext cx="762000" cy="259045"/>
    <xdr:sp macro="" textlink="">
      <xdr:nvSpPr>
        <xdr:cNvPr id="133" name="テキスト ボックス 132"/>
        <xdr:cNvSpPr txBox="1"/>
      </xdr:nvSpPr>
      <xdr:spPr>
        <a:xfrm>
          <a:off x="3225800" y="623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52,169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153607</xdr:rowOff>
    </xdr:from>
    <xdr:to>
      <xdr:col>2</xdr:col>
      <xdr:colOff>692150</xdr:colOff>
      <xdr:row>34</xdr:row>
      <xdr:rowOff>255206</xdr:rowOff>
    </xdr:to>
    <xdr:sp macro="" textlink="">
      <xdr:nvSpPr>
        <xdr:cNvPr id="134" name="円/楕円 133"/>
        <xdr:cNvSpPr/>
      </xdr:nvSpPr>
      <xdr:spPr bwMode="auto">
        <a:xfrm>
          <a:off x="2857500" y="642105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265384</xdr:rowOff>
    </xdr:from>
    <xdr:ext cx="762000" cy="259045"/>
    <xdr:sp macro="" textlink="">
      <xdr:nvSpPr>
        <xdr:cNvPr id="135" name="テキスト ボックス 134"/>
        <xdr:cNvSpPr txBox="1"/>
      </xdr:nvSpPr>
      <xdr:spPr>
        <a:xfrm>
          <a:off x="2527300" y="618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年度の黒字から</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年連続での赤字となっており、厳しい財政状況であることがわかる。財政調整基金残高については平成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年度共に横ばいとなっているが、今後事業の効率化や事業費の削減等をおこない財政の適正化に努める。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国民健康保険事業特別会計（事業勘定）以外の会計については、ほぼ横ばいとなっているが、水道事業特別会計以外は一般会計からの操出金に依存した状況にある。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国民健康保険事業特別会計（事業勘定）については、例年赤字額に差があるため、動向を注視し、赤字を黒字へ転化させるよう努める。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借入額が多額だった</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起債</a:t>
          </a:r>
          <a:r>
            <a:rPr kumimoji="1" lang="ja-JP" altLang="ja-JP" sz="1400">
              <a:solidFill>
                <a:schemeClr val="dk1"/>
              </a:solidFill>
              <a:effectLst/>
              <a:latin typeface="+mn-lt"/>
              <a:ea typeface="+mn-ea"/>
              <a:cs typeface="+mn-cs"/>
            </a:rPr>
            <a:t>の辺地対策事業債の元金償還が開始</a:t>
          </a:r>
          <a:r>
            <a:rPr kumimoji="1" lang="ja-JP" altLang="en-US" sz="1400">
              <a:solidFill>
                <a:schemeClr val="dk1"/>
              </a:solidFill>
              <a:effectLst/>
              <a:latin typeface="+mn-lt"/>
              <a:ea typeface="+mn-ea"/>
              <a:cs typeface="+mn-cs"/>
            </a:rPr>
            <a:t>し</a:t>
          </a:r>
          <a:r>
            <a:rPr kumimoji="1" lang="ja-JP" altLang="ja-JP" sz="1400">
              <a:solidFill>
                <a:schemeClr val="dk1"/>
              </a:solidFill>
              <a:effectLst/>
              <a:latin typeface="+mn-lt"/>
              <a:ea typeface="+mn-ea"/>
              <a:cs typeface="+mn-cs"/>
            </a:rPr>
            <a:t>たことにより</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の公債費が増となっている。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今後は大型事業が計画されていることから、公債費も増加することが予測されているため、交付税措置率が高く、財政運営上有利な起債を活用するだけでなく、事業規模等の精査をおこない、実質公債費率の抑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将来負担額については若干減少してきているが、地方債現在高は依然として高い状況にある。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交付税措置率の高い、財政運営上有利な起債を活用するだけでなく、事業自体の規模の縮小や事業廃止等を視野に入れ、極力将来負担額を減らすよう努める。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4496521</v>
      </c>
      <c r="BO4" s="349"/>
      <c r="BP4" s="349"/>
      <c r="BQ4" s="349"/>
      <c r="BR4" s="349"/>
      <c r="BS4" s="349"/>
      <c r="BT4" s="349"/>
      <c r="BU4" s="350"/>
      <c r="BV4" s="348">
        <v>4880732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10.9</v>
      </c>
      <c r="CU4" s="355"/>
      <c r="CV4" s="355"/>
      <c r="CW4" s="355"/>
      <c r="CX4" s="355"/>
      <c r="CY4" s="355"/>
      <c r="CZ4" s="355"/>
      <c r="DA4" s="356"/>
      <c r="DB4" s="354">
        <v>11.8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4139381</v>
      </c>
      <c r="BO5" s="386"/>
      <c r="BP5" s="386"/>
      <c r="BQ5" s="386"/>
      <c r="BR5" s="386"/>
      <c r="BS5" s="386"/>
      <c r="BT5" s="386"/>
      <c r="BU5" s="387"/>
      <c r="BV5" s="385">
        <v>4519117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89.6</v>
      </c>
      <c r="CU5" s="383"/>
      <c r="CV5" s="383"/>
      <c r="CW5" s="383"/>
      <c r="CX5" s="383"/>
      <c r="CY5" s="383"/>
      <c r="CZ5" s="383"/>
      <c r="DA5" s="384"/>
      <c r="DB5" s="382">
        <v>87.6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357140</v>
      </c>
      <c r="BO6" s="386"/>
      <c r="BP6" s="386"/>
      <c r="BQ6" s="386"/>
      <c r="BR6" s="386"/>
      <c r="BS6" s="386"/>
      <c r="BT6" s="386"/>
      <c r="BU6" s="387"/>
      <c r="BV6" s="385">
        <v>361615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94.4</v>
      </c>
      <c r="CU6" s="423"/>
      <c r="CV6" s="423"/>
      <c r="CW6" s="423"/>
      <c r="CX6" s="423"/>
      <c r="CY6" s="423"/>
      <c r="CZ6" s="423"/>
      <c r="DA6" s="424"/>
      <c r="DB6" s="422">
        <v>92.3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67263</v>
      </c>
      <c r="BO7" s="386"/>
      <c r="BP7" s="386"/>
      <c r="BQ7" s="386"/>
      <c r="BR7" s="386"/>
      <c r="BS7" s="386"/>
      <c r="BT7" s="386"/>
      <c r="BU7" s="387"/>
      <c r="BV7" s="385">
        <v>53510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2658786</v>
      </c>
      <c r="CU7" s="386"/>
      <c r="CV7" s="386"/>
      <c r="CW7" s="386"/>
      <c r="CX7" s="386"/>
      <c r="CY7" s="386"/>
      <c r="CZ7" s="386"/>
      <c r="DA7" s="387"/>
      <c r="DB7" s="385">
        <v>2617312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289877</v>
      </c>
      <c r="BO8" s="386"/>
      <c r="BP8" s="386"/>
      <c r="BQ8" s="386"/>
      <c r="BR8" s="386"/>
      <c r="BS8" s="386"/>
      <c r="BT8" s="386"/>
      <c r="BU8" s="387"/>
      <c r="BV8" s="385">
        <v>308105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0.13</v>
      </c>
      <c r="CU8" s="426"/>
      <c r="CV8" s="426"/>
      <c r="CW8" s="426"/>
      <c r="CX8" s="426"/>
      <c r="CY8" s="426"/>
      <c r="CZ8" s="426"/>
      <c r="DA8" s="427"/>
      <c r="DB8" s="425">
        <v>0.13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5327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-18228</v>
      </c>
      <c r="BO9" s="386"/>
      <c r="BP9" s="386"/>
      <c r="BQ9" s="386"/>
      <c r="BR9" s="386"/>
      <c r="BS9" s="386"/>
      <c r="BT9" s="386"/>
      <c r="BU9" s="387"/>
      <c r="BV9" s="385">
        <v>121722</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18.2</v>
      </c>
      <c r="CU9" s="383"/>
      <c r="CV9" s="383"/>
      <c r="CW9" s="383"/>
      <c r="CX9" s="383"/>
      <c r="CY9" s="383"/>
      <c r="CZ9" s="383"/>
      <c r="DA9" s="384"/>
      <c r="DB9" s="382">
        <v>16.600000000000001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5731</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115</v>
      </c>
      <c r="BO10" s="386"/>
      <c r="BP10" s="386"/>
      <c r="BQ10" s="386"/>
      <c r="BR10" s="386"/>
      <c r="BS10" s="386"/>
      <c r="BT10" s="386"/>
      <c r="BU10" s="387"/>
      <c r="BV10" s="385">
        <v>119</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5456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253237</v>
      </c>
      <c r="BO12" s="386"/>
      <c r="BP12" s="386"/>
      <c r="BQ12" s="386"/>
      <c r="BR12" s="386"/>
      <c r="BS12" s="386"/>
      <c r="BT12" s="386"/>
      <c r="BU12" s="387"/>
      <c r="BV12" s="385">
        <v>207945</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5445</v>
      </c>
      <c r="S13" s="467"/>
      <c r="T13" s="467"/>
      <c r="U13" s="467"/>
      <c r="V13" s="468"/>
      <c r="W13" s="401" t="s">
        <v>124</v>
      </c>
      <c r="X13" s="402"/>
      <c r="Y13" s="402"/>
      <c r="Z13" s="402"/>
      <c r="AA13" s="402"/>
      <c r="AB13" s="392"/>
      <c r="AC13" s="436">
        <v>778</v>
      </c>
      <c r="AD13" s="437"/>
      <c r="AE13" s="437"/>
      <c r="AF13" s="437"/>
      <c r="AG13" s="476"/>
      <c r="AH13" s="436">
        <v>949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-271350</v>
      </c>
      <c r="BO13" s="386"/>
      <c r="BP13" s="386"/>
      <c r="BQ13" s="386"/>
      <c r="BR13" s="386"/>
      <c r="BS13" s="386"/>
      <c r="BT13" s="386"/>
      <c r="BU13" s="387"/>
      <c r="BV13" s="385">
        <v>-86104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9.5</v>
      </c>
      <c r="CU13" s="383"/>
      <c r="CV13" s="383"/>
      <c r="CW13" s="383"/>
      <c r="CX13" s="383"/>
      <c r="CY13" s="383"/>
      <c r="CZ13" s="383"/>
      <c r="DA13" s="384"/>
      <c r="DB13" s="382">
        <v>10.8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5482</v>
      </c>
      <c r="S14" s="467"/>
      <c r="T14" s="467"/>
      <c r="U14" s="467"/>
      <c r="V14" s="468"/>
      <c r="W14" s="375"/>
      <c r="X14" s="376"/>
      <c r="Y14" s="376"/>
      <c r="Z14" s="376"/>
      <c r="AA14" s="376"/>
      <c r="AB14" s="365"/>
      <c r="AC14" s="469">
        <v>30</v>
      </c>
      <c r="AD14" s="470"/>
      <c r="AE14" s="470"/>
      <c r="AF14" s="470"/>
      <c r="AG14" s="471"/>
      <c r="AH14" s="469">
        <v>31.7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58.2</v>
      </c>
      <c r="CU14" s="481"/>
      <c r="CV14" s="481"/>
      <c r="CW14" s="481"/>
      <c r="CX14" s="481"/>
      <c r="CY14" s="481"/>
      <c r="CZ14" s="481"/>
      <c r="DA14" s="482"/>
      <c r="DB14" s="480">
        <v>70.099999999999994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5471</v>
      </c>
      <c r="S15" s="467"/>
      <c r="T15" s="467"/>
      <c r="U15" s="467"/>
      <c r="V15" s="468"/>
      <c r="W15" s="401" t="s">
        <v>131</v>
      </c>
      <c r="X15" s="402"/>
      <c r="Y15" s="402"/>
      <c r="Z15" s="402"/>
      <c r="AA15" s="402"/>
      <c r="AB15" s="392"/>
      <c r="AC15" s="436">
        <v>369</v>
      </c>
      <c r="AD15" s="437"/>
      <c r="AE15" s="437"/>
      <c r="AF15" s="437"/>
      <c r="AG15" s="476"/>
      <c r="AH15" s="436">
        <v>494</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334167</v>
      </c>
      <c r="BO15" s="349"/>
      <c r="BP15" s="349"/>
      <c r="BQ15" s="349"/>
      <c r="BR15" s="349"/>
      <c r="BS15" s="349"/>
      <c r="BT15" s="349"/>
      <c r="BU15" s="350"/>
      <c r="BV15" s="348">
        <v>244016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14.2</v>
      </c>
      <c r="AD16" s="470"/>
      <c r="AE16" s="470"/>
      <c r="AF16" s="470"/>
      <c r="AG16" s="471"/>
      <c r="AH16" s="469">
        <v>16.5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2438253</v>
      </c>
      <c r="BO16" s="386"/>
      <c r="BP16" s="386"/>
      <c r="BQ16" s="386"/>
      <c r="BR16" s="386"/>
      <c r="BS16" s="386"/>
      <c r="BT16" s="386"/>
      <c r="BU16" s="387"/>
      <c r="BV16" s="385">
        <v>2412037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1447</v>
      </c>
      <c r="AD17" s="437"/>
      <c r="AE17" s="437"/>
      <c r="AF17" s="437"/>
      <c r="AG17" s="476"/>
      <c r="AH17" s="436">
        <v>1546</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420784</v>
      </c>
      <c r="BO17" s="386"/>
      <c r="BP17" s="386"/>
      <c r="BQ17" s="386"/>
      <c r="BR17" s="386"/>
      <c r="BS17" s="386"/>
      <c r="BT17" s="386"/>
      <c r="BU17" s="387"/>
      <c r="BV17" s="385">
        <v>304955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20.58</v>
      </c>
      <c r="M18" s="498"/>
      <c r="N18" s="498"/>
      <c r="O18" s="498"/>
      <c r="P18" s="498"/>
      <c r="Q18" s="498"/>
      <c r="R18" s="499"/>
      <c r="S18" s="499"/>
      <c r="T18" s="499"/>
      <c r="U18" s="499"/>
      <c r="V18" s="500"/>
      <c r="W18" s="403"/>
      <c r="X18" s="404"/>
      <c r="Y18" s="404"/>
      <c r="Z18" s="404"/>
      <c r="AA18" s="404"/>
      <c r="AB18" s="395"/>
      <c r="AC18" s="501">
        <v>55.8</v>
      </c>
      <c r="AD18" s="502"/>
      <c r="AE18" s="502"/>
      <c r="AF18" s="502"/>
      <c r="AG18" s="503"/>
      <c r="AH18" s="501">
        <v>51.7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2400377</v>
      </c>
      <c r="BO18" s="386"/>
      <c r="BP18" s="386"/>
      <c r="BQ18" s="386"/>
      <c r="BR18" s="386"/>
      <c r="BS18" s="386"/>
      <c r="BT18" s="386"/>
      <c r="BU18" s="387"/>
      <c r="BV18" s="385">
        <v>2417716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259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3200214</v>
      </c>
      <c r="BO19" s="386"/>
      <c r="BP19" s="386"/>
      <c r="BQ19" s="386"/>
      <c r="BR19" s="386"/>
      <c r="BS19" s="386"/>
      <c r="BT19" s="386"/>
      <c r="BU19" s="387"/>
      <c r="BV19" s="385">
        <v>3418554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2007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5038134</v>
      </c>
      <c r="BO23" s="386"/>
      <c r="BP23" s="386"/>
      <c r="BQ23" s="386"/>
      <c r="BR23" s="386"/>
      <c r="BS23" s="386"/>
      <c r="BT23" s="386"/>
      <c r="BU23" s="387"/>
      <c r="BV23" s="385">
        <v>5031460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6400</v>
      </c>
      <c r="R24" s="437"/>
      <c r="S24" s="437"/>
      <c r="T24" s="437"/>
      <c r="U24" s="437"/>
      <c r="V24" s="476"/>
      <c r="W24" s="531"/>
      <c r="X24" s="519"/>
      <c r="Y24" s="520"/>
      <c r="Z24" s="435" t="s">
        <v>154</v>
      </c>
      <c r="AA24" s="415"/>
      <c r="AB24" s="415"/>
      <c r="AC24" s="415"/>
      <c r="AD24" s="415"/>
      <c r="AE24" s="415"/>
      <c r="AF24" s="415"/>
      <c r="AG24" s="416"/>
      <c r="AH24" s="436">
        <v>97</v>
      </c>
      <c r="AI24" s="437"/>
      <c r="AJ24" s="437"/>
      <c r="AK24" s="437"/>
      <c r="AL24" s="476"/>
      <c r="AM24" s="436">
        <v>277420</v>
      </c>
      <c r="AN24" s="437"/>
      <c r="AO24" s="437"/>
      <c r="AP24" s="437"/>
      <c r="AQ24" s="437"/>
      <c r="AR24" s="476"/>
      <c r="AS24" s="436">
        <v>2860</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4763118</v>
      </c>
      <c r="BO24" s="386"/>
      <c r="BP24" s="386"/>
      <c r="BQ24" s="386"/>
      <c r="BR24" s="386"/>
      <c r="BS24" s="386"/>
      <c r="BT24" s="386"/>
      <c r="BU24" s="387"/>
      <c r="BV24" s="385">
        <v>4710200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5200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100669</v>
      </c>
      <c r="BO25" s="349"/>
      <c r="BP25" s="349"/>
      <c r="BQ25" s="349"/>
      <c r="BR25" s="349"/>
      <c r="BS25" s="349"/>
      <c r="BT25" s="349"/>
      <c r="BU25" s="350"/>
      <c r="BV25" s="348">
        <v>37538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4900</v>
      </c>
      <c r="R26" s="437"/>
      <c r="S26" s="437"/>
      <c r="T26" s="437"/>
      <c r="U26" s="437"/>
      <c r="V26" s="476"/>
      <c r="W26" s="531"/>
      <c r="X26" s="519"/>
      <c r="Y26" s="520"/>
      <c r="Z26" s="435" t="s">
        <v>160</v>
      </c>
      <c r="AA26" s="541"/>
      <c r="AB26" s="541"/>
      <c r="AC26" s="541"/>
      <c r="AD26" s="541"/>
      <c r="AE26" s="541"/>
      <c r="AF26" s="541"/>
      <c r="AG26" s="542"/>
      <c r="AH26" s="436" t="s">
        <v>122</v>
      </c>
      <c r="AI26" s="437"/>
      <c r="AJ26" s="437"/>
      <c r="AK26" s="437"/>
      <c r="AL26" s="476"/>
      <c r="AM26" s="436" t="s">
        <v>122</v>
      </c>
      <c r="AN26" s="437"/>
      <c r="AO26" s="437"/>
      <c r="AP26" s="437"/>
      <c r="AQ26" s="437"/>
      <c r="AR26" s="476"/>
      <c r="AS26" s="436" t="s">
        <v>122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2970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t="s">
        <v>164</v>
      </c>
      <c r="AN27" s="437"/>
      <c r="AO27" s="437"/>
      <c r="AP27" s="437"/>
      <c r="AQ27" s="437"/>
      <c r="AR27" s="476"/>
      <c r="AS27" s="436" t="s">
        <v>164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10084</v>
      </c>
      <c r="BO27" s="555"/>
      <c r="BP27" s="555"/>
      <c r="BQ27" s="555"/>
      <c r="BR27" s="555"/>
      <c r="BS27" s="555"/>
      <c r="BT27" s="555"/>
      <c r="BU27" s="556"/>
      <c r="BV27" s="554">
        <v>10084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2450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295961</v>
      </c>
      <c r="BO28" s="349"/>
      <c r="BP28" s="349"/>
      <c r="BQ28" s="349"/>
      <c r="BR28" s="349"/>
      <c r="BS28" s="349"/>
      <c r="BT28" s="349"/>
      <c r="BU28" s="350"/>
      <c r="BV28" s="348">
        <v>274727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8</v>
      </c>
      <c r="M29" s="437"/>
      <c r="N29" s="437"/>
      <c r="O29" s="437"/>
      <c r="P29" s="476"/>
      <c r="Q29" s="436">
        <v>2230</v>
      </c>
      <c r="R29" s="437"/>
      <c r="S29" s="437"/>
      <c r="T29" s="437"/>
      <c r="U29" s="437"/>
      <c r="V29" s="476"/>
      <c r="W29" s="532"/>
      <c r="X29" s="533"/>
      <c r="Y29" s="534"/>
      <c r="Z29" s="435" t="s">
        <v>171</v>
      </c>
      <c r="AA29" s="415"/>
      <c r="AB29" s="415"/>
      <c r="AC29" s="415"/>
      <c r="AD29" s="415"/>
      <c r="AE29" s="415"/>
      <c r="AF29" s="415"/>
      <c r="AG29" s="416"/>
      <c r="AH29" s="436">
        <v>98</v>
      </c>
      <c r="AI29" s="437"/>
      <c r="AJ29" s="437"/>
      <c r="AK29" s="437"/>
      <c r="AL29" s="476"/>
      <c r="AM29" s="436">
        <v>281174</v>
      </c>
      <c r="AN29" s="437"/>
      <c r="AO29" s="437"/>
      <c r="AP29" s="437"/>
      <c r="AQ29" s="437"/>
      <c r="AR29" s="476"/>
      <c r="AS29" s="436">
        <v>2869</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6473</v>
      </c>
      <c r="BO29" s="386"/>
      <c r="BP29" s="386"/>
      <c r="BQ29" s="386"/>
      <c r="BR29" s="386"/>
      <c r="BS29" s="386"/>
      <c r="BT29" s="386"/>
      <c r="BU29" s="387"/>
      <c r="BV29" s="385">
        <v>6472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85.9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252081</v>
      </c>
      <c r="BO30" s="555"/>
      <c r="BP30" s="555"/>
      <c r="BQ30" s="555"/>
      <c r="BR30" s="555"/>
      <c r="BS30" s="555"/>
      <c r="BT30" s="555"/>
      <c r="BU30" s="556"/>
      <c r="BV30" s="554">
        <v>221396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国民健康保険事業特別会計（事業勘定）</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与論町水道事業特別会計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与論町農業集落排水事業特別会計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鹿児島県市町村総合事務組合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13</v>
      </c>
      <c r="CP34" s="566"/>
      <c r="CQ34" s="567" t="str">
        <f>IF('各会計、関係団体の財政状況及び健全化判断比率'!BS7="","",'各会計、関係団体の財政状況及び健全化判断比率'!BS7)</f>
        <v>与論空港株式会社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与論町介護保険特別会計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与論町と畜場特別会計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沖永良部与論地区広域事務組合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与論町後期高齢者医療特別会計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奄美群島広域事務組合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鹿児島県後期高齢者医療広域連合(一般会計)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鹿児島県後期高齢者医療広域連合(特別会計)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320688</v>
      </c>
      <c r="S5" s="583"/>
      <c r="T5" s="583"/>
      <c r="U5" s="583"/>
      <c r="V5" s="583"/>
      <c r="W5" s="583"/>
      <c r="X5" s="583"/>
      <c r="Y5" s="584"/>
      <c r="Z5" s="585">
        <v>7.1</v>
      </c>
      <c r="AA5" s="585"/>
      <c r="AB5" s="585"/>
      <c r="AC5" s="585"/>
      <c r="AD5" s="586">
        <v>320688</v>
      </c>
      <c r="AE5" s="586"/>
      <c r="AF5" s="586"/>
      <c r="AG5" s="586"/>
      <c r="AH5" s="586"/>
      <c r="AI5" s="586"/>
      <c r="AJ5" s="586"/>
      <c r="AK5" s="586"/>
      <c r="AL5" s="587">
        <v>12.6</v>
      </c>
      <c r="AM5" s="588"/>
      <c r="AN5" s="588"/>
      <c r="AO5" s="589"/>
      <c r="AP5" s="579" t="s">
        <v>209</v>
      </c>
      <c r="AQ5" s="580"/>
      <c r="AR5" s="580"/>
      <c r="AS5" s="580"/>
      <c r="AT5" s="580"/>
      <c r="AU5" s="580"/>
      <c r="AV5" s="580"/>
      <c r="AW5" s="580"/>
      <c r="AX5" s="580"/>
      <c r="AY5" s="580"/>
      <c r="AZ5" s="580"/>
      <c r="BA5" s="580"/>
      <c r="BB5" s="580"/>
      <c r="BC5" s="580"/>
      <c r="BD5" s="580"/>
      <c r="BE5" s="580"/>
      <c r="BF5" s="581"/>
      <c r="BG5" s="593">
        <v>320688</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36129</v>
      </c>
      <c r="S6" s="594"/>
      <c r="T6" s="594"/>
      <c r="U6" s="594"/>
      <c r="V6" s="594"/>
      <c r="W6" s="594"/>
      <c r="X6" s="594"/>
      <c r="Y6" s="595"/>
      <c r="Z6" s="596">
        <v>0.8</v>
      </c>
      <c r="AA6" s="596"/>
      <c r="AB6" s="596"/>
      <c r="AC6" s="596"/>
      <c r="AD6" s="597">
        <v>36129</v>
      </c>
      <c r="AE6" s="597"/>
      <c r="AF6" s="597"/>
      <c r="AG6" s="597"/>
      <c r="AH6" s="597"/>
      <c r="AI6" s="597"/>
      <c r="AJ6" s="597"/>
      <c r="AK6" s="597"/>
      <c r="AL6" s="598">
        <v>1.4</v>
      </c>
      <c r="AM6" s="599"/>
      <c r="AN6" s="599"/>
      <c r="AO6" s="600"/>
      <c r="AP6" s="590" t="s">
        <v>215</v>
      </c>
      <c r="AQ6" s="591"/>
      <c r="AR6" s="591"/>
      <c r="AS6" s="591"/>
      <c r="AT6" s="591"/>
      <c r="AU6" s="591"/>
      <c r="AV6" s="591"/>
      <c r="AW6" s="591"/>
      <c r="AX6" s="591"/>
      <c r="AY6" s="591"/>
      <c r="AZ6" s="591"/>
      <c r="BA6" s="591"/>
      <c r="BB6" s="591"/>
      <c r="BC6" s="591"/>
      <c r="BD6" s="591"/>
      <c r="BE6" s="591"/>
      <c r="BF6" s="592"/>
      <c r="BG6" s="593">
        <v>320688</v>
      </c>
      <c r="BH6" s="594"/>
      <c r="BI6" s="594"/>
      <c r="BJ6" s="594"/>
      <c r="BK6" s="594"/>
      <c r="BL6" s="594"/>
      <c r="BM6" s="594"/>
      <c r="BN6" s="595"/>
      <c r="BO6" s="596">
        <v>100</v>
      </c>
      <c r="BP6" s="596"/>
      <c r="BQ6" s="596"/>
      <c r="BR6" s="596"/>
      <c r="BS6" s="597" t="s">
        <v>216</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73799</v>
      </c>
      <c r="CS6" s="594"/>
      <c r="CT6" s="594"/>
      <c r="CU6" s="594"/>
      <c r="CV6" s="594"/>
      <c r="CW6" s="594"/>
      <c r="CX6" s="594"/>
      <c r="CY6" s="595"/>
      <c r="CZ6" s="596">
        <v>1.8</v>
      </c>
      <c r="DA6" s="596"/>
      <c r="DB6" s="596"/>
      <c r="DC6" s="596"/>
      <c r="DD6" s="602" t="s">
        <v>216</v>
      </c>
      <c r="DE6" s="594"/>
      <c r="DF6" s="594"/>
      <c r="DG6" s="594"/>
      <c r="DH6" s="594"/>
      <c r="DI6" s="594"/>
      <c r="DJ6" s="594"/>
      <c r="DK6" s="594"/>
      <c r="DL6" s="594"/>
      <c r="DM6" s="594"/>
      <c r="DN6" s="594"/>
      <c r="DO6" s="594"/>
      <c r="DP6" s="595"/>
      <c r="DQ6" s="602">
        <v>73799</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496</v>
      </c>
      <c r="S7" s="594"/>
      <c r="T7" s="594"/>
      <c r="U7" s="594"/>
      <c r="V7" s="594"/>
      <c r="W7" s="594"/>
      <c r="X7" s="594"/>
      <c r="Y7" s="595"/>
      <c r="Z7" s="596">
        <v>0</v>
      </c>
      <c r="AA7" s="596"/>
      <c r="AB7" s="596"/>
      <c r="AC7" s="596"/>
      <c r="AD7" s="597">
        <v>496</v>
      </c>
      <c r="AE7" s="597"/>
      <c r="AF7" s="597"/>
      <c r="AG7" s="597"/>
      <c r="AH7" s="597"/>
      <c r="AI7" s="597"/>
      <c r="AJ7" s="597"/>
      <c r="AK7" s="597"/>
      <c r="AL7" s="598">
        <v>0</v>
      </c>
      <c r="AM7" s="599"/>
      <c r="AN7" s="599"/>
      <c r="AO7" s="600"/>
      <c r="AP7" s="590" t="s">
        <v>219</v>
      </c>
      <c r="AQ7" s="591"/>
      <c r="AR7" s="591"/>
      <c r="AS7" s="591"/>
      <c r="AT7" s="591"/>
      <c r="AU7" s="591"/>
      <c r="AV7" s="591"/>
      <c r="AW7" s="591"/>
      <c r="AX7" s="591"/>
      <c r="AY7" s="591"/>
      <c r="AZ7" s="591"/>
      <c r="BA7" s="591"/>
      <c r="BB7" s="591"/>
      <c r="BC7" s="591"/>
      <c r="BD7" s="591"/>
      <c r="BE7" s="591"/>
      <c r="BF7" s="592"/>
      <c r="BG7" s="593">
        <v>132154</v>
      </c>
      <c r="BH7" s="594"/>
      <c r="BI7" s="594"/>
      <c r="BJ7" s="594"/>
      <c r="BK7" s="594"/>
      <c r="BL7" s="594"/>
      <c r="BM7" s="594"/>
      <c r="BN7" s="595"/>
      <c r="BO7" s="596">
        <v>41.2</v>
      </c>
      <c r="BP7" s="596"/>
      <c r="BQ7" s="596"/>
      <c r="BR7" s="596"/>
      <c r="BS7" s="597" t="s">
        <v>216</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529652</v>
      </c>
      <c r="CS7" s="594"/>
      <c r="CT7" s="594"/>
      <c r="CU7" s="594"/>
      <c r="CV7" s="594"/>
      <c r="CW7" s="594"/>
      <c r="CX7" s="594"/>
      <c r="CY7" s="595"/>
      <c r="CZ7" s="596">
        <v>12.8</v>
      </c>
      <c r="DA7" s="596"/>
      <c r="DB7" s="596"/>
      <c r="DC7" s="596"/>
      <c r="DD7" s="602">
        <v>63149</v>
      </c>
      <c r="DE7" s="594"/>
      <c r="DF7" s="594"/>
      <c r="DG7" s="594"/>
      <c r="DH7" s="594"/>
      <c r="DI7" s="594"/>
      <c r="DJ7" s="594"/>
      <c r="DK7" s="594"/>
      <c r="DL7" s="594"/>
      <c r="DM7" s="594"/>
      <c r="DN7" s="594"/>
      <c r="DO7" s="594"/>
      <c r="DP7" s="595"/>
      <c r="DQ7" s="602">
        <v>463158</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1419</v>
      </c>
      <c r="S8" s="594"/>
      <c r="T8" s="594"/>
      <c r="U8" s="594"/>
      <c r="V8" s="594"/>
      <c r="W8" s="594"/>
      <c r="X8" s="594"/>
      <c r="Y8" s="595"/>
      <c r="Z8" s="596">
        <v>0</v>
      </c>
      <c r="AA8" s="596"/>
      <c r="AB8" s="596"/>
      <c r="AC8" s="596"/>
      <c r="AD8" s="597">
        <v>1419</v>
      </c>
      <c r="AE8" s="597"/>
      <c r="AF8" s="597"/>
      <c r="AG8" s="597"/>
      <c r="AH8" s="597"/>
      <c r="AI8" s="597"/>
      <c r="AJ8" s="597"/>
      <c r="AK8" s="597"/>
      <c r="AL8" s="598">
        <v>0.1</v>
      </c>
      <c r="AM8" s="599"/>
      <c r="AN8" s="599"/>
      <c r="AO8" s="600"/>
      <c r="AP8" s="590" t="s">
        <v>222</v>
      </c>
      <c r="AQ8" s="591"/>
      <c r="AR8" s="591"/>
      <c r="AS8" s="591"/>
      <c r="AT8" s="591"/>
      <c r="AU8" s="591"/>
      <c r="AV8" s="591"/>
      <c r="AW8" s="591"/>
      <c r="AX8" s="591"/>
      <c r="AY8" s="591"/>
      <c r="AZ8" s="591"/>
      <c r="BA8" s="591"/>
      <c r="BB8" s="591"/>
      <c r="BC8" s="591"/>
      <c r="BD8" s="591"/>
      <c r="BE8" s="591"/>
      <c r="BF8" s="592"/>
      <c r="BG8" s="593">
        <v>6500</v>
      </c>
      <c r="BH8" s="594"/>
      <c r="BI8" s="594"/>
      <c r="BJ8" s="594"/>
      <c r="BK8" s="594"/>
      <c r="BL8" s="594"/>
      <c r="BM8" s="594"/>
      <c r="BN8" s="595"/>
      <c r="BO8" s="596">
        <v>2</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974664</v>
      </c>
      <c r="CS8" s="594"/>
      <c r="CT8" s="594"/>
      <c r="CU8" s="594"/>
      <c r="CV8" s="594"/>
      <c r="CW8" s="594"/>
      <c r="CX8" s="594"/>
      <c r="CY8" s="595"/>
      <c r="CZ8" s="596">
        <v>23.5</v>
      </c>
      <c r="DA8" s="596"/>
      <c r="DB8" s="596"/>
      <c r="DC8" s="596"/>
      <c r="DD8" s="602">
        <v>2650</v>
      </c>
      <c r="DE8" s="594"/>
      <c r="DF8" s="594"/>
      <c r="DG8" s="594"/>
      <c r="DH8" s="594"/>
      <c r="DI8" s="594"/>
      <c r="DJ8" s="594"/>
      <c r="DK8" s="594"/>
      <c r="DL8" s="594"/>
      <c r="DM8" s="594"/>
      <c r="DN8" s="594"/>
      <c r="DO8" s="594"/>
      <c r="DP8" s="595"/>
      <c r="DQ8" s="602">
        <v>591932</v>
      </c>
      <c r="DR8" s="594"/>
      <c r="DS8" s="594"/>
      <c r="DT8" s="594"/>
      <c r="DU8" s="594"/>
      <c r="DV8" s="594"/>
      <c r="DW8" s="594"/>
      <c r="DX8" s="594"/>
      <c r="DY8" s="594"/>
      <c r="DZ8" s="594"/>
      <c r="EA8" s="594"/>
      <c r="EB8" s="594"/>
      <c r="EC8" s="603"/>
    </row>
    <row r="9" spans="2:143" ht="11.25" customHeight="1">
      <c r="B9" s="590" t="s">
        <v>225</v>
      </c>
      <c r="C9" s="591"/>
      <c r="D9" s="591"/>
      <c r="E9" s="591"/>
      <c r="F9" s="591"/>
      <c r="G9" s="591"/>
      <c r="H9" s="591"/>
      <c r="I9" s="591"/>
      <c r="J9" s="591"/>
      <c r="K9" s="591"/>
      <c r="L9" s="591"/>
      <c r="M9" s="591"/>
      <c r="N9" s="591"/>
      <c r="O9" s="591"/>
      <c r="P9" s="591"/>
      <c r="Q9" s="592"/>
      <c r="R9" s="593">
        <v>975</v>
      </c>
      <c r="S9" s="594"/>
      <c r="T9" s="594"/>
      <c r="U9" s="594"/>
      <c r="V9" s="594"/>
      <c r="W9" s="594"/>
      <c r="X9" s="594"/>
      <c r="Y9" s="595"/>
      <c r="Z9" s="596">
        <v>0</v>
      </c>
      <c r="AA9" s="596"/>
      <c r="AB9" s="596"/>
      <c r="AC9" s="596"/>
      <c r="AD9" s="597">
        <v>975</v>
      </c>
      <c r="AE9" s="597"/>
      <c r="AF9" s="597"/>
      <c r="AG9" s="597"/>
      <c r="AH9" s="597"/>
      <c r="AI9" s="597"/>
      <c r="AJ9" s="597"/>
      <c r="AK9" s="597"/>
      <c r="AL9" s="598">
        <v>0</v>
      </c>
      <c r="AM9" s="599"/>
      <c r="AN9" s="599"/>
      <c r="AO9" s="600"/>
      <c r="AP9" s="590" t="s">
        <v>226</v>
      </c>
      <c r="AQ9" s="591"/>
      <c r="AR9" s="591"/>
      <c r="AS9" s="591"/>
      <c r="AT9" s="591"/>
      <c r="AU9" s="591"/>
      <c r="AV9" s="591"/>
      <c r="AW9" s="591"/>
      <c r="AX9" s="591"/>
      <c r="AY9" s="591"/>
      <c r="AZ9" s="591"/>
      <c r="BA9" s="591"/>
      <c r="BB9" s="591"/>
      <c r="BC9" s="591"/>
      <c r="BD9" s="591"/>
      <c r="BE9" s="591"/>
      <c r="BF9" s="592"/>
      <c r="BG9" s="593">
        <v>108817</v>
      </c>
      <c r="BH9" s="594"/>
      <c r="BI9" s="594"/>
      <c r="BJ9" s="594"/>
      <c r="BK9" s="594"/>
      <c r="BL9" s="594"/>
      <c r="BM9" s="594"/>
      <c r="BN9" s="595"/>
      <c r="BO9" s="596">
        <v>33.9</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320952</v>
      </c>
      <c r="CS9" s="594"/>
      <c r="CT9" s="594"/>
      <c r="CU9" s="594"/>
      <c r="CV9" s="594"/>
      <c r="CW9" s="594"/>
      <c r="CX9" s="594"/>
      <c r="CY9" s="595"/>
      <c r="CZ9" s="596">
        <v>7.8</v>
      </c>
      <c r="DA9" s="596"/>
      <c r="DB9" s="596"/>
      <c r="DC9" s="596"/>
      <c r="DD9" s="602">
        <v>132462</v>
      </c>
      <c r="DE9" s="594"/>
      <c r="DF9" s="594"/>
      <c r="DG9" s="594"/>
      <c r="DH9" s="594"/>
      <c r="DI9" s="594"/>
      <c r="DJ9" s="594"/>
      <c r="DK9" s="594"/>
      <c r="DL9" s="594"/>
      <c r="DM9" s="594"/>
      <c r="DN9" s="594"/>
      <c r="DO9" s="594"/>
      <c r="DP9" s="595"/>
      <c r="DQ9" s="602">
        <v>223421</v>
      </c>
      <c r="DR9" s="594"/>
      <c r="DS9" s="594"/>
      <c r="DT9" s="594"/>
      <c r="DU9" s="594"/>
      <c r="DV9" s="594"/>
      <c r="DW9" s="594"/>
      <c r="DX9" s="594"/>
      <c r="DY9" s="594"/>
      <c r="DZ9" s="594"/>
      <c r="EA9" s="594"/>
      <c r="EB9" s="594"/>
      <c r="EC9" s="603"/>
    </row>
    <row r="10" spans="2:143" ht="11.25" customHeight="1">
      <c r="B10" s="590" t="s">
        <v>228</v>
      </c>
      <c r="C10" s="591"/>
      <c r="D10" s="591"/>
      <c r="E10" s="591"/>
      <c r="F10" s="591"/>
      <c r="G10" s="591"/>
      <c r="H10" s="591"/>
      <c r="I10" s="591"/>
      <c r="J10" s="591"/>
      <c r="K10" s="591"/>
      <c r="L10" s="591"/>
      <c r="M10" s="591"/>
      <c r="N10" s="591"/>
      <c r="O10" s="591"/>
      <c r="P10" s="591"/>
      <c r="Q10" s="592"/>
      <c r="R10" s="593">
        <v>53055</v>
      </c>
      <c r="S10" s="594"/>
      <c r="T10" s="594"/>
      <c r="U10" s="594"/>
      <c r="V10" s="594"/>
      <c r="W10" s="594"/>
      <c r="X10" s="594"/>
      <c r="Y10" s="595"/>
      <c r="Z10" s="596">
        <v>1.2</v>
      </c>
      <c r="AA10" s="596"/>
      <c r="AB10" s="596"/>
      <c r="AC10" s="596"/>
      <c r="AD10" s="597">
        <v>53055</v>
      </c>
      <c r="AE10" s="597"/>
      <c r="AF10" s="597"/>
      <c r="AG10" s="597"/>
      <c r="AH10" s="597"/>
      <c r="AI10" s="597"/>
      <c r="AJ10" s="597"/>
      <c r="AK10" s="597"/>
      <c r="AL10" s="598">
        <v>2.1</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9677</v>
      </c>
      <c r="BH10" s="594"/>
      <c r="BI10" s="594"/>
      <c r="BJ10" s="594"/>
      <c r="BK10" s="594"/>
      <c r="BL10" s="594"/>
      <c r="BM10" s="594"/>
      <c r="BN10" s="595"/>
      <c r="BO10" s="596">
        <v>3</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t="s">
        <v>223</v>
      </c>
      <c r="CS10" s="594"/>
      <c r="CT10" s="594"/>
      <c r="CU10" s="594"/>
      <c r="CV10" s="594"/>
      <c r="CW10" s="594"/>
      <c r="CX10" s="594"/>
      <c r="CY10" s="595"/>
      <c r="CZ10" s="596" t="s">
        <v>223</v>
      </c>
      <c r="DA10" s="596"/>
      <c r="DB10" s="596"/>
      <c r="DC10" s="596"/>
      <c r="DD10" s="602" t="s">
        <v>223</v>
      </c>
      <c r="DE10" s="594"/>
      <c r="DF10" s="594"/>
      <c r="DG10" s="594"/>
      <c r="DH10" s="594"/>
      <c r="DI10" s="594"/>
      <c r="DJ10" s="594"/>
      <c r="DK10" s="594"/>
      <c r="DL10" s="594"/>
      <c r="DM10" s="594"/>
      <c r="DN10" s="594"/>
      <c r="DO10" s="594"/>
      <c r="DP10" s="595"/>
      <c r="DQ10" s="602" t="s">
        <v>223</v>
      </c>
      <c r="DR10" s="594"/>
      <c r="DS10" s="594"/>
      <c r="DT10" s="594"/>
      <c r="DU10" s="594"/>
      <c r="DV10" s="594"/>
      <c r="DW10" s="594"/>
      <c r="DX10" s="594"/>
      <c r="DY10" s="594"/>
      <c r="DZ10" s="594"/>
      <c r="EA10" s="594"/>
      <c r="EB10" s="594"/>
      <c r="EC10" s="603"/>
    </row>
    <row r="11" spans="2:143" ht="11.25" customHeight="1">
      <c r="B11" s="590" t="s">
        <v>231</v>
      </c>
      <c r="C11" s="591"/>
      <c r="D11" s="591"/>
      <c r="E11" s="591"/>
      <c r="F11" s="591"/>
      <c r="G11" s="591"/>
      <c r="H11" s="591"/>
      <c r="I11" s="591"/>
      <c r="J11" s="591"/>
      <c r="K11" s="591"/>
      <c r="L11" s="591"/>
      <c r="M11" s="591"/>
      <c r="N11" s="591"/>
      <c r="O11" s="591"/>
      <c r="P11" s="591"/>
      <c r="Q11" s="592"/>
      <c r="R11" s="593" t="s">
        <v>223</v>
      </c>
      <c r="S11" s="594"/>
      <c r="T11" s="594"/>
      <c r="U11" s="594"/>
      <c r="V11" s="594"/>
      <c r="W11" s="594"/>
      <c r="X11" s="594"/>
      <c r="Y11" s="595"/>
      <c r="Z11" s="596" t="s">
        <v>223</v>
      </c>
      <c r="AA11" s="596"/>
      <c r="AB11" s="596"/>
      <c r="AC11" s="596"/>
      <c r="AD11" s="597" t="s">
        <v>223</v>
      </c>
      <c r="AE11" s="597"/>
      <c r="AF11" s="597"/>
      <c r="AG11" s="597"/>
      <c r="AH11" s="597"/>
      <c r="AI11" s="597"/>
      <c r="AJ11" s="597"/>
      <c r="AK11" s="597"/>
      <c r="AL11" s="598" t="s">
        <v>223</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7160</v>
      </c>
      <c r="BH11" s="594"/>
      <c r="BI11" s="594"/>
      <c r="BJ11" s="594"/>
      <c r="BK11" s="594"/>
      <c r="BL11" s="594"/>
      <c r="BM11" s="594"/>
      <c r="BN11" s="595"/>
      <c r="BO11" s="596">
        <v>2.2000000000000002</v>
      </c>
      <c r="BP11" s="596"/>
      <c r="BQ11" s="596"/>
      <c r="BR11" s="596"/>
      <c r="BS11" s="602" t="s">
        <v>223</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359741</v>
      </c>
      <c r="CS11" s="594"/>
      <c r="CT11" s="594"/>
      <c r="CU11" s="594"/>
      <c r="CV11" s="594"/>
      <c r="CW11" s="594"/>
      <c r="CX11" s="594"/>
      <c r="CY11" s="595"/>
      <c r="CZ11" s="596">
        <v>8.6999999999999993</v>
      </c>
      <c r="DA11" s="596"/>
      <c r="DB11" s="596"/>
      <c r="DC11" s="596"/>
      <c r="DD11" s="602">
        <v>91215</v>
      </c>
      <c r="DE11" s="594"/>
      <c r="DF11" s="594"/>
      <c r="DG11" s="594"/>
      <c r="DH11" s="594"/>
      <c r="DI11" s="594"/>
      <c r="DJ11" s="594"/>
      <c r="DK11" s="594"/>
      <c r="DL11" s="594"/>
      <c r="DM11" s="594"/>
      <c r="DN11" s="594"/>
      <c r="DO11" s="594"/>
      <c r="DP11" s="595"/>
      <c r="DQ11" s="602">
        <v>237602</v>
      </c>
      <c r="DR11" s="594"/>
      <c r="DS11" s="594"/>
      <c r="DT11" s="594"/>
      <c r="DU11" s="594"/>
      <c r="DV11" s="594"/>
      <c r="DW11" s="594"/>
      <c r="DX11" s="594"/>
      <c r="DY11" s="594"/>
      <c r="DZ11" s="594"/>
      <c r="EA11" s="594"/>
      <c r="EB11" s="594"/>
      <c r="EC11" s="603"/>
    </row>
    <row r="12" spans="2:143" ht="11.25" customHeight="1">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133535</v>
      </c>
      <c r="BH12" s="594"/>
      <c r="BI12" s="594"/>
      <c r="BJ12" s="594"/>
      <c r="BK12" s="594"/>
      <c r="BL12" s="594"/>
      <c r="BM12" s="594"/>
      <c r="BN12" s="595"/>
      <c r="BO12" s="596">
        <v>41.6</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159462</v>
      </c>
      <c r="CS12" s="594"/>
      <c r="CT12" s="594"/>
      <c r="CU12" s="594"/>
      <c r="CV12" s="594"/>
      <c r="CW12" s="594"/>
      <c r="CX12" s="594"/>
      <c r="CY12" s="595"/>
      <c r="CZ12" s="596">
        <v>3.9</v>
      </c>
      <c r="DA12" s="596"/>
      <c r="DB12" s="596"/>
      <c r="DC12" s="596"/>
      <c r="DD12" s="602">
        <v>72270</v>
      </c>
      <c r="DE12" s="594"/>
      <c r="DF12" s="594"/>
      <c r="DG12" s="594"/>
      <c r="DH12" s="594"/>
      <c r="DI12" s="594"/>
      <c r="DJ12" s="594"/>
      <c r="DK12" s="594"/>
      <c r="DL12" s="594"/>
      <c r="DM12" s="594"/>
      <c r="DN12" s="594"/>
      <c r="DO12" s="594"/>
      <c r="DP12" s="595"/>
      <c r="DQ12" s="602">
        <v>90227</v>
      </c>
      <c r="DR12" s="594"/>
      <c r="DS12" s="594"/>
      <c r="DT12" s="594"/>
      <c r="DU12" s="594"/>
      <c r="DV12" s="594"/>
      <c r="DW12" s="594"/>
      <c r="DX12" s="594"/>
      <c r="DY12" s="594"/>
      <c r="DZ12" s="594"/>
      <c r="EA12" s="594"/>
      <c r="EB12" s="594"/>
      <c r="EC12" s="603"/>
    </row>
    <row r="13" spans="2:143" ht="11.25" customHeight="1">
      <c r="B13" s="590" t="s">
        <v>237</v>
      </c>
      <c r="C13" s="591"/>
      <c r="D13" s="591"/>
      <c r="E13" s="591"/>
      <c r="F13" s="591"/>
      <c r="G13" s="591"/>
      <c r="H13" s="591"/>
      <c r="I13" s="591"/>
      <c r="J13" s="591"/>
      <c r="K13" s="591"/>
      <c r="L13" s="591"/>
      <c r="M13" s="591"/>
      <c r="N13" s="591"/>
      <c r="O13" s="591"/>
      <c r="P13" s="591"/>
      <c r="Q13" s="592"/>
      <c r="R13" s="593">
        <v>2396</v>
      </c>
      <c r="S13" s="594"/>
      <c r="T13" s="594"/>
      <c r="U13" s="594"/>
      <c r="V13" s="594"/>
      <c r="W13" s="594"/>
      <c r="X13" s="594"/>
      <c r="Y13" s="595"/>
      <c r="Z13" s="596">
        <v>0.1</v>
      </c>
      <c r="AA13" s="596"/>
      <c r="AB13" s="596"/>
      <c r="AC13" s="596"/>
      <c r="AD13" s="597">
        <v>2396</v>
      </c>
      <c r="AE13" s="597"/>
      <c r="AF13" s="597"/>
      <c r="AG13" s="597"/>
      <c r="AH13" s="597"/>
      <c r="AI13" s="597"/>
      <c r="AJ13" s="597"/>
      <c r="AK13" s="597"/>
      <c r="AL13" s="598">
        <v>0.1</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130477</v>
      </c>
      <c r="BH13" s="594"/>
      <c r="BI13" s="594"/>
      <c r="BJ13" s="594"/>
      <c r="BK13" s="594"/>
      <c r="BL13" s="594"/>
      <c r="BM13" s="594"/>
      <c r="BN13" s="595"/>
      <c r="BO13" s="596">
        <v>40.700000000000003</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391040</v>
      </c>
      <c r="CS13" s="594"/>
      <c r="CT13" s="594"/>
      <c r="CU13" s="594"/>
      <c r="CV13" s="594"/>
      <c r="CW13" s="594"/>
      <c r="CX13" s="594"/>
      <c r="CY13" s="595"/>
      <c r="CZ13" s="596">
        <v>9.4</v>
      </c>
      <c r="DA13" s="596"/>
      <c r="DB13" s="596"/>
      <c r="DC13" s="596"/>
      <c r="DD13" s="602">
        <v>281189</v>
      </c>
      <c r="DE13" s="594"/>
      <c r="DF13" s="594"/>
      <c r="DG13" s="594"/>
      <c r="DH13" s="594"/>
      <c r="DI13" s="594"/>
      <c r="DJ13" s="594"/>
      <c r="DK13" s="594"/>
      <c r="DL13" s="594"/>
      <c r="DM13" s="594"/>
      <c r="DN13" s="594"/>
      <c r="DO13" s="594"/>
      <c r="DP13" s="595"/>
      <c r="DQ13" s="602">
        <v>94228</v>
      </c>
      <c r="DR13" s="594"/>
      <c r="DS13" s="594"/>
      <c r="DT13" s="594"/>
      <c r="DU13" s="594"/>
      <c r="DV13" s="594"/>
      <c r="DW13" s="594"/>
      <c r="DX13" s="594"/>
      <c r="DY13" s="594"/>
      <c r="DZ13" s="594"/>
      <c r="EA13" s="594"/>
      <c r="EB13" s="594"/>
      <c r="EC13" s="603"/>
    </row>
    <row r="14" spans="2:143" ht="11.25" customHeight="1">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15623</v>
      </c>
      <c r="BH14" s="594"/>
      <c r="BI14" s="594"/>
      <c r="BJ14" s="594"/>
      <c r="BK14" s="594"/>
      <c r="BL14" s="594"/>
      <c r="BM14" s="594"/>
      <c r="BN14" s="595"/>
      <c r="BO14" s="596">
        <v>4.9000000000000004</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216380</v>
      </c>
      <c r="CS14" s="594"/>
      <c r="CT14" s="594"/>
      <c r="CU14" s="594"/>
      <c r="CV14" s="594"/>
      <c r="CW14" s="594"/>
      <c r="CX14" s="594"/>
      <c r="CY14" s="595"/>
      <c r="CZ14" s="596">
        <v>5.2</v>
      </c>
      <c r="DA14" s="596"/>
      <c r="DB14" s="596"/>
      <c r="DC14" s="596"/>
      <c r="DD14" s="602">
        <v>117616</v>
      </c>
      <c r="DE14" s="594"/>
      <c r="DF14" s="594"/>
      <c r="DG14" s="594"/>
      <c r="DH14" s="594"/>
      <c r="DI14" s="594"/>
      <c r="DJ14" s="594"/>
      <c r="DK14" s="594"/>
      <c r="DL14" s="594"/>
      <c r="DM14" s="594"/>
      <c r="DN14" s="594"/>
      <c r="DO14" s="594"/>
      <c r="DP14" s="595"/>
      <c r="DQ14" s="602">
        <v>112961</v>
      </c>
      <c r="DR14" s="594"/>
      <c r="DS14" s="594"/>
      <c r="DT14" s="594"/>
      <c r="DU14" s="594"/>
      <c r="DV14" s="594"/>
      <c r="DW14" s="594"/>
      <c r="DX14" s="594"/>
      <c r="DY14" s="594"/>
      <c r="DZ14" s="594"/>
      <c r="EA14" s="594"/>
      <c r="EB14" s="594"/>
      <c r="EC14" s="603"/>
    </row>
    <row r="15" spans="2:143" ht="11.25" customHeight="1">
      <c r="B15" s="590" t="s">
        <v>243</v>
      </c>
      <c r="C15" s="591"/>
      <c r="D15" s="591"/>
      <c r="E15" s="591"/>
      <c r="F15" s="591"/>
      <c r="G15" s="591"/>
      <c r="H15" s="591"/>
      <c r="I15" s="591"/>
      <c r="J15" s="591"/>
      <c r="K15" s="591"/>
      <c r="L15" s="591"/>
      <c r="M15" s="591"/>
      <c r="N15" s="591"/>
      <c r="O15" s="591"/>
      <c r="P15" s="591"/>
      <c r="Q15" s="592"/>
      <c r="R15" s="593">
        <v>109</v>
      </c>
      <c r="S15" s="594"/>
      <c r="T15" s="594"/>
      <c r="U15" s="594"/>
      <c r="V15" s="594"/>
      <c r="W15" s="594"/>
      <c r="X15" s="594"/>
      <c r="Y15" s="595"/>
      <c r="Z15" s="596">
        <v>0</v>
      </c>
      <c r="AA15" s="596"/>
      <c r="AB15" s="596"/>
      <c r="AC15" s="596"/>
      <c r="AD15" s="597">
        <v>109</v>
      </c>
      <c r="AE15" s="597"/>
      <c r="AF15" s="597"/>
      <c r="AG15" s="597"/>
      <c r="AH15" s="597"/>
      <c r="AI15" s="597"/>
      <c r="AJ15" s="597"/>
      <c r="AK15" s="597"/>
      <c r="AL15" s="598">
        <v>0</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39376</v>
      </c>
      <c r="BH15" s="594"/>
      <c r="BI15" s="594"/>
      <c r="BJ15" s="594"/>
      <c r="BK15" s="594"/>
      <c r="BL15" s="594"/>
      <c r="BM15" s="594"/>
      <c r="BN15" s="595"/>
      <c r="BO15" s="596">
        <v>12.3</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477925</v>
      </c>
      <c r="CS15" s="594"/>
      <c r="CT15" s="594"/>
      <c r="CU15" s="594"/>
      <c r="CV15" s="594"/>
      <c r="CW15" s="594"/>
      <c r="CX15" s="594"/>
      <c r="CY15" s="595"/>
      <c r="CZ15" s="596">
        <v>11.5</v>
      </c>
      <c r="DA15" s="596"/>
      <c r="DB15" s="596"/>
      <c r="DC15" s="596"/>
      <c r="DD15" s="602">
        <v>152797</v>
      </c>
      <c r="DE15" s="594"/>
      <c r="DF15" s="594"/>
      <c r="DG15" s="594"/>
      <c r="DH15" s="594"/>
      <c r="DI15" s="594"/>
      <c r="DJ15" s="594"/>
      <c r="DK15" s="594"/>
      <c r="DL15" s="594"/>
      <c r="DM15" s="594"/>
      <c r="DN15" s="594"/>
      <c r="DO15" s="594"/>
      <c r="DP15" s="595"/>
      <c r="DQ15" s="602">
        <v>352390</v>
      </c>
      <c r="DR15" s="594"/>
      <c r="DS15" s="594"/>
      <c r="DT15" s="594"/>
      <c r="DU15" s="594"/>
      <c r="DV15" s="594"/>
      <c r="DW15" s="594"/>
      <c r="DX15" s="594"/>
      <c r="DY15" s="594"/>
      <c r="DZ15" s="594"/>
      <c r="EA15" s="594"/>
      <c r="EB15" s="594"/>
      <c r="EC15" s="603"/>
    </row>
    <row r="16" spans="2:143" ht="11.25" customHeight="1">
      <c r="B16" s="590" t="s">
        <v>246</v>
      </c>
      <c r="C16" s="591"/>
      <c r="D16" s="591"/>
      <c r="E16" s="591"/>
      <c r="F16" s="591"/>
      <c r="G16" s="591"/>
      <c r="H16" s="591"/>
      <c r="I16" s="591"/>
      <c r="J16" s="591"/>
      <c r="K16" s="591"/>
      <c r="L16" s="591"/>
      <c r="M16" s="591"/>
      <c r="N16" s="591"/>
      <c r="O16" s="591"/>
      <c r="P16" s="591"/>
      <c r="Q16" s="592"/>
      <c r="R16" s="593">
        <v>2294123</v>
      </c>
      <c r="S16" s="594"/>
      <c r="T16" s="594"/>
      <c r="U16" s="594"/>
      <c r="V16" s="594"/>
      <c r="W16" s="594"/>
      <c r="X16" s="594"/>
      <c r="Y16" s="595"/>
      <c r="Z16" s="596">
        <v>51</v>
      </c>
      <c r="AA16" s="596"/>
      <c r="AB16" s="596"/>
      <c r="AC16" s="596"/>
      <c r="AD16" s="597">
        <v>2104086</v>
      </c>
      <c r="AE16" s="597"/>
      <c r="AF16" s="597"/>
      <c r="AG16" s="597"/>
      <c r="AH16" s="597"/>
      <c r="AI16" s="597"/>
      <c r="AJ16" s="597"/>
      <c r="AK16" s="597"/>
      <c r="AL16" s="598">
        <v>82.7</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223</v>
      </c>
      <c r="BH16" s="594"/>
      <c r="BI16" s="594"/>
      <c r="BJ16" s="594"/>
      <c r="BK16" s="594"/>
      <c r="BL16" s="594"/>
      <c r="BM16" s="594"/>
      <c r="BN16" s="595"/>
      <c r="BO16" s="596" t="s">
        <v>223</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v>39969</v>
      </c>
      <c r="CS16" s="594"/>
      <c r="CT16" s="594"/>
      <c r="CU16" s="594"/>
      <c r="CV16" s="594"/>
      <c r="CW16" s="594"/>
      <c r="CX16" s="594"/>
      <c r="CY16" s="595"/>
      <c r="CZ16" s="596">
        <v>1</v>
      </c>
      <c r="DA16" s="596"/>
      <c r="DB16" s="596"/>
      <c r="DC16" s="596"/>
      <c r="DD16" s="602" t="s">
        <v>223</v>
      </c>
      <c r="DE16" s="594"/>
      <c r="DF16" s="594"/>
      <c r="DG16" s="594"/>
      <c r="DH16" s="594"/>
      <c r="DI16" s="594"/>
      <c r="DJ16" s="594"/>
      <c r="DK16" s="594"/>
      <c r="DL16" s="594"/>
      <c r="DM16" s="594"/>
      <c r="DN16" s="594"/>
      <c r="DO16" s="594"/>
      <c r="DP16" s="595"/>
      <c r="DQ16" s="602">
        <v>22023</v>
      </c>
      <c r="DR16" s="594"/>
      <c r="DS16" s="594"/>
      <c r="DT16" s="594"/>
      <c r="DU16" s="594"/>
      <c r="DV16" s="594"/>
      <c r="DW16" s="594"/>
      <c r="DX16" s="594"/>
      <c r="DY16" s="594"/>
      <c r="DZ16" s="594"/>
      <c r="EA16" s="594"/>
      <c r="EB16" s="594"/>
      <c r="EC16" s="603"/>
    </row>
    <row r="17" spans="2:133" ht="11.25" customHeight="1">
      <c r="B17" s="590" t="s">
        <v>249</v>
      </c>
      <c r="C17" s="591"/>
      <c r="D17" s="591"/>
      <c r="E17" s="591"/>
      <c r="F17" s="591"/>
      <c r="G17" s="591"/>
      <c r="H17" s="591"/>
      <c r="I17" s="591"/>
      <c r="J17" s="591"/>
      <c r="K17" s="591"/>
      <c r="L17" s="591"/>
      <c r="M17" s="591"/>
      <c r="N17" s="591"/>
      <c r="O17" s="591"/>
      <c r="P17" s="591"/>
      <c r="Q17" s="592"/>
      <c r="R17" s="593">
        <v>2104086</v>
      </c>
      <c r="S17" s="594"/>
      <c r="T17" s="594"/>
      <c r="U17" s="594"/>
      <c r="V17" s="594"/>
      <c r="W17" s="594"/>
      <c r="X17" s="594"/>
      <c r="Y17" s="595"/>
      <c r="Z17" s="596">
        <v>46.8</v>
      </c>
      <c r="AA17" s="596"/>
      <c r="AB17" s="596"/>
      <c r="AC17" s="596"/>
      <c r="AD17" s="597">
        <v>2104086</v>
      </c>
      <c r="AE17" s="597"/>
      <c r="AF17" s="597"/>
      <c r="AG17" s="597"/>
      <c r="AH17" s="597"/>
      <c r="AI17" s="597"/>
      <c r="AJ17" s="597"/>
      <c r="AK17" s="597"/>
      <c r="AL17" s="598">
        <v>82.7</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595797</v>
      </c>
      <c r="CS17" s="594"/>
      <c r="CT17" s="594"/>
      <c r="CU17" s="594"/>
      <c r="CV17" s="594"/>
      <c r="CW17" s="594"/>
      <c r="CX17" s="594"/>
      <c r="CY17" s="595"/>
      <c r="CZ17" s="596">
        <v>14.4</v>
      </c>
      <c r="DA17" s="596"/>
      <c r="DB17" s="596"/>
      <c r="DC17" s="596"/>
      <c r="DD17" s="602" t="s">
        <v>223</v>
      </c>
      <c r="DE17" s="594"/>
      <c r="DF17" s="594"/>
      <c r="DG17" s="594"/>
      <c r="DH17" s="594"/>
      <c r="DI17" s="594"/>
      <c r="DJ17" s="594"/>
      <c r="DK17" s="594"/>
      <c r="DL17" s="594"/>
      <c r="DM17" s="594"/>
      <c r="DN17" s="594"/>
      <c r="DO17" s="594"/>
      <c r="DP17" s="595"/>
      <c r="DQ17" s="602">
        <v>581333</v>
      </c>
      <c r="DR17" s="594"/>
      <c r="DS17" s="594"/>
      <c r="DT17" s="594"/>
      <c r="DU17" s="594"/>
      <c r="DV17" s="594"/>
      <c r="DW17" s="594"/>
      <c r="DX17" s="594"/>
      <c r="DY17" s="594"/>
      <c r="DZ17" s="594"/>
      <c r="EA17" s="594"/>
      <c r="EB17" s="594"/>
      <c r="EC17" s="603"/>
    </row>
    <row r="18" spans="2:133" ht="11.25" customHeight="1">
      <c r="B18" s="590" t="s">
        <v>252</v>
      </c>
      <c r="C18" s="591"/>
      <c r="D18" s="591"/>
      <c r="E18" s="591"/>
      <c r="F18" s="591"/>
      <c r="G18" s="591"/>
      <c r="H18" s="591"/>
      <c r="I18" s="591"/>
      <c r="J18" s="591"/>
      <c r="K18" s="591"/>
      <c r="L18" s="591"/>
      <c r="M18" s="591"/>
      <c r="N18" s="591"/>
      <c r="O18" s="591"/>
      <c r="P18" s="591"/>
      <c r="Q18" s="592"/>
      <c r="R18" s="593">
        <v>190037</v>
      </c>
      <c r="S18" s="594"/>
      <c r="T18" s="594"/>
      <c r="U18" s="594"/>
      <c r="V18" s="594"/>
      <c r="W18" s="594"/>
      <c r="X18" s="594"/>
      <c r="Y18" s="595"/>
      <c r="Z18" s="596">
        <v>4.2</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223</v>
      </c>
      <c r="CS18" s="594"/>
      <c r="CT18" s="594"/>
      <c r="CU18" s="594"/>
      <c r="CV18" s="594"/>
      <c r="CW18" s="594"/>
      <c r="CX18" s="594"/>
      <c r="CY18" s="595"/>
      <c r="CZ18" s="596" t="s">
        <v>223</v>
      </c>
      <c r="DA18" s="596"/>
      <c r="DB18" s="596"/>
      <c r="DC18" s="596"/>
      <c r="DD18" s="602" t="s">
        <v>223</v>
      </c>
      <c r="DE18" s="594"/>
      <c r="DF18" s="594"/>
      <c r="DG18" s="594"/>
      <c r="DH18" s="594"/>
      <c r="DI18" s="594"/>
      <c r="DJ18" s="594"/>
      <c r="DK18" s="594"/>
      <c r="DL18" s="594"/>
      <c r="DM18" s="594"/>
      <c r="DN18" s="594"/>
      <c r="DO18" s="594"/>
      <c r="DP18" s="595"/>
      <c r="DQ18" s="602" t="s">
        <v>223</v>
      </c>
      <c r="DR18" s="594"/>
      <c r="DS18" s="594"/>
      <c r="DT18" s="594"/>
      <c r="DU18" s="594"/>
      <c r="DV18" s="594"/>
      <c r="DW18" s="594"/>
      <c r="DX18" s="594"/>
      <c r="DY18" s="594"/>
      <c r="DZ18" s="594"/>
      <c r="EA18" s="594"/>
      <c r="EB18" s="594"/>
      <c r="EC18" s="603"/>
    </row>
    <row r="19" spans="2:133" ht="11.25" customHeight="1">
      <c r="B19" s="590" t="s">
        <v>255</v>
      </c>
      <c r="C19" s="591"/>
      <c r="D19" s="591"/>
      <c r="E19" s="591"/>
      <c r="F19" s="591"/>
      <c r="G19" s="591"/>
      <c r="H19" s="591"/>
      <c r="I19" s="591"/>
      <c r="J19" s="591"/>
      <c r="K19" s="591"/>
      <c r="L19" s="591"/>
      <c r="M19" s="591"/>
      <c r="N19" s="591"/>
      <c r="O19" s="591"/>
      <c r="P19" s="591"/>
      <c r="Q19" s="592"/>
      <c r="R19" s="593" t="s">
        <v>223</v>
      </c>
      <c r="S19" s="594"/>
      <c r="T19" s="594"/>
      <c r="U19" s="594"/>
      <c r="V19" s="594"/>
      <c r="W19" s="594"/>
      <c r="X19" s="594"/>
      <c r="Y19" s="595"/>
      <c r="Z19" s="596" t="s">
        <v>223</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t="s">
        <v>223</v>
      </c>
      <c r="BH19" s="594"/>
      <c r="BI19" s="594"/>
      <c r="BJ19" s="594"/>
      <c r="BK19" s="594"/>
      <c r="BL19" s="594"/>
      <c r="BM19" s="594"/>
      <c r="BN19" s="595"/>
      <c r="BO19" s="596" t="s">
        <v>223</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c r="B20" s="590" t="s">
        <v>258</v>
      </c>
      <c r="C20" s="591"/>
      <c r="D20" s="591"/>
      <c r="E20" s="591"/>
      <c r="F20" s="591"/>
      <c r="G20" s="591"/>
      <c r="H20" s="591"/>
      <c r="I20" s="591"/>
      <c r="J20" s="591"/>
      <c r="K20" s="591"/>
      <c r="L20" s="591"/>
      <c r="M20" s="591"/>
      <c r="N20" s="591"/>
      <c r="O20" s="591"/>
      <c r="P20" s="591"/>
      <c r="Q20" s="592"/>
      <c r="R20" s="593">
        <v>2709390</v>
      </c>
      <c r="S20" s="594"/>
      <c r="T20" s="594"/>
      <c r="U20" s="594"/>
      <c r="V20" s="594"/>
      <c r="W20" s="594"/>
      <c r="X20" s="594"/>
      <c r="Y20" s="595"/>
      <c r="Z20" s="596">
        <v>60.3</v>
      </c>
      <c r="AA20" s="596"/>
      <c r="AB20" s="596"/>
      <c r="AC20" s="596"/>
      <c r="AD20" s="597">
        <v>2519353</v>
      </c>
      <c r="AE20" s="597"/>
      <c r="AF20" s="597"/>
      <c r="AG20" s="597"/>
      <c r="AH20" s="597"/>
      <c r="AI20" s="597"/>
      <c r="AJ20" s="597"/>
      <c r="AK20" s="597"/>
      <c r="AL20" s="598">
        <v>99</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t="s">
        <v>223</v>
      </c>
      <c r="BH20" s="594"/>
      <c r="BI20" s="594"/>
      <c r="BJ20" s="594"/>
      <c r="BK20" s="594"/>
      <c r="BL20" s="594"/>
      <c r="BM20" s="594"/>
      <c r="BN20" s="595"/>
      <c r="BO20" s="596" t="s">
        <v>223</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4139381</v>
      </c>
      <c r="CS20" s="594"/>
      <c r="CT20" s="594"/>
      <c r="CU20" s="594"/>
      <c r="CV20" s="594"/>
      <c r="CW20" s="594"/>
      <c r="CX20" s="594"/>
      <c r="CY20" s="595"/>
      <c r="CZ20" s="596">
        <v>100</v>
      </c>
      <c r="DA20" s="596"/>
      <c r="DB20" s="596"/>
      <c r="DC20" s="596"/>
      <c r="DD20" s="602">
        <v>913348</v>
      </c>
      <c r="DE20" s="594"/>
      <c r="DF20" s="594"/>
      <c r="DG20" s="594"/>
      <c r="DH20" s="594"/>
      <c r="DI20" s="594"/>
      <c r="DJ20" s="594"/>
      <c r="DK20" s="594"/>
      <c r="DL20" s="594"/>
      <c r="DM20" s="594"/>
      <c r="DN20" s="594"/>
      <c r="DO20" s="594"/>
      <c r="DP20" s="595"/>
      <c r="DQ20" s="602">
        <v>2843074</v>
      </c>
      <c r="DR20" s="594"/>
      <c r="DS20" s="594"/>
      <c r="DT20" s="594"/>
      <c r="DU20" s="594"/>
      <c r="DV20" s="594"/>
      <c r="DW20" s="594"/>
      <c r="DX20" s="594"/>
      <c r="DY20" s="594"/>
      <c r="DZ20" s="594"/>
      <c r="EA20" s="594"/>
      <c r="EB20" s="594"/>
      <c r="EC20" s="603"/>
    </row>
    <row r="21" spans="2:133" ht="11.25" customHeight="1">
      <c r="B21" s="590" t="s">
        <v>261</v>
      </c>
      <c r="C21" s="591"/>
      <c r="D21" s="591"/>
      <c r="E21" s="591"/>
      <c r="F21" s="591"/>
      <c r="G21" s="591"/>
      <c r="H21" s="591"/>
      <c r="I21" s="591"/>
      <c r="J21" s="591"/>
      <c r="K21" s="591"/>
      <c r="L21" s="591"/>
      <c r="M21" s="591"/>
      <c r="N21" s="591"/>
      <c r="O21" s="591"/>
      <c r="P21" s="591"/>
      <c r="Q21" s="592"/>
      <c r="R21" s="593">
        <v>621</v>
      </c>
      <c r="S21" s="594"/>
      <c r="T21" s="594"/>
      <c r="U21" s="594"/>
      <c r="V21" s="594"/>
      <c r="W21" s="594"/>
      <c r="X21" s="594"/>
      <c r="Y21" s="595"/>
      <c r="Z21" s="596">
        <v>0</v>
      </c>
      <c r="AA21" s="596"/>
      <c r="AB21" s="596"/>
      <c r="AC21" s="596"/>
      <c r="AD21" s="597">
        <v>621</v>
      </c>
      <c r="AE21" s="597"/>
      <c r="AF21" s="597"/>
      <c r="AG21" s="597"/>
      <c r="AH21" s="597"/>
      <c r="AI21" s="597"/>
      <c r="AJ21" s="597"/>
      <c r="AK21" s="597"/>
      <c r="AL21" s="598">
        <v>0</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t="s">
        <v>223</v>
      </c>
      <c r="BH21" s="594"/>
      <c r="BI21" s="594"/>
      <c r="BJ21" s="594"/>
      <c r="BK21" s="594"/>
      <c r="BL21" s="594"/>
      <c r="BM21" s="594"/>
      <c r="BN21" s="595"/>
      <c r="BO21" s="596" t="s">
        <v>223</v>
      </c>
      <c r="BP21" s="596"/>
      <c r="BQ21" s="596"/>
      <c r="BR21" s="596"/>
      <c r="BS21" s="602" t="s">
        <v>223</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263</v>
      </c>
      <c r="C22" s="591"/>
      <c r="D22" s="591"/>
      <c r="E22" s="591"/>
      <c r="F22" s="591"/>
      <c r="G22" s="591"/>
      <c r="H22" s="591"/>
      <c r="I22" s="591"/>
      <c r="J22" s="591"/>
      <c r="K22" s="591"/>
      <c r="L22" s="591"/>
      <c r="M22" s="591"/>
      <c r="N22" s="591"/>
      <c r="O22" s="591"/>
      <c r="P22" s="591"/>
      <c r="Q22" s="592"/>
      <c r="R22" s="593">
        <v>6276</v>
      </c>
      <c r="S22" s="594"/>
      <c r="T22" s="594"/>
      <c r="U22" s="594"/>
      <c r="V22" s="594"/>
      <c r="W22" s="594"/>
      <c r="X22" s="594"/>
      <c r="Y22" s="595"/>
      <c r="Z22" s="596">
        <v>0.1</v>
      </c>
      <c r="AA22" s="596"/>
      <c r="AB22" s="596"/>
      <c r="AC22" s="596"/>
      <c r="AD22" s="597" t="s">
        <v>223</v>
      </c>
      <c r="AE22" s="597"/>
      <c r="AF22" s="597"/>
      <c r="AG22" s="597"/>
      <c r="AH22" s="597"/>
      <c r="AI22" s="597"/>
      <c r="AJ22" s="597"/>
      <c r="AK22" s="597"/>
      <c r="AL22" s="598" t="s">
        <v>223</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266</v>
      </c>
      <c r="C23" s="591"/>
      <c r="D23" s="591"/>
      <c r="E23" s="591"/>
      <c r="F23" s="591"/>
      <c r="G23" s="591"/>
      <c r="H23" s="591"/>
      <c r="I23" s="591"/>
      <c r="J23" s="591"/>
      <c r="K23" s="591"/>
      <c r="L23" s="591"/>
      <c r="M23" s="591"/>
      <c r="N23" s="591"/>
      <c r="O23" s="591"/>
      <c r="P23" s="591"/>
      <c r="Q23" s="592"/>
      <c r="R23" s="593">
        <v>51598</v>
      </c>
      <c r="S23" s="594"/>
      <c r="T23" s="594"/>
      <c r="U23" s="594"/>
      <c r="V23" s="594"/>
      <c r="W23" s="594"/>
      <c r="X23" s="594"/>
      <c r="Y23" s="595"/>
      <c r="Z23" s="596">
        <v>1.1000000000000001</v>
      </c>
      <c r="AA23" s="596"/>
      <c r="AB23" s="596"/>
      <c r="AC23" s="596"/>
      <c r="AD23" s="597">
        <v>1172</v>
      </c>
      <c r="AE23" s="597"/>
      <c r="AF23" s="597"/>
      <c r="AG23" s="597"/>
      <c r="AH23" s="597"/>
      <c r="AI23" s="597"/>
      <c r="AJ23" s="597"/>
      <c r="AK23" s="597"/>
      <c r="AL23" s="598">
        <v>0</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t="s">
        <v>223</v>
      </c>
      <c r="BH23" s="594"/>
      <c r="BI23" s="594"/>
      <c r="BJ23" s="594"/>
      <c r="BK23" s="594"/>
      <c r="BL23" s="594"/>
      <c r="BM23" s="594"/>
      <c r="BN23" s="595"/>
      <c r="BO23" s="596" t="s">
        <v>223</v>
      </c>
      <c r="BP23" s="596"/>
      <c r="BQ23" s="596"/>
      <c r="BR23" s="596"/>
      <c r="BS23" s="602" t="s">
        <v>223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8" t="s">
        <v>271</v>
      </c>
      <c r="DM23" s="619"/>
      <c r="DN23" s="619"/>
      <c r="DO23" s="619"/>
      <c r="DP23" s="619"/>
      <c r="DQ23" s="619"/>
      <c r="DR23" s="619"/>
      <c r="DS23" s="619"/>
      <c r="DT23" s="619"/>
      <c r="DU23" s="619"/>
      <c r="DV23" s="620"/>
      <c r="DW23" s="575" t="s">
        <v>272</v>
      </c>
      <c r="DX23" s="576"/>
      <c r="DY23" s="576"/>
      <c r="DZ23" s="576"/>
      <c r="EA23" s="576"/>
      <c r="EB23" s="576"/>
      <c r="EC23" s="577"/>
    </row>
    <row r="24" spans="2:133" ht="11.25" customHeight="1">
      <c r="B24" s="590" t="s">
        <v>273</v>
      </c>
      <c r="C24" s="591"/>
      <c r="D24" s="591"/>
      <c r="E24" s="591"/>
      <c r="F24" s="591"/>
      <c r="G24" s="591"/>
      <c r="H24" s="591"/>
      <c r="I24" s="591"/>
      <c r="J24" s="591"/>
      <c r="K24" s="591"/>
      <c r="L24" s="591"/>
      <c r="M24" s="591"/>
      <c r="N24" s="591"/>
      <c r="O24" s="591"/>
      <c r="P24" s="591"/>
      <c r="Q24" s="592"/>
      <c r="R24" s="593">
        <v>7641</v>
      </c>
      <c r="S24" s="594"/>
      <c r="T24" s="594"/>
      <c r="U24" s="594"/>
      <c r="V24" s="594"/>
      <c r="W24" s="594"/>
      <c r="X24" s="594"/>
      <c r="Y24" s="595"/>
      <c r="Z24" s="596">
        <v>0.2</v>
      </c>
      <c r="AA24" s="596"/>
      <c r="AB24" s="596"/>
      <c r="AC24" s="596"/>
      <c r="AD24" s="597" t="s">
        <v>223</v>
      </c>
      <c r="AE24" s="597"/>
      <c r="AF24" s="597"/>
      <c r="AG24" s="597"/>
      <c r="AH24" s="597"/>
      <c r="AI24" s="597"/>
      <c r="AJ24" s="597"/>
      <c r="AK24" s="597"/>
      <c r="AL24" s="598" t="s">
        <v>223</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1819903</v>
      </c>
      <c r="CS24" s="583"/>
      <c r="CT24" s="583"/>
      <c r="CU24" s="583"/>
      <c r="CV24" s="583"/>
      <c r="CW24" s="583"/>
      <c r="CX24" s="583"/>
      <c r="CY24" s="584"/>
      <c r="CZ24" s="622">
        <v>44</v>
      </c>
      <c r="DA24" s="623"/>
      <c r="DB24" s="623"/>
      <c r="DC24" s="624"/>
      <c r="DD24" s="621">
        <v>1483080</v>
      </c>
      <c r="DE24" s="583"/>
      <c r="DF24" s="583"/>
      <c r="DG24" s="583"/>
      <c r="DH24" s="583"/>
      <c r="DI24" s="583"/>
      <c r="DJ24" s="583"/>
      <c r="DK24" s="584"/>
      <c r="DL24" s="621">
        <v>1482603</v>
      </c>
      <c r="DM24" s="583"/>
      <c r="DN24" s="583"/>
      <c r="DO24" s="583"/>
      <c r="DP24" s="583"/>
      <c r="DQ24" s="583"/>
      <c r="DR24" s="583"/>
      <c r="DS24" s="583"/>
      <c r="DT24" s="583"/>
      <c r="DU24" s="583"/>
      <c r="DV24" s="584"/>
      <c r="DW24" s="587">
        <v>55.4</v>
      </c>
      <c r="DX24" s="588"/>
      <c r="DY24" s="588"/>
      <c r="DZ24" s="588"/>
      <c r="EA24" s="588"/>
      <c r="EB24" s="588"/>
      <c r="EC24" s="589"/>
    </row>
    <row r="25" spans="2:133" ht="11.25" customHeight="1">
      <c r="B25" s="590" t="s">
        <v>276</v>
      </c>
      <c r="C25" s="591"/>
      <c r="D25" s="591"/>
      <c r="E25" s="591"/>
      <c r="F25" s="591"/>
      <c r="G25" s="591"/>
      <c r="H25" s="591"/>
      <c r="I25" s="591"/>
      <c r="J25" s="591"/>
      <c r="K25" s="591"/>
      <c r="L25" s="591"/>
      <c r="M25" s="591"/>
      <c r="N25" s="591"/>
      <c r="O25" s="591"/>
      <c r="P25" s="591"/>
      <c r="Q25" s="592"/>
      <c r="R25" s="593">
        <v>391471</v>
      </c>
      <c r="S25" s="594"/>
      <c r="T25" s="594"/>
      <c r="U25" s="594"/>
      <c r="V25" s="594"/>
      <c r="W25" s="594"/>
      <c r="X25" s="594"/>
      <c r="Y25" s="595"/>
      <c r="Z25" s="596">
        <v>8.6999999999999993</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864521</v>
      </c>
      <c r="CS25" s="613"/>
      <c r="CT25" s="613"/>
      <c r="CU25" s="613"/>
      <c r="CV25" s="613"/>
      <c r="CW25" s="613"/>
      <c r="CX25" s="613"/>
      <c r="CY25" s="614"/>
      <c r="CZ25" s="627">
        <v>20.9</v>
      </c>
      <c r="DA25" s="628"/>
      <c r="DB25" s="628"/>
      <c r="DC25" s="629"/>
      <c r="DD25" s="602">
        <v>815548</v>
      </c>
      <c r="DE25" s="613"/>
      <c r="DF25" s="613"/>
      <c r="DG25" s="613"/>
      <c r="DH25" s="613"/>
      <c r="DI25" s="613"/>
      <c r="DJ25" s="613"/>
      <c r="DK25" s="614"/>
      <c r="DL25" s="602">
        <v>815390</v>
      </c>
      <c r="DM25" s="613"/>
      <c r="DN25" s="613"/>
      <c r="DO25" s="613"/>
      <c r="DP25" s="613"/>
      <c r="DQ25" s="613"/>
      <c r="DR25" s="613"/>
      <c r="DS25" s="613"/>
      <c r="DT25" s="613"/>
      <c r="DU25" s="613"/>
      <c r="DV25" s="614"/>
      <c r="DW25" s="598">
        <v>30.5</v>
      </c>
      <c r="DX25" s="625"/>
      <c r="DY25" s="625"/>
      <c r="DZ25" s="625"/>
      <c r="EA25" s="625"/>
      <c r="EB25" s="625"/>
      <c r="EC25" s="626"/>
    </row>
    <row r="26" spans="2:133" ht="11.25" customHeight="1">
      <c r="B26" s="630" t="s">
        <v>279</v>
      </c>
      <c r="C26" s="631"/>
      <c r="D26" s="631"/>
      <c r="E26" s="631"/>
      <c r="F26" s="631"/>
      <c r="G26" s="631"/>
      <c r="H26" s="631"/>
      <c r="I26" s="631"/>
      <c r="J26" s="631"/>
      <c r="K26" s="631"/>
      <c r="L26" s="631"/>
      <c r="M26" s="631"/>
      <c r="N26" s="631"/>
      <c r="O26" s="631"/>
      <c r="P26" s="631"/>
      <c r="Q26" s="632"/>
      <c r="R26" s="593" t="s">
        <v>223</v>
      </c>
      <c r="S26" s="594"/>
      <c r="T26" s="594"/>
      <c r="U26" s="594"/>
      <c r="V26" s="594"/>
      <c r="W26" s="594"/>
      <c r="X26" s="594"/>
      <c r="Y26" s="595"/>
      <c r="Z26" s="596" t="s">
        <v>223</v>
      </c>
      <c r="AA26" s="596"/>
      <c r="AB26" s="596"/>
      <c r="AC26" s="596"/>
      <c r="AD26" s="597" t="s">
        <v>223</v>
      </c>
      <c r="AE26" s="597"/>
      <c r="AF26" s="597"/>
      <c r="AG26" s="597"/>
      <c r="AH26" s="597"/>
      <c r="AI26" s="597"/>
      <c r="AJ26" s="597"/>
      <c r="AK26" s="597"/>
      <c r="AL26" s="598" t="s">
        <v>223</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507623</v>
      </c>
      <c r="CS26" s="594"/>
      <c r="CT26" s="594"/>
      <c r="CU26" s="594"/>
      <c r="CV26" s="594"/>
      <c r="CW26" s="594"/>
      <c r="CX26" s="594"/>
      <c r="CY26" s="595"/>
      <c r="CZ26" s="627">
        <v>12.3</v>
      </c>
      <c r="DA26" s="628"/>
      <c r="DB26" s="628"/>
      <c r="DC26" s="629"/>
      <c r="DD26" s="602">
        <v>467452</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5"/>
      <c r="DY26" s="625"/>
      <c r="DZ26" s="625"/>
      <c r="EA26" s="625"/>
      <c r="EB26" s="625"/>
      <c r="EC26" s="626"/>
    </row>
    <row r="27" spans="2:133" ht="11.25" customHeight="1">
      <c r="B27" s="590" t="s">
        <v>282</v>
      </c>
      <c r="C27" s="591"/>
      <c r="D27" s="591"/>
      <c r="E27" s="591"/>
      <c r="F27" s="591"/>
      <c r="G27" s="591"/>
      <c r="H27" s="591"/>
      <c r="I27" s="591"/>
      <c r="J27" s="591"/>
      <c r="K27" s="591"/>
      <c r="L27" s="591"/>
      <c r="M27" s="591"/>
      <c r="N27" s="591"/>
      <c r="O27" s="591"/>
      <c r="P27" s="591"/>
      <c r="Q27" s="592"/>
      <c r="R27" s="593">
        <v>334869</v>
      </c>
      <c r="S27" s="594"/>
      <c r="T27" s="594"/>
      <c r="U27" s="594"/>
      <c r="V27" s="594"/>
      <c r="W27" s="594"/>
      <c r="X27" s="594"/>
      <c r="Y27" s="595"/>
      <c r="Z27" s="596">
        <v>7.4</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320688</v>
      </c>
      <c r="BH27" s="594"/>
      <c r="BI27" s="594"/>
      <c r="BJ27" s="594"/>
      <c r="BK27" s="594"/>
      <c r="BL27" s="594"/>
      <c r="BM27" s="594"/>
      <c r="BN27" s="595"/>
      <c r="BO27" s="596">
        <v>100</v>
      </c>
      <c r="BP27" s="596"/>
      <c r="BQ27" s="596"/>
      <c r="BR27" s="596"/>
      <c r="BS27" s="602" t="s">
        <v>223</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359585</v>
      </c>
      <c r="CS27" s="613"/>
      <c r="CT27" s="613"/>
      <c r="CU27" s="613"/>
      <c r="CV27" s="613"/>
      <c r="CW27" s="613"/>
      <c r="CX27" s="613"/>
      <c r="CY27" s="614"/>
      <c r="CZ27" s="627">
        <v>8.6999999999999993</v>
      </c>
      <c r="DA27" s="628"/>
      <c r="DB27" s="628"/>
      <c r="DC27" s="629"/>
      <c r="DD27" s="602">
        <v>86199</v>
      </c>
      <c r="DE27" s="613"/>
      <c r="DF27" s="613"/>
      <c r="DG27" s="613"/>
      <c r="DH27" s="613"/>
      <c r="DI27" s="613"/>
      <c r="DJ27" s="613"/>
      <c r="DK27" s="614"/>
      <c r="DL27" s="602">
        <v>85880</v>
      </c>
      <c r="DM27" s="613"/>
      <c r="DN27" s="613"/>
      <c r="DO27" s="613"/>
      <c r="DP27" s="613"/>
      <c r="DQ27" s="613"/>
      <c r="DR27" s="613"/>
      <c r="DS27" s="613"/>
      <c r="DT27" s="613"/>
      <c r="DU27" s="613"/>
      <c r="DV27" s="614"/>
      <c r="DW27" s="598">
        <v>3.2</v>
      </c>
      <c r="DX27" s="625"/>
      <c r="DY27" s="625"/>
      <c r="DZ27" s="625"/>
      <c r="EA27" s="625"/>
      <c r="EB27" s="625"/>
      <c r="EC27" s="626"/>
    </row>
    <row r="28" spans="2:133" ht="11.25" customHeight="1">
      <c r="B28" s="590" t="s">
        <v>285</v>
      </c>
      <c r="C28" s="591"/>
      <c r="D28" s="591"/>
      <c r="E28" s="591"/>
      <c r="F28" s="591"/>
      <c r="G28" s="591"/>
      <c r="H28" s="591"/>
      <c r="I28" s="591"/>
      <c r="J28" s="591"/>
      <c r="K28" s="591"/>
      <c r="L28" s="591"/>
      <c r="M28" s="591"/>
      <c r="N28" s="591"/>
      <c r="O28" s="591"/>
      <c r="P28" s="591"/>
      <c r="Q28" s="592"/>
      <c r="R28" s="593">
        <v>30239</v>
      </c>
      <c r="S28" s="594"/>
      <c r="T28" s="594"/>
      <c r="U28" s="594"/>
      <c r="V28" s="594"/>
      <c r="W28" s="594"/>
      <c r="X28" s="594"/>
      <c r="Y28" s="595"/>
      <c r="Z28" s="596">
        <v>0.7</v>
      </c>
      <c r="AA28" s="596"/>
      <c r="AB28" s="596"/>
      <c r="AC28" s="596"/>
      <c r="AD28" s="597">
        <v>22488</v>
      </c>
      <c r="AE28" s="597"/>
      <c r="AF28" s="597"/>
      <c r="AG28" s="597"/>
      <c r="AH28" s="597"/>
      <c r="AI28" s="597"/>
      <c r="AJ28" s="597"/>
      <c r="AK28" s="597"/>
      <c r="AL28" s="598">
        <v>0.9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595797</v>
      </c>
      <c r="CS28" s="594"/>
      <c r="CT28" s="594"/>
      <c r="CU28" s="594"/>
      <c r="CV28" s="594"/>
      <c r="CW28" s="594"/>
      <c r="CX28" s="594"/>
      <c r="CY28" s="595"/>
      <c r="CZ28" s="627">
        <v>14.4</v>
      </c>
      <c r="DA28" s="628"/>
      <c r="DB28" s="628"/>
      <c r="DC28" s="629"/>
      <c r="DD28" s="602">
        <v>581333</v>
      </c>
      <c r="DE28" s="594"/>
      <c r="DF28" s="594"/>
      <c r="DG28" s="594"/>
      <c r="DH28" s="594"/>
      <c r="DI28" s="594"/>
      <c r="DJ28" s="594"/>
      <c r="DK28" s="595"/>
      <c r="DL28" s="602">
        <v>581333</v>
      </c>
      <c r="DM28" s="594"/>
      <c r="DN28" s="594"/>
      <c r="DO28" s="594"/>
      <c r="DP28" s="594"/>
      <c r="DQ28" s="594"/>
      <c r="DR28" s="594"/>
      <c r="DS28" s="594"/>
      <c r="DT28" s="594"/>
      <c r="DU28" s="594"/>
      <c r="DV28" s="595"/>
      <c r="DW28" s="598">
        <v>21.7</v>
      </c>
      <c r="DX28" s="625"/>
      <c r="DY28" s="625"/>
      <c r="DZ28" s="625"/>
      <c r="EA28" s="625"/>
      <c r="EB28" s="625"/>
      <c r="EC28" s="626"/>
    </row>
    <row r="29" spans="2:133" ht="11.25" customHeight="1">
      <c r="B29" s="590" t="s">
        <v>287</v>
      </c>
      <c r="C29" s="591"/>
      <c r="D29" s="591"/>
      <c r="E29" s="591"/>
      <c r="F29" s="591"/>
      <c r="G29" s="591"/>
      <c r="H29" s="591"/>
      <c r="I29" s="591"/>
      <c r="J29" s="591"/>
      <c r="K29" s="591"/>
      <c r="L29" s="591"/>
      <c r="M29" s="591"/>
      <c r="N29" s="591"/>
      <c r="O29" s="591"/>
      <c r="P29" s="591"/>
      <c r="Q29" s="592"/>
      <c r="R29" s="593" t="s">
        <v>223</v>
      </c>
      <c r="S29" s="594"/>
      <c r="T29" s="594"/>
      <c r="U29" s="594"/>
      <c r="V29" s="594"/>
      <c r="W29" s="594"/>
      <c r="X29" s="594"/>
      <c r="Y29" s="595"/>
      <c r="Z29" s="596" t="s">
        <v>223</v>
      </c>
      <c r="AA29" s="596"/>
      <c r="AB29" s="596"/>
      <c r="AC29" s="596"/>
      <c r="AD29" s="597" t="s">
        <v>223</v>
      </c>
      <c r="AE29" s="597"/>
      <c r="AF29" s="597"/>
      <c r="AG29" s="597"/>
      <c r="AH29" s="597"/>
      <c r="AI29" s="597"/>
      <c r="AJ29" s="597"/>
      <c r="AK29" s="597"/>
      <c r="AL29" s="598" t="s">
        <v>223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291</v>
      </c>
      <c r="CG29" s="608"/>
      <c r="CH29" s="608"/>
      <c r="CI29" s="608"/>
      <c r="CJ29" s="608"/>
      <c r="CK29" s="608"/>
      <c r="CL29" s="608"/>
      <c r="CM29" s="608"/>
      <c r="CN29" s="608"/>
      <c r="CO29" s="608"/>
      <c r="CP29" s="608"/>
      <c r="CQ29" s="609"/>
      <c r="CR29" s="593">
        <v>595763</v>
      </c>
      <c r="CS29" s="613"/>
      <c r="CT29" s="613"/>
      <c r="CU29" s="613"/>
      <c r="CV29" s="613"/>
      <c r="CW29" s="613"/>
      <c r="CX29" s="613"/>
      <c r="CY29" s="614"/>
      <c r="CZ29" s="627">
        <v>14.4</v>
      </c>
      <c r="DA29" s="628"/>
      <c r="DB29" s="628"/>
      <c r="DC29" s="629"/>
      <c r="DD29" s="602">
        <v>581299</v>
      </c>
      <c r="DE29" s="613"/>
      <c r="DF29" s="613"/>
      <c r="DG29" s="613"/>
      <c r="DH29" s="613"/>
      <c r="DI29" s="613"/>
      <c r="DJ29" s="613"/>
      <c r="DK29" s="614"/>
      <c r="DL29" s="602">
        <v>581299</v>
      </c>
      <c r="DM29" s="613"/>
      <c r="DN29" s="613"/>
      <c r="DO29" s="613"/>
      <c r="DP29" s="613"/>
      <c r="DQ29" s="613"/>
      <c r="DR29" s="613"/>
      <c r="DS29" s="613"/>
      <c r="DT29" s="613"/>
      <c r="DU29" s="613"/>
      <c r="DV29" s="614"/>
      <c r="DW29" s="598">
        <v>21.7</v>
      </c>
      <c r="DX29" s="625"/>
      <c r="DY29" s="625"/>
      <c r="DZ29" s="625"/>
      <c r="EA29" s="625"/>
      <c r="EB29" s="625"/>
      <c r="EC29" s="626"/>
    </row>
    <row r="30" spans="2:133" ht="11.25" customHeight="1">
      <c r="B30" s="590" t="s">
        <v>292</v>
      </c>
      <c r="C30" s="591"/>
      <c r="D30" s="591"/>
      <c r="E30" s="591"/>
      <c r="F30" s="591"/>
      <c r="G30" s="591"/>
      <c r="H30" s="591"/>
      <c r="I30" s="591"/>
      <c r="J30" s="591"/>
      <c r="K30" s="591"/>
      <c r="L30" s="591"/>
      <c r="M30" s="591"/>
      <c r="N30" s="591"/>
      <c r="O30" s="591"/>
      <c r="P30" s="591"/>
      <c r="Q30" s="592"/>
      <c r="R30" s="593">
        <v>262199</v>
      </c>
      <c r="S30" s="594"/>
      <c r="T30" s="594"/>
      <c r="U30" s="594"/>
      <c r="V30" s="594"/>
      <c r="W30" s="594"/>
      <c r="X30" s="594"/>
      <c r="Y30" s="595"/>
      <c r="Z30" s="596">
        <v>5.8</v>
      </c>
      <c r="AA30" s="596"/>
      <c r="AB30" s="596"/>
      <c r="AC30" s="596"/>
      <c r="AD30" s="597" t="s">
        <v>223</v>
      </c>
      <c r="AE30" s="597"/>
      <c r="AF30" s="597"/>
      <c r="AG30" s="597"/>
      <c r="AH30" s="597"/>
      <c r="AI30" s="597"/>
      <c r="AJ30" s="597"/>
      <c r="AK30" s="597"/>
      <c r="AL30" s="598" t="s">
        <v>223</v>
      </c>
      <c r="AM30" s="599"/>
      <c r="AN30" s="599"/>
      <c r="AO30" s="600"/>
      <c r="AP30" s="639" t="s">
        <v>293</v>
      </c>
      <c r="AQ30" s="640"/>
      <c r="AR30" s="640"/>
      <c r="AS30" s="640"/>
      <c r="AT30" s="645" t="s">
        <v>294</v>
      </c>
      <c r="AU30" s="182"/>
      <c r="AV30" s="182"/>
      <c r="AW30" s="182"/>
      <c r="AX30" s="579" t="s">
        <v>171</v>
      </c>
      <c r="AY30" s="580"/>
      <c r="AZ30" s="580"/>
      <c r="BA30" s="580"/>
      <c r="BB30" s="580"/>
      <c r="BC30" s="580"/>
      <c r="BD30" s="580"/>
      <c r="BE30" s="580"/>
      <c r="BF30" s="581"/>
      <c r="BG30" s="651">
        <v>96.3</v>
      </c>
      <c r="BH30" s="652"/>
      <c r="BI30" s="652"/>
      <c r="BJ30" s="652"/>
      <c r="BK30" s="652"/>
      <c r="BL30" s="652"/>
      <c r="BM30" s="588">
        <v>91.4</v>
      </c>
      <c r="BN30" s="652"/>
      <c r="BO30" s="652"/>
      <c r="BP30" s="652"/>
      <c r="BQ30" s="653"/>
      <c r="BR30" s="651">
        <v>98.6</v>
      </c>
      <c r="BS30" s="652"/>
      <c r="BT30" s="652"/>
      <c r="BU30" s="652"/>
      <c r="BV30" s="652"/>
      <c r="BW30" s="652"/>
      <c r="BX30" s="588">
        <v>93.4</v>
      </c>
      <c r="BY30" s="652"/>
      <c r="BZ30" s="652"/>
      <c r="CA30" s="652"/>
      <c r="CB30" s="653"/>
      <c r="CD30" s="656"/>
      <c r="CE30" s="657"/>
      <c r="CF30" s="607" t="s">
        <v>295</v>
      </c>
      <c r="CG30" s="608"/>
      <c r="CH30" s="608"/>
      <c r="CI30" s="608"/>
      <c r="CJ30" s="608"/>
      <c r="CK30" s="608"/>
      <c r="CL30" s="608"/>
      <c r="CM30" s="608"/>
      <c r="CN30" s="608"/>
      <c r="CO30" s="608"/>
      <c r="CP30" s="608"/>
      <c r="CQ30" s="609"/>
      <c r="CR30" s="593">
        <v>532242</v>
      </c>
      <c r="CS30" s="594"/>
      <c r="CT30" s="594"/>
      <c r="CU30" s="594"/>
      <c r="CV30" s="594"/>
      <c r="CW30" s="594"/>
      <c r="CX30" s="594"/>
      <c r="CY30" s="595"/>
      <c r="CZ30" s="627">
        <v>12.9</v>
      </c>
      <c r="DA30" s="628"/>
      <c r="DB30" s="628"/>
      <c r="DC30" s="629"/>
      <c r="DD30" s="602">
        <v>517778</v>
      </c>
      <c r="DE30" s="594"/>
      <c r="DF30" s="594"/>
      <c r="DG30" s="594"/>
      <c r="DH30" s="594"/>
      <c r="DI30" s="594"/>
      <c r="DJ30" s="594"/>
      <c r="DK30" s="595"/>
      <c r="DL30" s="602">
        <v>517778</v>
      </c>
      <c r="DM30" s="594"/>
      <c r="DN30" s="594"/>
      <c r="DO30" s="594"/>
      <c r="DP30" s="594"/>
      <c r="DQ30" s="594"/>
      <c r="DR30" s="594"/>
      <c r="DS30" s="594"/>
      <c r="DT30" s="594"/>
      <c r="DU30" s="594"/>
      <c r="DV30" s="595"/>
      <c r="DW30" s="598">
        <v>19.3</v>
      </c>
      <c r="DX30" s="625"/>
      <c r="DY30" s="625"/>
      <c r="DZ30" s="625"/>
      <c r="EA30" s="625"/>
      <c r="EB30" s="625"/>
      <c r="EC30" s="626"/>
    </row>
    <row r="31" spans="2:133" ht="11.25" customHeight="1">
      <c r="B31" s="590" t="s">
        <v>296</v>
      </c>
      <c r="C31" s="591"/>
      <c r="D31" s="591"/>
      <c r="E31" s="591"/>
      <c r="F31" s="591"/>
      <c r="G31" s="591"/>
      <c r="H31" s="591"/>
      <c r="I31" s="591"/>
      <c r="J31" s="591"/>
      <c r="K31" s="591"/>
      <c r="L31" s="591"/>
      <c r="M31" s="591"/>
      <c r="N31" s="591"/>
      <c r="O31" s="591"/>
      <c r="P31" s="591"/>
      <c r="Q31" s="592"/>
      <c r="R31" s="593">
        <v>87259</v>
      </c>
      <c r="S31" s="594"/>
      <c r="T31" s="594"/>
      <c r="U31" s="594"/>
      <c r="V31" s="594"/>
      <c r="W31" s="594"/>
      <c r="X31" s="594"/>
      <c r="Y31" s="595"/>
      <c r="Z31" s="596">
        <v>1.9</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297</v>
      </c>
      <c r="AV31" s="181"/>
      <c r="AW31" s="181"/>
      <c r="AX31" s="590" t="s">
        <v>298</v>
      </c>
      <c r="AY31" s="591"/>
      <c r="AZ31" s="591"/>
      <c r="BA31" s="591"/>
      <c r="BB31" s="591"/>
      <c r="BC31" s="591"/>
      <c r="BD31" s="591"/>
      <c r="BE31" s="591"/>
      <c r="BF31" s="592"/>
      <c r="BG31" s="648">
        <v>97.8</v>
      </c>
      <c r="BH31" s="613"/>
      <c r="BI31" s="613"/>
      <c r="BJ31" s="613"/>
      <c r="BK31" s="613"/>
      <c r="BL31" s="613"/>
      <c r="BM31" s="599">
        <v>95.9</v>
      </c>
      <c r="BN31" s="649"/>
      <c r="BO31" s="649"/>
      <c r="BP31" s="649"/>
      <c r="BQ31" s="650"/>
      <c r="BR31" s="648">
        <v>98.5</v>
      </c>
      <c r="BS31" s="613"/>
      <c r="BT31" s="613"/>
      <c r="BU31" s="613"/>
      <c r="BV31" s="613"/>
      <c r="BW31" s="613"/>
      <c r="BX31" s="599">
        <v>96</v>
      </c>
      <c r="BY31" s="649"/>
      <c r="BZ31" s="649"/>
      <c r="CA31" s="649"/>
      <c r="CB31" s="650"/>
      <c r="CD31" s="656"/>
      <c r="CE31" s="657"/>
      <c r="CF31" s="607" t="s">
        <v>299</v>
      </c>
      <c r="CG31" s="608"/>
      <c r="CH31" s="608"/>
      <c r="CI31" s="608"/>
      <c r="CJ31" s="608"/>
      <c r="CK31" s="608"/>
      <c r="CL31" s="608"/>
      <c r="CM31" s="608"/>
      <c r="CN31" s="608"/>
      <c r="CO31" s="608"/>
      <c r="CP31" s="608"/>
      <c r="CQ31" s="609"/>
      <c r="CR31" s="593">
        <v>63521</v>
      </c>
      <c r="CS31" s="613"/>
      <c r="CT31" s="613"/>
      <c r="CU31" s="613"/>
      <c r="CV31" s="613"/>
      <c r="CW31" s="613"/>
      <c r="CX31" s="613"/>
      <c r="CY31" s="614"/>
      <c r="CZ31" s="627">
        <v>1.5</v>
      </c>
      <c r="DA31" s="628"/>
      <c r="DB31" s="628"/>
      <c r="DC31" s="629"/>
      <c r="DD31" s="602">
        <v>63521</v>
      </c>
      <c r="DE31" s="613"/>
      <c r="DF31" s="613"/>
      <c r="DG31" s="613"/>
      <c r="DH31" s="613"/>
      <c r="DI31" s="613"/>
      <c r="DJ31" s="613"/>
      <c r="DK31" s="614"/>
      <c r="DL31" s="602">
        <v>63521</v>
      </c>
      <c r="DM31" s="613"/>
      <c r="DN31" s="613"/>
      <c r="DO31" s="613"/>
      <c r="DP31" s="613"/>
      <c r="DQ31" s="613"/>
      <c r="DR31" s="613"/>
      <c r="DS31" s="613"/>
      <c r="DT31" s="613"/>
      <c r="DU31" s="613"/>
      <c r="DV31" s="614"/>
      <c r="DW31" s="598">
        <v>2.4</v>
      </c>
      <c r="DX31" s="625"/>
      <c r="DY31" s="625"/>
      <c r="DZ31" s="625"/>
      <c r="EA31" s="625"/>
      <c r="EB31" s="625"/>
      <c r="EC31" s="626"/>
    </row>
    <row r="32" spans="2:133" ht="11.25" customHeight="1">
      <c r="B32" s="590" t="s">
        <v>300</v>
      </c>
      <c r="C32" s="591"/>
      <c r="D32" s="591"/>
      <c r="E32" s="591"/>
      <c r="F32" s="591"/>
      <c r="G32" s="591"/>
      <c r="H32" s="591"/>
      <c r="I32" s="591"/>
      <c r="J32" s="591"/>
      <c r="K32" s="591"/>
      <c r="L32" s="591"/>
      <c r="M32" s="591"/>
      <c r="N32" s="591"/>
      <c r="O32" s="591"/>
      <c r="P32" s="591"/>
      <c r="Q32" s="592"/>
      <c r="R32" s="593">
        <v>76042</v>
      </c>
      <c r="S32" s="594"/>
      <c r="T32" s="594"/>
      <c r="U32" s="594"/>
      <c r="V32" s="594"/>
      <c r="W32" s="594"/>
      <c r="X32" s="594"/>
      <c r="Y32" s="595"/>
      <c r="Z32" s="596">
        <v>1.7</v>
      </c>
      <c r="AA32" s="596"/>
      <c r="AB32" s="596"/>
      <c r="AC32" s="596"/>
      <c r="AD32" s="597">
        <v>79</v>
      </c>
      <c r="AE32" s="597"/>
      <c r="AF32" s="597"/>
      <c r="AG32" s="597"/>
      <c r="AH32" s="597"/>
      <c r="AI32" s="597"/>
      <c r="AJ32" s="597"/>
      <c r="AK32" s="597"/>
      <c r="AL32" s="598">
        <v>0</v>
      </c>
      <c r="AM32" s="599"/>
      <c r="AN32" s="599"/>
      <c r="AO32" s="600"/>
      <c r="AP32" s="643"/>
      <c r="AQ32" s="644"/>
      <c r="AR32" s="644"/>
      <c r="AS32" s="644"/>
      <c r="AT32" s="647"/>
      <c r="AU32" s="183"/>
      <c r="AV32" s="183"/>
      <c r="AW32" s="183"/>
      <c r="AX32" s="636" t="s">
        <v>301</v>
      </c>
      <c r="AY32" s="637"/>
      <c r="AZ32" s="637"/>
      <c r="BA32" s="637"/>
      <c r="BB32" s="637"/>
      <c r="BC32" s="637"/>
      <c r="BD32" s="637"/>
      <c r="BE32" s="637"/>
      <c r="BF32" s="638"/>
      <c r="BG32" s="660">
        <v>93.2</v>
      </c>
      <c r="BH32" s="661"/>
      <c r="BI32" s="661"/>
      <c r="BJ32" s="661"/>
      <c r="BK32" s="661"/>
      <c r="BL32" s="661"/>
      <c r="BM32" s="662">
        <v>84.4</v>
      </c>
      <c r="BN32" s="661"/>
      <c r="BO32" s="661"/>
      <c r="BP32" s="661"/>
      <c r="BQ32" s="663"/>
      <c r="BR32" s="660">
        <v>98.1</v>
      </c>
      <c r="BS32" s="661"/>
      <c r="BT32" s="661"/>
      <c r="BU32" s="661"/>
      <c r="BV32" s="661"/>
      <c r="BW32" s="661"/>
      <c r="BX32" s="662">
        <v>89.2</v>
      </c>
      <c r="BY32" s="661"/>
      <c r="BZ32" s="661"/>
      <c r="CA32" s="661"/>
      <c r="CB32" s="663"/>
      <c r="CD32" s="658"/>
      <c r="CE32" s="659"/>
      <c r="CF32" s="607" t="s">
        <v>302</v>
      </c>
      <c r="CG32" s="608"/>
      <c r="CH32" s="608"/>
      <c r="CI32" s="608"/>
      <c r="CJ32" s="608"/>
      <c r="CK32" s="608"/>
      <c r="CL32" s="608"/>
      <c r="CM32" s="608"/>
      <c r="CN32" s="608"/>
      <c r="CO32" s="608"/>
      <c r="CP32" s="608"/>
      <c r="CQ32" s="609"/>
      <c r="CR32" s="593">
        <v>34</v>
      </c>
      <c r="CS32" s="594"/>
      <c r="CT32" s="594"/>
      <c r="CU32" s="594"/>
      <c r="CV32" s="594"/>
      <c r="CW32" s="594"/>
      <c r="CX32" s="594"/>
      <c r="CY32" s="595"/>
      <c r="CZ32" s="627">
        <v>0</v>
      </c>
      <c r="DA32" s="628"/>
      <c r="DB32" s="628"/>
      <c r="DC32" s="629"/>
      <c r="DD32" s="602">
        <v>34</v>
      </c>
      <c r="DE32" s="594"/>
      <c r="DF32" s="594"/>
      <c r="DG32" s="594"/>
      <c r="DH32" s="594"/>
      <c r="DI32" s="594"/>
      <c r="DJ32" s="594"/>
      <c r="DK32" s="595"/>
      <c r="DL32" s="602">
        <v>34</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303</v>
      </c>
      <c r="C33" s="591"/>
      <c r="D33" s="591"/>
      <c r="E33" s="591"/>
      <c r="F33" s="591"/>
      <c r="G33" s="591"/>
      <c r="H33" s="591"/>
      <c r="I33" s="591"/>
      <c r="J33" s="591"/>
      <c r="K33" s="591"/>
      <c r="L33" s="591"/>
      <c r="M33" s="591"/>
      <c r="N33" s="591"/>
      <c r="O33" s="591"/>
      <c r="P33" s="591"/>
      <c r="Q33" s="592"/>
      <c r="R33" s="593">
        <v>538916</v>
      </c>
      <c r="S33" s="594"/>
      <c r="T33" s="594"/>
      <c r="U33" s="594"/>
      <c r="V33" s="594"/>
      <c r="W33" s="594"/>
      <c r="X33" s="594"/>
      <c r="Y33" s="595"/>
      <c r="Z33" s="596">
        <v>12</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304</v>
      </c>
      <c r="CE33" s="608"/>
      <c r="CF33" s="608"/>
      <c r="CG33" s="608"/>
      <c r="CH33" s="608"/>
      <c r="CI33" s="608"/>
      <c r="CJ33" s="608"/>
      <c r="CK33" s="608"/>
      <c r="CL33" s="608"/>
      <c r="CM33" s="608"/>
      <c r="CN33" s="608"/>
      <c r="CO33" s="608"/>
      <c r="CP33" s="608"/>
      <c r="CQ33" s="609"/>
      <c r="CR33" s="593">
        <v>1366161</v>
      </c>
      <c r="CS33" s="613"/>
      <c r="CT33" s="613"/>
      <c r="CU33" s="613"/>
      <c r="CV33" s="613"/>
      <c r="CW33" s="613"/>
      <c r="CX33" s="613"/>
      <c r="CY33" s="614"/>
      <c r="CZ33" s="627">
        <v>33</v>
      </c>
      <c r="DA33" s="628"/>
      <c r="DB33" s="628"/>
      <c r="DC33" s="629"/>
      <c r="DD33" s="602">
        <v>1100548</v>
      </c>
      <c r="DE33" s="613"/>
      <c r="DF33" s="613"/>
      <c r="DG33" s="613"/>
      <c r="DH33" s="613"/>
      <c r="DI33" s="613"/>
      <c r="DJ33" s="613"/>
      <c r="DK33" s="614"/>
      <c r="DL33" s="602">
        <v>917774</v>
      </c>
      <c r="DM33" s="613"/>
      <c r="DN33" s="613"/>
      <c r="DO33" s="613"/>
      <c r="DP33" s="613"/>
      <c r="DQ33" s="613"/>
      <c r="DR33" s="613"/>
      <c r="DS33" s="613"/>
      <c r="DT33" s="613"/>
      <c r="DU33" s="613"/>
      <c r="DV33" s="614"/>
      <c r="DW33" s="598">
        <v>34.299999999999997</v>
      </c>
      <c r="DX33" s="625"/>
      <c r="DY33" s="625"/>
      <c r="DZ33" s="625"/>
      <c r="EA33" s="625"/>
      <c r="EB33" s="625"/>
      <c r="EC33" s="626"/>
    </row>
    <row r="34" spans="2:133" ht="11.25" customHeight="1">
      <c r="B34" s="590" t="s">
        <v>305</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306</v>
      </c>
      <c r="AR34" s="573"/>
      <c r="AS34" s="573"/>
      <c r="AT34" s="573"/>
      <c r="AU34" s="573"/>
      <c r="AV34" s="573"/>
      <c r="AW34" s="573"/>
      <c r="AX34" s="573"/>
      <c r="AY34" s="573"/>
      <c r="AZ34" s="573"/>
      <c r="BA34" s="573"/>
      <c r="BB34" s="573"/>
      <c r="BC34" s="573"/>
      <c r="BD34" s="573"/>
      <c r="BE34" s="573"/>
      <c r="BF34" s="574"/>
      <c r="BG34" s="572" t="s">
        <v>307</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308</v>
      </c>
      <c r="CE34" s="608"/>
      <c r="CF34" s="608"/>
      <c r="CG34" s="608"/>
      <c r="CH34" s="608"/>
      <c r="CI34" s="608"/>
      <c r="CJ34" s="608"/>
      <c r="CK34" s="608"/>
      <c r="CL34" s="608"/>
      <c r="CM34" s="608"/>
      <c r="CN34" s="608"/>
      <c r="CO34" s="608"/>
      <c r="CP34" s="608"/>
      <c r="CQ34" s="609"/>
      <c r="CR34" s="593">
        <v>609231</v>
      </c>
      <c r="CS34" s="594"/>
      <c r="CT34" s="594"/>
      <c r="CU34" s="594"/>
      <c r="CV34" s="594"/>
      <c r="CW34" s="594"/>
      <c r="CX34" s="594"/>
      <c r="CY34" s="595"/>
      <c r="CZ34" s="627">
        <v>14.7</v>
      </c>
      <c r="DA34" s="628"/>
      <c r="DB34" s="628"/>
      <c r="DC34" s="629"/>
      <c r="DD34" s="602">
        <v>469545</v>
      </c>
      <c r="DE34" s="594"/>
      <c r="DF34" s="594"/>
      <c r="DG34" s="594"/>
      <c r="DH34" s="594"/>
      <c r="DI34" s="594"/>
      <c r="DJ34" s="594"/>
      <c r="DK34" s="595"/>
      <c r="DL34" s="602">
        <v>407459</v>
      </c>
      <c r="DM34" s="594"/>
      <c r="DN34" s="594"/>
      <c r="DO34" s="594"/>
      <c r="DP34" s="594"/>
      <c r="DQ34" s="594"/>
      <c r="DR34" s="594"/>
      <c r="DS34" s="594"/>
      <c r="DT34" s="594"/>
      <c r="DU34" s="594"/>
      <c r="DV34" s="595"/>
      <c r="DW34" s="598">
        <v>15.2</v>
      </c>
      <c r="DX34" s="625"/>
      <c r="DY34" s="625"/>
      <c r="DZ34" s="625"/>
      <c r="EA34" s="625"/>
      <c r="EB34" s="625"/>
      <c r="EC34" s="626"/>
    </row>
    <row r="35" spans="2:133" ht="11.25" customHeight="1">
      <c r="B35" s="590" t="s">
        <v>309</v>
      </c>
      <c r="C35" s="591"/>
      <c r="D35" s="591"/>
      <c r="E35" s="591"/>
      <c r="F35" s="591"/>
      <c r="G35" s="591"/>
      <c r="H35" s="591"/>
      <c r="I35" s="591"/>
      <c r="J35" s="591"/>
      <c r="K35" s="591"/>
      <c r="L35" s="591"/>
      <c r="M35" s="591"/>
      <c r="N35" s="591"/>
      <c r="O35" s="591"/>
      <c r="P35" s="591"/>
      <c r="Q35" s="592"/>
      <c r="R35" s="593">
        <v>133916</v>
      </c>
      <c r="S35" s="594"/>
      <c r="T35" s="594"/>
      <c r="U35" s="594"/>
      <c r="V35" s="594"/>
      <c r="W35" s="594"/>
      <c r="X35" s="594"/>
      <c r="Y35" s="595"/>
      <c r="Z35" s="596">
        <v>3</v>
      </c>
      <c r="AA35" s="596"/>
      <c r="AB35" s="596"/>
      <c r="AC35" s="596"/>
      <c r="AD35" s="597" t="s">
        <v>223</v>
      </c>
      <c r="AE35" s="597"/>
      <c r="AF35" s="597"/>
      <c r="AG35" s="597"/>
      <c r="AH35" s="597"/>
      <c r="AI35" s="597"/>
      <c r="AJ35" s="597"/>
      <c r="AK35" s="597"/>
      <c r="AL35" s="598" t="s">
        <v>223</v>
      </c>
      <c r="AM35" s="599"/>
      <c r="AN35" s="599"/>
      <c r="AO35" s="600"/>
      <c r="AP35" s="186"/>
      <c r="AQ35" s="604" t="s">
        <v>310</v>
      </c>
      <c r="AR35" s="605"/>
      <c r="AS35" s="605"/>
      <c r="AT35" s="605"/>
      <c r="AU35" s="605"/>
      <c r="AV35" s="605"/>
      <c r="AW35" s="605"/>
      <c r="AX35" s="605"/>
      <c r="AY35" s="606"/>
      <c r="AZ35" s="582">
        <v>323952</v>
      </c>
      <c r="BA35" s="583"/>
      <c r="BB35" s="583"/>
      <c r="BC35" s="583"/>
      <c r="BD35" s="583"/>
      <c r="BE35" s="583"/>
      <c r="BF35" s="664"/>
      <c r="BG35" s="604" t="s">
        <v>311</v>
      </c>
      <c r="BH35" s="605"/>
      <c r="BI35" s="605"/>
      <c r="BJ35" s="605"/>
      <c r="BK35" s="605"/>
      <c r="BL35" s="605"/>
      <c r="BM35" s="605"/>
      <c r="BN35" s="605"/>
      <c r="BO35" s="605"/>
      <c r="BP35" s="605"/>
      <c r="BQ35" s="605"/>
      <c r="BR35" s="605"/>
      <c r="BS35" s="605"/>
      <c r="BT35" s="605"/>
      <c r="BU35" s="606"/>
      <c r="BV35" s="582">
        <v>-31876</v>
      </c>
      <c r="BW35" s="583"/>
      <c r="BX35" s="583"/>
      <c r="BY35" s="583"/>
      <c r="BZ35" s="583"/>
      <c r="CA35" s="583"/>
      <c r="CB35" s="664"/>
      <c r="CD35" s="607" t="s">
        <v>312</v>
      </c>
      <c r="CE35" s="608"/>
      <c r="CF35" s="608"/>
      <c r="CG35" s="608"/>
      <c r="CH35" s="608"/>
      <c r="CI35" s="608"/>
      <c r="CJ35" s="608"/>
      <c r="CK35" s="608"/>
      <c r="CL35" s="608"/>
      <c r="CM35" s="608"/>
      <c r="CN35" s="608"/>
      <c r="CO35" s="608"/>
      <c r="CP35" s="608"/>
      <c r="CQ35" s="609"/>
      <c r="CR35" s="593">
        <v>17923</v>
      </c>
      <c r="CS35" s="613"/>
      <c r="CT35" s="613"/>
      <c r="CU35" s="613"/>
      <c r="CV35" s="613"/>
      <c r="CW35" s="613"/>
      <c r="CX35" s="613"/>
      <c r="CY35" s="614"/>
      <c r="CZ35" s="627">
        <v>0.4</v>
      </c>
      <c r="DA35" s="628"/>
      <c r="DB35" s="628"/>
      <c r="DC35" s="629"/>
      <c r="DD35" s="602">
        <v>13935</v>
      </c>
      <c r="DE35" s="613"/>
      <c r="DF35" s="613"/>
      <c r="DG35" s="613"/>
      <c r="DH35" s="613"/>
      <c r="DI35" s="613"/>
      <c r="DJ35" s="613"/>
      <c r="DK35" s="614"/>
      <c r="DL35" s="602">
        <v>13317</v>
      </c>
      <c r="DM35" s="613"/>
      <c r="DN35" s="613"/>
      <c r="DO35" s="613"/>
      <c r="DP35" s="613"/>
      <c r="DQ35" s="613"/>
      <c r="DR35" s="613"/>
      <c r="DS35" s="613"/>
      <c r="DT35" s="613"/>
      <c r="DU35" s="613"/>
      <c r="DV35" s="614"/>
      <c r="DW35" s="598">
        <v>0.5</v>
      </c>
      <c r="DX35" s="625"/>
      <c r="DY35" s="625"/>
      <c r="DZ35" s="625"/>
      <c r="EA35" s="625"/>
      <c r="EB35" s="625"/>
      <c r="EC35" s="626"/>
    </row>
    <row r="36" spans="2:133" ht="11.25" customHeight="1">
      <c r="B36" s="636" t="s">
        <v>313</v>
      </c>
      <c r="C36" s="637"/>
      <c r="D36" s="637"/>
      <c r="E36" s="637"/>
      <c r="F36" s="637"/>
      <c r="G36" s="637"/>
      <c r="H36" s="637"/>
      <c r="I36" s="637"/>
      <c r="J36" s="637"/>
      <c r="K36" s="637"/>
      <c r="L36" s="637"/>
      <c r="M36" s="637"/>
      <c r="N36" s="637"/>
      <c r="O36" s="637"/>
      <c r="P36" s="637"/>
      <c r="Q36" s="638"/>
      <c r="R36" s="665">
        <v>4496521</v>
      </c>
      <c r="S36" s="666"/>
      <c r="T36" s="666"/>
      <c r="U36" s="666"/>
      <c r="V36" s="666"/>
      <c r="W36" s="666"/>
      <c r="X36" s="666"/>
      <c r="Y36" s="667"/>
      <c r="Z36" s="668">
        <v>100</v>
      </c>
      <c r="AA36" s="668"/>
      <c r="AB36" s="668"/>
      <c r="AC36" s="668"/>
      <c r="AD36" s="669">
        <v>2543713</v>
      </c>
      <c r="AE36" s="669"/>
      <c r="AF36" s="669"/>
      <c r="AG36" s="669"/>
      <c r="AH36" s="669"/>
      <c r="AI36" s="669"/>
      <c r="AJ36" s="669"/>
      <c r="AK36" s="669"/>
      <c r="AL36" s="670">
        <v>100</v>
      </c>
      <c r="AM36" s="662"/>
      <c r="AN36" s="662"/>
      <c r="AO36" s="671"/>
      <c r="AQ36" s="672" t="s">
        <v>314</v>
      </c>
      <c r="AR36" s="673"/>
      <c r="AS36" s="673"/>
      <c r="AT36" s="673"/>
      <c r="AU36" s="673"/>
      <c r="AV36" s="673"/>
      <c r="AW36" s="673"/>
      <c r="AX36" s="673"/>
      <c r="AY36" s="674"/>
      <c r="AZ36" s="593">
        <v>9169</v>
      </c>
      <c r="BA36" s="594"/>
      <c r="BB36" s="594"/>
      <c r="BC36" s="594"/>
      <c r="BD36" s="613"/>
      <c r="BE36" s="613"/>
      <c r="BF36" s="650"/>
      <c r="BG36" s="607" t="s">
        <v>315</v>
      </c>
      <c r="BH36" s="608"/>
      <c r="BI36" s="608"/>
      <c r="BJ36" s="608"/>
      <c r="BK36" s="608"/>
      <c r="BL36" s="608"/>
      <c r="BM36" s="608"/>
      <c r="BN36" s="608"/>
      <c r="BO36" s="608"/>
      <c r="BP36" s="608"/>
      <c r="BQ36" s="608"/>
      <c r="BR36" s="608"/>
      <c r="BS36" s="608"/>
      <c r="BT36" s="608"/>
      <c r="BU36" s="609"/>
      <c r="BV36" s="593">
        <v>-66366</v>
      </c>
      <c r="BW36" s="594"/>
      <c r="BX36" s="594"/>
      <c r="BY36" s="594"/>
      <c r="BZ36" s="594"/>
      <c r="CA36" s="594"/>
      <c r="CB36" s="603"/>
      <c r="CD36" s="607" t="s">
        <v>316</v>
      </c>
      <c r="CE36" s="608"/>
      <c r="CF36" s="608"/>
      <c r="CG36" s="608"/>
      <c r="CH36" s="608"/>
      <c r="CI36" s="608"/>
      <c r="CJ36" s="608"/>
      <c r="CK36" s="608"/>
      <c r="CL36" s="608"/>
      <c r="CM36" s="608"/>
      <c r="CN36" s="608"/>
      <c r="CO36" s="608"/>
      <c r="CP36" s="608"/>
      <c r="CQ36" s="609"/>
      <c r="CR36" s="593">
        <v>368183</v>
      </c>
      <c r="CS36" s="594"/>
      <c r="CT36" s="594"/>
      <c r="CU36" s="594"/>
      <c r="CV36" s="594"/>
      <c r="CW36" s="594"/>
      <c r="CX36" s="594"/>
      <c r="CY36" s="595"/>
      <c r="CZ36" s="627">
        <v>8.9</v>
      </c>
      <c r="DA36" s="628"/>
      <c r="DB36" s="628"/>
      <c r="DC36" s="629"/>
      <c r="DD36" s="602">
        <v>301790</v>
      </c>
      <c r="DE36" s="594"/>
      <c r="DF36" s="594"/>
      <c r="DG36" s="594"/>
      <c r="DH36" s="594"/>
      <c r="DI36" s="594"/>
      <c r="DJ36" s="594"/>
      <c r="DK36" s="595"/>
      <c r="DL36" s="602">
        <v>238781</v>
      </c>
      <c r="DM36" s="594"/>
      <c r="DN36" s="594"/>
      <c r="DO36" s="594"/>
      <c r="DP36" s="594"/>
      <c r="DQ36" s="594"/>
      <c r="DR36" s="594"/>
      <c r="DS36" s="594"/>
      <c r="DT36" s="594"/>
      <c r="DU36" s="594"/>
      <c r="DV36" s="595"/>
      <c r="DW36" s="598">
        <v>8.9</v>
      </c>
      <c r="DX36" s="625"/>
      <c r="DY36" s="625"/>
      <c r="DZ36" s="625"/>
      <c r="EA36" s="625"/>
      <c r="EB36" s="625"/>
      <c r="EC36" s="626"/>
    </row>
    <row r="37" spans="2:133" ht="11.25" customHeight="1">
      <c r="AQ37" s="672" t="s">
        <v>317</v>
      </c>
      <c r="AR37" s="673"/>
      <c r="AS37" s="673"/>
      <c r="AT37" s="673"/>
      <c r="AU37" s="673"/>
      <c r="AV37" s="673"/>
      <c r="AW37" s="673"/>
      <c r="AX37" s="673"/>
      <c r="AY37" s="674"/>
      <c r="AZ37" s="593">
        <v>7178</v>
      </c>
      <c r="BA37" s="594"/>
      <c r="BB37" s="594"/>
      <c r="BC37" s="594"/>
      <c r="BD37" s="613"/>
      <c r="BE37" s="613"/>
      <c r="BF37" s="650"/>
      <c r="BG37" s="607" t="s">
        <v>318</v>
      </c>
      <c r="BH37" s="608"/>
      <c r="BI37" s="608"/>
      <c r="BJ37" s="608"/>
      <c r="BK37" s="608"/>
      <c r="BL37" s="608"/>
      <c r="BM37" s="608"/>
      <c r="BN37" s="608"/>
      <c r="BO37" s="608"/>
      <c r="BP37" s="608"/>
      <c r="BQ37" s="608"/>
      <c r="BR37" s="608"/>
      <c r="BS37" s="608"/>
      <c r="BT37" s="608"/>
      <c r="BU37" s="609"/>
      <c r="BV37" s="593">
        <v>1186</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119491</v>
      </c>
      <c r="CS37" s="613"/>
      <c r="CT37" s="613"/>
      <c r="CU37" s="613"/>
      <c r="CV37" s="613"/>
      <c r="CW37" s="613"/>
      <c r="CX37" s="613"/>
      <c r="CY37" s="614"/>
      <c r="CZ37" s="627">
        <v>2.9</v>
      </c>
      <c r="DA37" s="628"/>
      <c r="DB37" s="628"/>
      <c r="DC37" s="629"/>
      <c r="DD37" s="602">
        <v>115704</v>
      </c>
      <c r="DE37" s="613"/>
      <c r="DF37" s="613"/>
      <c r="DG37" s="613"/>
      <c r="DH37" s="613"/>
      <c r="DI37" s="613"/>
      <c r="DJ37" s="613"/>
      <c r="DK37" s="614"/>
      <c r="DL37" s="602">
        <v>112927</v>
      </c>
      <c r="DM37" s="613"/>
      <c r="DN37" s="613"/>
      <c r="DO37" s="613"/>
      <c r="DP37" s="613"/>
      <c r="DQ37" s="613"/>
      <c r="DR37" s="613"/>
      <c r="DS37" s="613"/>
      <c r="DT37" s="613"/>
      <c r="DU37" s="613"/>
      <c r="DV37" s="614"/>
      <c r="DW37" s="598">
        <v>4.2</v>
      </c>
      <c r="DX37" s="625"/>
      <c r="DY37" s="625"/>
      <c r="DZ37" s="625"/>
      <c r="EA37" s="625"/>
      <c r="EB37" s="625"/>
      <c r="EC37" s="626"/>
    </row>
    <row r="38" spans="2:133" ht="11.25" customHeight="1">
      <c r="AQ38" s="672" t="s">
        <v>320</v>
      </c>
      <c r="AR38" s="673"/>
      <c r="AS38" s="673"/>
      <c r="AT38" s="673"/>
      <c r="AU38" s="673"/>
      <c r="AV38" s="673"/>
      <c r="AW38" s="673"/>
      <c r="AX38" s="673"/>
      <c r="AY38" s="674"/>
      <c r="AZ38" s="593">
        <v>300</v>
      </c>
      <c r="BA38" s="594"/>
      <c r="BB38" s="594"/>
      <c r="BC38" s="594"/>
      <c r="BD38" s="613"/>
      <c r="BE38" s="613"/>
      <c r="BF38" s="650"/>
      <c r="BG38" s="607" t="s">
        <v>321</v>
      </c>
      <c r="BH38" s="608"/>
      <c r="BI38" s="608"/>
      <c r="BJ38" s="608"/>
      <c r="BK38" s="608"/>
      <c r="BL38" s="608"/>
      <c r="BM38" s="608"/>
      <c r="BN38" s="608"/>
      <c r="BO38" s="608"/>
      <c r="BP38" s="608"/>
      <c r="BQ38" s="608"/>
      <c r="BR38" s="608"/>
      <c r="BS38" s="608"/>
      <c r="BT38" s="608"/>
      <c r="BU38" s="609"/>
      <c r="BV38" s="593">
        <v>2131</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323652</v>
      </c>
      <c r="CS38" s="594"/>
      <c r="CT38" s="594"/>
      <c r="CU38" s="594"/>
      <c r="CV38" s="594"/>
      <c r="CW38" s="594"/>
      <c r="CX38" s="594"/>
      <c r="CY38" s="595"/>
      <c r="CZ38" s="627">
        <v>7.8</v>
      </c>
      <c r="DA38" s="628"/>
      <c r="DB38" s="628"/>
      <c r="DC38" s="629"/>
      <c r="DD38" s="602">
        <v>275117</v>
      </c>
      <c r="DE38" s="594"/>
      <c r="DF38" s="594"/>
      <c r="DG38" s="594"/>
      <c r="DH38" s="594"/>
      <c r="DI38" s="594"/>
      <c r="DJ38" s="594"/>
      <c r="DK38" s="595"/>
      <c r="DL38" s="602">
        <v>254645</v>
      </c>
      <c r="DM38" s="594"/>
      <c r="DN38" s="594"/>
      <c r="DO38" s="594"/>
      <c r="DP38" s="594"/>
      <c r="DQ38" s="594"/>
      <c r="DR38" s="594"/>
      <c r="DS38" s="594"/>
      <c r="DT38" s="594"/>
      <c r="DU38" s="594"/>
      <c r="DV38" s="595"/>
      <c r="DW38" s="598">
        <v>9.5</v>
      </c>
      <c r="DX38" s="625"/>
      <c r="DY38" s="625"/>
      <c r="DZ38" s="625"/>
      <c r="EA38" s="625"/>
      <c r="EB38" s="625"/>
      <c r="EC38" s="626"/>
    </row>
    <row r="39" spans="2:133" ht="11.25" customHeight="1">
      <c r="AQ39" s="672" t="s">
        <v>323</v>
      </c>
      <c r="AR39" s="673"/>
      <c r="AS39" s="673"/>
      <c r="AT39" s="673"/>
      <c r="AU39" s="673"/>
      <c r="AV39" s="673"/>
      <c r="AW39" s="673"/>
      <c r="AX39" s="673"/>
      <c r="AY39" s="674"/>
      <c r="AZ39" s="593" t="s">
        <v>324</v>
      </c>
      <c r="BA39" s="594"/>
      <c r="BB39" s="594"/>
      <c r="BC39" s="594"/>
      <c r="BD39" s="613"/>
      <c r="BE39" s="613"/>
      <c r="BF39" s="650"/>
      <c r="BG39" s="678" t="s">
        <v>325</v>
      </c>
      <c r="BH39" s="679"/>
      <c r="BI39" s="679"/>
      <c r="BJ39" s="679"/>
      <c r="BK39" s="679"/>
      <c r="BL39" s="187"/>
      <c r="BM39" s="608" t="s">
        <v>326</v>
      </c>
      <c r="BN39" s="608"/>
      <c r="BO39" s="608"/>
      <c r="BP39" s="608"/>
      <c r="BQ39" s="608"/>
      <c r="BR39" s="608"/>
      <c r="BS39" s="608"/>
      <c r="BT39" s="608"/>
      <c r="BU39" s="609"/>
      <c r="BV39" s="593">
        <v>64</v>
      </c>
      <c r="BW39" s="594"/>
      <c r="BX39" s="594"/>
      <c r="BY39" s="594"/>
      <c r="BZ39" s="594"/>
      <c r="CA39" s="594"/>
      <c r="CB39" s="603"/>
      <c r="CD39" s="607" t="s">
        <v>327</v>
      </c>
      <c r="CE39" s="608"/>
      <c r="CF39" s="608"/>
      <c r="CG39" s="608"/>
      <c r="CH39" s="608"/>
      <c r="CI39" s="608"/>
      <c r="CJ39" s="608"/>
      <c r="CK39" s="608"/>
      <c r="CL39" s="608"/>
      <c r="CM39" s="608"/>
      <c r="CN39" s="608"/>
      <c r="CO39" s="608"/>
      <c r="CP39" s="608"/>
      <c r="CQ39" s="609"/>
      <c r="CR39" s="593">
        <v>33892</v>
      </c>
      <c r="CS39" s="613"/>
      <c r="CT39" s="613"/>
      <c r="CU39" s="613"/>
      <c r="CV39" s="613"/>
      <c r="CW39" s="613"/>
      <c r="CX39" s="613"/>
      <c r="CY39" s="614"/>
      <c r="CZ39" s="627">
        <v>0.8</v>
      </c>
      <c r="DA39" s="628"/>
      <c r="DB39" s="628"/>
      <c r="DC39" s="629"/>
      <c r="DD39" s="602">
        <v>33749</v>
      </c>
      <c r="DE39" s="613"/>
      <c r="DF39" s="613"/>
      <c r="DG39" s="613"/>
      <c r="DH39" s="613"/>
      <c r="DI39" s="613"/>
      <c r="DJ39" s="613"/>
      <c r="DK39" s="614"/>
      <c r="DL39" s="602" t="s">
        <v>324</v>
      </c>
      <c r="DM39" s="613"/>
      <c r="DN39" s="613"/>
      <c r="DO39" s="613"/>
      <c r="DP39" s="613"/>
      <c r="DQ39" s="613"/>
      <c r="DR39" s="613"/>
      <c r="DS39" s="613"/>
      <c r="DT39" s="613"/>
      <c r="DU39" s="613"/>
      <c r="DV39" s="614"/>
      <c r="DW39" s="598" t="s">
        <v>324</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328</v>
      </c>
      <c r="AR40" s="673"/>
      <c r="AS40" s="673"/>
      <c r="AT40" s="673"/>
      <c r="AU40" s="673"/>
      <c r="AV40" s="673"/>
      <c r="AW40" s="673"/>
      <c r="AX40" s="673"/>
      <c r="AY40" s="674"/>
      <c r="AZ40" s="593">
        <v>94492</v>
      </c>
      <c r="BA40" s="594"/>
      <c r="BB40" s="594"/>
      <c r="BC40" s="594"/>
      <c r="BD40" s="613"/>
      <c r="BE40" s="613"/>
      <c r="BF40" s="650"/>
      <c r="BG40" s="678"/>
      <c r="BH40" s="679"/>
      <c r="BI40" s="679"/>
      <c r="BJ40" s="679"/>
      <c r="BK40" s="679"/>
      <c r="BL40" s="187"/>
      <c r="BM40" s="608" t="s">
        <v>329</v>
      </c>
      <c r="BN40" s="608"/>
      <c r="BO40" s="608"/>
      <c r="BP40" s="608"/>
      <c r="BQ40" s="608"/>
      <c r="BR40" s="608"/>
      <c r="BS40" s="608"/>
      <c r="BT40" s="608"/>
      <c r="BU40" s="609"/>
      <c r="BV40" s="593">
        <v>133</v>
      </c>
      <c r="BW40" s="594"/>
      <c r="BX40" s="594"/>
      <c r="BY40" s="594"/>
      <c r="BZ40" s="594"/>
      <c r="CA40" s="594"/>
      <c r="CB40" s="603"/>
      <c r="CD40" s="607" t="s">
        <v>330</v>
      </c>
      <c r="CE40" s="608"/>
      <c r="CF40" s="608"/>
      <c r="CG40" s="608"/>
      <c r="CH40" s="608"/>
      <c r="CI40" s="608"/>
      <c r="CJ40" s="608"/>
      <c r="CK40" s="608"/>
      <c r="CL40" s="608"/>
      <c r="CM40" s="608"/>
      <c r="CN40" s="608"/>
      <c r="CO40" s="608"/>
      <c r="CP40" s="608"/>
      <c r="CQ40" s="609"/>
      <c r="CR40" s="593">
        <v>13280</v>
      </c>
      <c r="CS40" s="594"/>
      <c r="CT40" s="594"/>
      <c r="CU40" s="594"/>
      <c r="CV40" s="594"/>
      <c r="CW40" s="594"/>
      <c r="CX40" s="594"/>
      <c r="CY40" s="595"/>
      <c r="CZ40" s="627">
        <v>0.3</v>
      </c>
      <c r="DA40" s="628"/>
      <c r="DB40" s="628"/>
      <c r="DC40" s="629"/>
      <c r="DD40" s="602">
        <v>6412</v>
      </c>
      <c r="DE40" s="594"/>
      <c r="DF40" s="594"/>
      <c r="DG40" s="594"/>
      <c r="DH40" s="594"/>
      <c r="DI40" s="594"/>
      <c r="DJ40" s="594"/>
      <c r="DK40" s="595"/>
      <c r="DL40" s="602">
        <v>3572</v>
      </c>
      <c r="DM40" s="594"/>
      <c r="DN40" s="594"/>
      <c r="DO40" s="594"/>
      <c r="DP40" s="594"/>
      <c r="DQ40" s="594"/>
      <c r="DR40" s="594"/>
      <c r="DS40" s="594"/>
      <c r="DT40" s="594"/>
      <c r="DU40" s="594"/>
      <c r="DV40" s="595"/>
      <c r="DW40" s="598">
        <v>0.1</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331</v>
      </c>
      <c r="AR41" s="616"/>
      <c r="AS41" s="616"/>
      <c r="AT41" s="616"/>
      <c r="AU41" s="616"/>
      <c r="AV41" s="616"/>
      <c r="AW41" s="616"/>
      <c r="AX41" s="616"/>
      <c r="AY41" s="617"/>
      <c r="AZ41" s="665">
        <v>212813</v>
      </c>
      <c r="BA41" s="666"/>
      <c r="BB41" s="666"/>
      <c r="BC41" s="666"/>
      <c r="BD41" s="661"/>
      <c r="BE41" s="661"/>
      <c r="BF41" s="663"/>
      <c r="BG41" s="680"/>
      <c r="BH41" s="681"/>
      <c r="BI41" s="681"/>
      <c r="BJ41" s="681"/>
      <c r="BK41" s="681"/>
      <c r="BL41" s="189"/>
      <c r="BM41" s="616" t="s">
        <v>332</v>
      </c>
      <c r="BN41" s="616"/>
      <c r="BO41" s="616"/>
      <c r="BP41" s="616"/>
      <c r="BQ41" s="616"/>
      <c r="BR41" s="616"/>
      <c r="BS41" s="616"/>
      <c r="BT41" s="616"/>
      <c r="BU41" s="617"/>
      <c r="BV41" s="665">
        <v>216</v>
      </c>
      <c r="BW41" s="666"/>
      <c r="BX41" s="666"/>
      <c r="BY41" s="666"/>
      <c r="BZ41" s="666"/>
      <c r="CA41" s="666"/>
      <c r="CB41" s="675"/>
      <c r="CD41" s="607" t="s">
        <v>333</v>
      </c>
      <c r="CE41" s="608"/>
      <c r="CF41" s="608"/>
      <c r="CG41" s="608"/>
      <c r="CH41" s="608"/>
      <c r="CI41" s="608"/>
      <c r="CJ41" s="608"/>
      <c r="CK41" s="608"/>
      <c r="CL41" s="608"/>
      <c r="CM41" s="608"/>
      <c r="CN41" s="608"/>
      <c r="CO41" s="608"/>
      <c r="CP41" s="608"/>
      <c r="CQ41" s="609"/>
      <c r="CR41" s="593" t="s">
        <v>334</v>
      </c>
      <c r="CS41" s="613"/>
      <c r="CT41" s="613"/>
      <c r="CU41" s="613"/>
      <c r="CV41" s="613"/>
      <c r="CW41" s="613"/>
      <c r="CX41" s="613"/>
      <c r="CY41" s="614"/>
      <c r="CZ41" s="627" t="s">
        <v>334</v>
      </c>
      <c r="DA41" s="628"/>
      <c r="DB41" s="628"/>
      <c r="DC41" s="629"/>
      <c r="DD41" s="602" t="s">
        <v>334</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336</v>
      </c>
      <c r="CE42" s="591"/>
      <c r="CF42" s="591"/>
      <c r="CG42" s="591"/>
      <c r="CH42" s="591"/>
      <c r="CI42" s="591"/>
      <c r="CJ42" s="591"/>
      <c r="CK42" s="591"/>
      <c r="CL42" s="591"/>
      <c r="CM42" s="591"/>
      <c r="CN42" s="591"/>
      <c r="CO42" s="591"/>
      <c r="CP42" s="591"/>
      <c r="CQ42" s="592"/>
      <c r="CR42" s="593">
        <v>953317</v>
      </c>
      <c r="CS42" s="594"/>
      <c r="CT42" s="594"/>
      <c r="CU42" s="594"/>
      <c r="CV42" s="594"/>
      <c r="CW42" s="594"/>
      <c r="CX42" s="594"/>
      <c r="CY42" s="595"/>
      <c r="CZ42" s="627">
        <v>23</v>
      </c>
      <c r="DA42" s="676"/>
      <c r="DB42" s="676"/>
      <c r="DC42" s="677"/>
      <c r="DD42" s="602">
        <v>259446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338</v>
      </c>
      <c r="CE43" s="591"/>
      <c r="CF43" s="591"/>
      <c r="CG43" s="591"/>
      <c r="CH43" s="591"/>
      <c r="CI43" s="591"/>
      <c r="CJ43" s="591"/>
      <c r="CK43" s="591"/>
      <c r="CL43" s="591"/>
      <c r="CM43" s="591"/>
      <c r="CN43" s="591"/>
      <c r="CO43" s="591"/>
      <c r="CP43" s="591"/>
      <c r="CQ43" s="592"/>
      <c r="CR43" s="593" t="s">
        <v>339</v>
      </c>
      <c r="CS43" s="613"/>
      <c r="CT43" s="613"/>
      <c r="CU43" s="613"/>
      <c r="CV43" s="613"/>
      <c r="CW43" s="613"/>
      <c r="CX43" s="613"/>
      <c r="CY43" s="614"/>
      <c r="CZ43" s="627" t="s">
        <v>339</v>
      </c>
      <c r="DA43" s="628"/>
      <c r="DB43" s="628"/>
      <c r="DC43" s="629"/>
      <c r="DD43" s="602" t="s">
        <v>339</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340</v>
      </c>
      <c r="CD44" s="699" t="s">
        <v>290</v>
      </c>
      <c r="CE44" s="700"/>
      <c r="CF44" s="590" t="s">
        <v>341</v>
      </c>
      <c r="CG44" s="591"/>
      <c r="CH44" s="591"/>
      <c r="CI44" s="591"/>
      <c r="CJ44" s="591"/>
      <c r="CK44" s="591"/>
      <c r="CL44" s="591"/>
      <c r="CM44" s="591"/>
      <c r="CN44" s="591"/>
      <c r="CO44" s="591"/>
      <c r="CP44" s="591"/>
      <c r="CQ44" s="592"/>
      <c r="CR44" s="593">
        <v>913348</v>
      </c>
      <c r="CS44" s="594"/>
      <c r="CT44" s="594"/>
      <c r="CU44" s="594"/>
      <c r="CV44" s="594"/>
      <c r="CW44" s="594"/>
      <c r="CX44" s="594"/>
      <c r="CY44" s="595"/>
      <c r="CZ44" s="627">
        <v>22.1</v>
      </c>
      <c r="DA44" s="676"/>
      <c r="DB44" s="676"/>
      <c r="DC44" s="677"/>
      <c r="DD44" s="602">
        <v>237423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342</v>
      </c>
      <c r="CG45" s="591"/>
      <c r="CH45" s="591"/>
      <c r="CI45" s="591"/>
      <c r="CJ45" s="591"/>
      <c r="CK45" s="591"/>
      <c r="CL45" s="591"/>
      <c r="CM45" s="591"/>
      <c r="CN45" s="591"/>
      <c r="CO45" s="591"/>
      <c r="CP45" s="591"/>
      <c r="CQ45" s="592"/>
      <c r="CR45" s="593">
        <v>415095</v>
      </c>
      <c r="CS45" s="613"/>
      <c r="CT45" s="613"/>
      <c r="CU45" s="613"/>
      <c r="CV45" s="613"/>
      <c r="CW45" s="613"/>
      <c r="CX45" s="613"/>
      <c r="CY45" s="614"/>
      <c r="CZ45" s="627">
        <v>10</v>
      </c>
      <c r="DA45" s="628"/>
      <c r="DB45" s="628"/>
      <c r="DC45" s="629"/>
      <c r="DD45" s="602">
        <v>44289</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343</v>
      </c>
      <c r="CG46" s="591"/>
      <c r="CH46" s="591"/>
      <c r="CI46" s="591"/>
      <c r="CJ46" s="591"/>
      <c r="CK46" s="591"/>
      <c r="CL46" s="591"/>
      <c r="CM46" s="591"/>
      <c r="CN46" s="591"/>
      <c r="CO46" s="591"/>
      <c r="CP46" s="591"/>
      <c r="CQ46" s="592"/>
      <c r="CR46" s="593">
        <v>482411</v>
      </c>
      <c r="CS46" s="594"/>
      <c r="CT46" s="594"/>
      <c r="CU46" s="594"/>
      <c r="CV46" s="594"/>
      <c r="CW46" s="594"/>
      <c r="CX46" s="594"/>
      <c r="CY46" s="595"/>
      <c r="CZ46" s="627">
        <v>11.7</v>
      </c>
      <c r="DA46" s="676"/>
      <c r="DB46" s="676"/>
      <c r="DC46" s="677"/>
      <c r="DD46" s="602">
        <v>190592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344</v>
      </c>
      <c r="CG47" s="591"/>
      <c r="CH47" s="591"/>
      <c r="CI47" s="591"/>
      <c r="CJ47" s="591"/>
      <c r="CK47" s="591"/>
      <c r="CL47" s="591"/>
      <c r="CM47" s="591"/>
      <c r="CN47" s="591"/>
      <c r="CO47" s="591"/>
      <c r="CP47" s="591"/>
      <c r="CQ47" s="592"/>
      <c r="CR47" s="593">
        <v>39969</v>
      </c>
      <c r="CS47" s="613"/>
      <c r="CT47" s="613"/>
      <c r="CU47" s="613"/>
      <c r="CV47" s="613"/>
      <c r="CW47" s="613"/>
      <c r="CX47" s="613"/>
      <c r="CY47" s="614"/>
      <c r="CZ47" s="627">
        <v>1</v>
      </c>
      <c r="DA47" s="628"/>
      <c r="DB47" s="628"/>
      <c r="DC47" s="629"/>
      <c r="DD47" s="602">
        <v>22023</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345</v>
      </c>
      <c r="CG48" s="591"/>
      <c r="CH48" s="591"/>
      <c r="CI48" s="591"/>
      <c r="CJ48" s="591"/>
      <c r="CK48" s="591"/>
      <c r="CL48" s="591"/>
      <c r="CM48" s="591"/>
      <c r="CN48" s="591"/>
      <c r="CO48" s="591"/>
      <c r="CP48" s="591"/>
      <c r="CQ48" s="592"/>
      <c r="CR48" s="593" t="s">
        <v>339</v>
      </c>
      <c r="CS48" s="594"/>
      <c r="CT48" s="594"/>
      <c r="CU48" s="594"/>
      <c r="CV48" s="594"/>
      <c r="CW48" s="594"/>
      <c r="CX48" s="594"/>
      <c r="CY48" s="595"/>
      <c r="CZ48" s="627" t="s">
        <v>339</v>
      </c>
      <c r="DA48" s="676"/>
      <c r="DB48" s="676"/>
      <c r="DC48" s="677"/>
      <c r="DD48" s="602" t="s">
        <v>339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346</v>
      </c>
      <c r="CE49" s="637"/>
      <c r="CF49" s="637"/>
      <c r="CG49" s="637"/>
      <c r="CH49" s="637"/>
      <c r="CI49" s="637"/>
      <c r="CJ49" s="637"/>
      <c r="CK49" s="637"/>
      <c r="CL49" s="637"/>
      <c r="CM49" s="637"/>
      <c r="CN49" s="637"/>
      <c r="CO49" s="637"/>
      <c r="CP49" s="637"/>
      <c r="CQ49" s="638"/>
      <c r="CR49" s="665">
        <v>4139381</v>
      </c>
      <c r="CS49" s="661"/>
      <c r="CT49" s="661"/>
      <c r="CU49" s="661"/>
      <c r="CV49" s="661"/>
      <c r="CW49" s="661"/>
      <c r="CX49" s="661"/>
      <c r="CY49" s="688"/>
      <c r="CZ49" s="689">
        <v>100</v>
      </c>
      <c r="DA49" s="690"/>
      <c r="DB49" s="690"/>
      <c r="DC49" s="691"/>
      <c r="DD49" s="692">
        <v>2843074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348</v>
      </c>
      <c r="DK2" s="735"/>
      <c r="DL2" s="735"/>
      <c r="DM2" s="735"/>
      <c r="DN2" s="735"/>
      <c r="DO2" s="736"/>
      <c r="DP2" s="200"/>
      <c r="DQ2" s="734" t="s">
        <v>349</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350</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351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352</v>
      </c>
      <c r="B5" s="729"/>
      <c r="C5" s="729"/>
      <c r="D5" s="729"/>
      <c r="E5" s="729"/>
      <c r="F5" s="729"/>
      <c r="G5" s="729"/>
      <c r="H5" s="729"/>
      <c r="I5" s="729"/>
      <c r="J5" s="729"/>
      <c r="K5" s="729"/>
      <c r="L5" s="729"/>
      <c r="M5" s="729"/>
      <c r="N5" s="729"/>
      <c r="O5" s="729"/>
      <c r="P5" s="730"/>
      <c r="Q5" s="705" t="s">
        <v>353</v>
      </c>
      <c r="R5" s="706"/>
      <c r="S5" s="706"/>
      <c r="T5" s="706"/>
      <c r="U5" s="707"/>
      <c r="V5" s="705" t="s">
        <v>354</v>
      </c>
      <c r="W5" s="706"/>
      <c r="X5" s="706"/>
      <c r="Y5" s="706"/>
      <c r="Z5" s="707"/>
      <c r="AA5" s="705" t="s">
        <v>355</v>
      </c>
      <c r="AB5" s="706"/>
      <c r="AC5" s="706"/>
      <c r="AD5" s="706"/>
      <c r="AE5" s="706"/>
      <c r="AF5" s="738" t="s">
        <v>356</v>
      </c>
      <c r="AG5" s="706"/>
      <c r="AH5" s="706"/>
      <c r="AI5" s="706"/>
      <c r="AJ5" s="717"/>
      <c r="AK5" s="706" t="s">
        <v>357</v>
      </c>
      <c r="AL5" s="706"/>
      <c r="AM5" s="706"/>
      <c r="AN5" s="706"/>
      <c r="AO5" s="707"/>
      <c r="AP5" s="705" t="s">
        <v>358</v>
      </c>
      <c r="AQ5" s="706"/>
      <c r="AR5" s="706"/>
      <c r="AS5" s="706"/>
      <c r="AT5" s="707"/>
      <c r="AU5" s="705" t="s">
        <v>359</v>
      </c>
      <c r="AV5" s="706"/>
      <c r="AW5" s="706"/>
      <c r="AX5" s="706"/>
      <c r="AY5" s="717"/>
      <c r="AZ5" s="207"/>
      <c r="BA5" s="207"/>
      <c r="BB5" s="207"/>
      <c r="BC5" s="207"/>
      <c r="BD5" s="207"/>
      <c r="BE5" s="208"/>
      <c r="BF5" s="208"/>
      <c r="BG5" s="208"/>
      <c r="BH5" s="208"/>
      <c r="BI5" s="208"/>
      <c r="BJ5" s="208"/>
      <c r="BK5" s="208"/>
      <c r="BL5" s="208"/>
      <c r="BM5" s="208"/>
      <c r="BN5" s="208"/>
      <c r="BO5" s="208"/>
      <c r="BP5" s="208"/>
      <c r="BQ5" s="728" t="s">
        <v>360</v>
      </c>
      <c r="BR5" s="729"/>
      <c r="BS5" s="729"/>
      <c r="BT5" s="729"/>
      <c r="BU5" s="729"/>
      <c r="BV5" s="729"/>
      <c r="BW5" s="729"/>
      <c r="BX5" s="729"/>
      <c r="BY5" s="729"/>
      <c r="BZ5" s="729"/>
      <c r="CA5" s="729"/>
      <c r="CB5" s="729"/>
      <c r="CC5" s="729"/>
      <c r="CD5" s="729"/>
      <c r="CE5" s="729"/>
      <c r="CF5" s="729"/>
      <c r="CG5" s="730"/>
      <c r="CH5" s="705" t="s">
        <v>361</v>
      </c>
      <c r="CI5" s="706"/>
      <c r="CJ5" s="706"/>
      <c r="CK5" s="706"/>
      <c r="CL5" s="707"/>
      <c r="CM5" s="705" t="s">
        <v>362</v>
      </c>
      <c r="CN5" s="706"/>
      <c r="CO5" s="706"/>
      <c r="CP5" s="706"/>
      <c r="CQ5" s="707"/>
      <c r="CR5" s="705" t="s">
        <v>363</v>
      </c>
      <c r="CS5" s="706"/>
      <c r="CT5" s="706"/>
      <c r="CU5" s="706"/>
      <c r="CV5" s="707"/>
      <c r="CW5" s="705" t="s">
        <v>364</v>
      </c>
      <c r="CX5" s="706"/>
      <c r="CY5" s="706"/>
      <c r="CZ5" s="706"/>
      <c r="DA5" s="707"/>
      <c r="DB5" s="705" t="s">
        <v>365</v>
      </c>
      <c r="DC5" s="706"/>
      <c r="DD5" s="706"/>
      <c r="DE5" s="706"/>
      <c r="DF5" s="707"/>
      <c r="DG5" s="711" t="s">
        <v>366</v>
      </c>
      <c r="DH5" s="712"/>
      <c r="DI5" s="712"/>
      <c r="DJ5" s="712"/>
      <c r="DK5" s="713"/>
      <c r="DL5" s="711" t="s">
        <v>367</v>
      </c>
      <c r="DM5" s="712"/>
      <c r="DN5" s="712"/>
      <c r="DO5" s="712"/>
      <c r="DP5" s="713"/>
      <c r="DQ5" s="705" t="s">
        <v>368</v>
      </c>
      <c r="DR5" s="706"/>
      <c r="DS5" s="706"/>
      <c r="DT5" s="706"/>
      <c r="DU5" s="707"/>
      <c r="DV5" s="705" t="s">
        <v>359</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369</v>
      </c>
      <c r="C7" s="720"/>
      <c r="D7" s="720"/>
      <c r="E7" s="720"/>
      <c r="F7" s="720"/>
      <c r="G7" s="720"/>
      <c r="H7" s="720"/>
      <c r="I7" s="720"/>
      <c r="J7" s="720"/>
      <c r="K7" s="720"/>
      <c r="L7" s="720"/>
      <c r="M7" s="720"/>
      <c r="N7" s="720"/>
      <c r="O7" s="720"/>
      <c r="P7" s="721"/>
      <c r="Q7" s="722">
        <v>4497</v>
      </c>
      <c r="R7" s="723"/>
      <c r="S7" s="723"/>
      <c r="T7" s="723"/>
      <c r="U7" s="723"/>
      <c r="V7" s="723">
        <v>4139</v>
      </c>
      <c r="W7" s="723"/>
      <c r="X7" s="723"/>
      <c r="Y7" s="723"/>
      <c r="Z7" s="723"/>
      <c r="AA7" s="723">
        <v>358</v>
      </c>
      <c r="AB7" s="723"/>
      <c r="AC7" s="723"/>
      <c r="AD7" s="723"/>
      <c r="AE7" s="724"/>
      <c r="AF7" s="725">
        <v>298</v>
      </c>
      <c r="AG7" s="726"/>
      <c r="AH7" s="726"/>
      <c r="AI7" s="726"/>
      <c r="AJ7" s="727"/>
      <c r="AK7" s="762">
        <v>262</v>
      </c>
      <c r="AL7" s="763"/>
      <c r="AM7" s="763"/>
      <c r="AN7" s="763"/>
      <c r="AO7" s="763"/>
      <c r="AP7" s="763">
        <v>5038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546</v>
      </c>
      <c r="BT7" s="767"/>
      <c r="BU7" s="767"/>
      <c r="BV7" s="767"/>
      <c r="BW7" s="767"/>
      <c r="BX7" s="767"/>
      <c r="BY7" s="767"/>
      <c r="BZ7" s="767"/>
      <c r="CA7" s="767"/>
      <c r="CB7" s="767"/>
      <c r="CC7" s="767"/>
      <c r="CD7" s="767"/>
      <c r="CE7" s="767"/>
      <c r="CF7" s="767"/>
      <c r="CG7" s="768"/>
      <c r="CH7" s="759">
        <v>-2</v>
      </c>
      <c r="CI7" s="760"/>
      <c r="CJ7" s="760"/>
      <c r="CK7" s="760"/>
      <c r="CL7" s="761"/>
      <c r="CM7" s="759">
        <v>59</v>
      </c>
      <c r="CN7" s="760"/>
      <c r="CO7" s="760"/>
      <c r="CP7" s="760"/>
      <c r="CQ7" s="761"/>
      <c r="CR7" s="759">
        <v>30</v>
      </c>
      <c r="CS7" s="760"/>
      <c r="CT7" s="760"/>
      <c r="CU7" s="760"/>
      <c r="CV7" s="761"/>
      <c r="CW7" s="759" t="s">
        <v>542</v>
      </c>
      <c r="CX7" s="760"/>
      <c r="CY7" s="760"/>
      <c r="CZ7" s="760"/>
      <c r="DA7" s="761"/>
      <c r="DB7" s="759" t="s">
        <v>542</v>
      </c>
      <c r="DC7" s="760"/>
      <c r="DD7" s="760"/>
      <c r="DE7" s="760"/>
      <c r="DF7" s="761"/>
      <c r="DG7" s="759" t="s">
        <v>542</v>
      </c>
      <c r="DH7" s="760"/>
      <c r="DI7" s="760"/>
      <c r="DJ7" s="760"/>
      <c r="DK7" s="761"/>
      <c r="DL7" s="759" t="s">
        <v>542</v>
      </c>
      <c r="DM7" s="760"/>
      <c r="DN7" s="760"/>
      <c r="DO7" s="760"/>
      <c r="DP7" s="761"/>
      <c r="DQ7" s="759" t="s">
        <v>542</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371</v>
      </c>
      <c r="B23" s="778" t="s">
        <v>372</v>
      </c>
      <c r="C23" s="779"/>
      <c r="D23" s="779"/>
      <c r="E23" s="779"/>
      <c r="F23" s="779"/>
      <c r="G23" s="779"/>
      <c r="H23" s="779"/>
      <c r="I23" s="779"/>
      <c r="J23" s="779"/>
      <c r="K23" s="779"/>
      <c r="L23" s="779"/>
      <c r="M23" s="779"/>
      <c r="N23" s="779"/>
      <c r="O23" s="779"/>
      <c r="P23" s="780"/>
      <c r="Q23" s="781">
        <v>4499</v>
      </c>
      <c r="R23" s="782"/>
      <c r="S23" s="782"/>
      <c r="T23" s="782"/>
      <c r="U23" s="782"/>
      <c r="V23" s="782">
        <v>4142</v>
      </c>
      <c r="W23" s="782"/>
      <c r="X23" s="782"/>
      <c r="Y23" s="782"/>
      <c r="Z23" s="782"/>
      <c r="AA23" s="782">
        <v>357</v>
      </c>
      <c r="AB23" s="782"/>
      <c r="AC23" s="782"/>
      <c r="AD23" s="782"/>
      <c r="AE23" s="783"/>
      <c r="AF23" s="784">
        <v>298</v>
      </c>
      <c r="AG23" s="782"/>
      <c r="AH23" s="782"/>
      <c r="AI23" s="782"/>
      <c r="AJ23" s="785"/>
      <c r="AK23" s="786"/>
      <c r="AL23" s="787"/>
      <c r="AM23" s="787"/>
      <c r="AN23" s="787"/>
      <c r="AO23" s="787"/>
      <c r="AP23" s="782">
        <v>5038</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352</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359</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383</v>
      </c>
      <c r="C28" s="720"/>
      <c r="D28" s="720"/>
      <c r="E28" s="720"/>
      <c r="F28" s="720"/>
      <c r="G28" s="720"/>
      <c r="H28" s="720"/>
      <c r="I28" s="720"/>
      <c r="J28" s="720"/>
      <c r="K28" s="720"/>
      <c r="L28" s="720"/>
      <c r="M28" s="720"/>
      <c r="N28" s="720"/>
      <c r="O28" s="720"/>
      <c r="P28" s="721"/>
      <c r="Q28" s="810">
        <v>796</v>
      </c>
      <c r="R28" s="811"/>
      <c r="S28" s="811"/>
      <c r="T28" s="811"/>
      <c r="U28" s="811"/>
      <c r="V28" s="811">
        <v>828</v>
      </c>
      <c r="W28" s="811"/>
      <c r="X28" s="811"/>
      <c r="Y28" s="811"/>
      <c r="Z28" s="811"/>
      <c r="AA28" s="811">
        <v>-32</v>
      </c>
      <c r="AB28" s="811"/>
      <c r="AC28" s="811"/>
      <c r="AD28" s="811"/>
      <c r="AE28" s="812"/>
      <c r="AF28" s="813">
        <v>-32</v>
      </c>
      <c r="AG28" s="811"/>
      <c r="AH28" s="811"/>
      <c r="AI28" s="811"/>
      <c r="AJ28" s="814"/>
      <c r="AK28" s="815">
        <v>94</v>
      </c>
      <c r="AL28" s="806"/>
      <c r="AM28" s="806"/>
      <c r="AN28" s="806"/>
      <c r="AO28" s="806"/>
      <c r="AP28" s="806" t="s">
        <v>542</v>
      </c>
      <c r="AQ28" s="806"/>
      <c r="AR28" s="806"/>
      <c r="AS28" s="806"/>
      <c r="AT28" s="806"/>
      <c r="AU28" s="806">
        <v>94</v>
      </c>
      <c r="AV28" s="806"/>
      <c r="AW28" s="806"/>
      <c r="AX28" s="806"/>
      <c r="AY28" s="806"/>
      <c r="AZ28" s="807" t="s">
        <v>542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384</v>
      </c>
      <c r="C29" s="744"/>
      <c r="D29" s="744"/>
      <c r="E29" s="744"/>
      <c r="F29" s="744"/>
      <c r="G29" s="744"/>
      <c r="H29" s="744"/>
      <c r="I29" s="744"/>
      <c r="J29" s="744"/>
      <c r="K29" s="744"/>
      <c r="L29" s="744"/>
      <c r="M29" s="744"/>
      <c r="N29" s="744"/>
      <c r="O29" s="744"/>
      <c r="P29" s="745"/>
      <c r="Q29" s="746">
        <v>701</v>
      </c>
      <c r="R29" s="747"/>
      <c r="S29" s="747"/>
      <c r="T29" s="747"/>
      <c r="U29" s="747"/>
      <c r="V29" s="747">
        <v>656</v>
      </c>
      <c r="W29" s="747"/>
      <c r="X29" s="747"/>
      <c r="Y29" s="747"/>
      <c r="Z29" s="747"/>
      <c r="AA29" s="747">
        <v>45</v>
      </c>
      <c r="AB29" s="747"/>
      <c r="AC29" s="747"/>
      <c r="AD29" s="747"/>
      <c r="AE29" s="748"/>
      <c r="AF29" s="749">
        <v>45</v>
      </c>
      <c r="AG29" s="750"/>
      <c r="AH29" s="750"/>
      <c r="AI29" s="750"/>
      <c r="AJ29" s="751"/>
      <c r="AK29" s="818">
        <v>105</v>
      </c>
      <c r="AL29" s="819"/>
      <c r="AM29" s="819"/>
      <c r="AN29" s="819"/>
      <c r="AO29" s="819"/>
      <c r="AP29" s="819" t="s">
        <v>542</v>
      </c>
      <c r="AQ29" s="819"/>
      <c r="AR29" s="819"/>
      <c r="AS29" s="819"/>
      <c r="AT29" s="819"/>
      <c r="AU29" s="819">
        <v>105</v>
      </c>
      <c r="AV29" s="819"/>
      <c r="AW29" s="819"/>
      <c r="AX29" s="819"/>
      <c r="AY29" s="819"/>
      <c r="AZ29" s="820" t="s">
        <v>542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385</v>
      </c>
      <c r="C30" s="744"/>
      <c r="D30" s="744"/>
      <c r="E30" s="744"/>
      <c r="F30" s="744"/>
      <c r="G30" s="744"/>
      <c r="H30" s="744"/>
      <c r="I30" s="744"/>
      <c r="J30" s="744"/>
      <c r="K30" s="744"/>
      <c r="L30" s="744"/>
      <c r="M30" s="744"/>
      <c r="N30" s="744"/>
      <c r="O30" s="744"/>
      <c r="P30" s="745"/>
      <c r="Q30" s="746">
        <v>61</v>
      </c>
      <c r="R30" s="747"/>
      <c r="S30" s="747"/>
      <c r="T30" s="747"/>
      <c r="U30" s="747"/>
      <c r="V30" s="747">
        <v>61</v>
      </c>
      <c r="W30" s="747"/>
      <c r="X30" s="747"/>
      <c r="Y30" s="747"/>
      <c r="Z30" s="747"/>
      <c r="AA30" s="747">
        <v>0</v>
      </c>
      <c r="AB30" s="747"/>
      <c r="AC30" s="747"/>
      <c r="AD30" s="747"/>
      <c r="AE30" s="748"/>
      <c r="AF30" s="749">
        <v>0</v>
      </c>
      <c r="AG30" s="750"/>
      <c r="AH30" s="750"/>
      <c r="AI30" s="750"/>
      <c r="AJ30" s="751"/>
      <c r="AK30" s="818">
        <v>28</v>
      </c>
      <c r="AL30" s="819"/>
      <c r="AM30" s="819"/>
      <c r="AN30" s="819"/>
      <c r="AO30" s="819"/>
      <c r="AP30" s="819" t="s">
        <v>542</v>
      </c>
      <c r="AQ30" s="819"/>
      <c r="AR30" s="819"/>
      <c r="AS30" s="819"/>
      <c r="AT30" s="819"/>
      <c r="AU30" s="819">
        <v>28</v>
      </c>
      <c r="AV30" s="819"/>
      <c r="AW30" s="819"/>
      <c r="AX30" s="819"/>
      <c r="AY30" s="819"/>
      <c r="AZ30" s="820" t="s">
        <v>542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386</v>
      </c>
      <c r="C31" s="744"/>
      <c r="D31" s="744"/>
      <c r="E31" s="744"/>
      <c r="F31" s="744"/>
      <c r="G31" s="744"/>
      <c r="H31" s="744"/>
      <c r="I31" s="744"/>
      <c r="J31" s="744"/>
      <c r="K31" s="744"/>
      <c r="L31" s="744"/>
      <c r="M31" s="744"/>
      <c r="N31" s="744"/>
      <c r="O31" s="744"/>
      <c r="P31" s="745"/>
      <c r="Q31" s="746">
        <v>181</v>
      </c>
      <c r="R31" s="747"/>
      <c r="S31" s="747"/>
      <c r="T31" s="747"/>
      <c r="U31" s="747"/>
      <c r="V31" s="747">
        <v>180</v>
      </c>
      <c r="W31" s="747"/>
      <c r="X31" s="747"/>
      <c r="Y31" s="747"/>
      <c r="Z31" s="747"/>
      <c r="AA31" s="747">
        <v>1</v>
      </c>
      <c r="AB31" s="747"/>
      <c r="AC31" s="747"/>
      <c r="AD31" s="747"/>
      <c r="AE31" s="748"/>
      <c r="AF31" s="749">
        <v>199</v>
      </c>
      <c r="AG31" s="750"/>
      <c r="AH31" s="750"/>
      <c r="AI31" s="750"/>
      <c r="AJ31" s="751"/>
      <c r="AK31" s="818" t="s">
        <v>542</v>
      </c>
      <c r="AL31" s="819"/>
      <c r="AM31" s="819"/>
      <c r="AN31" s="819"/>
      <c r="AO31" s="819"/>
      <c r="AP31" s="819">
        <v>194</v>
      </c>
      <c r="AQ31" s="819"/>
      <c r="AR31" s="819"/>
      <c r="AS31" s="819"/>
      <c r="AT31" s="819"/>
      <c r="AU31" s="819">
        <v>0</v>
      </c>
      <c r="AV31" s="819"/>
      <c r="AW31" s="819"/>
      <c r="AX31" s="819"/>
      <c r="AY31" s="819"/>
      <c r="AZ31" s="820" t="s">
        <v>542</v>
      </c>
      <c r="BA31" s="820"/>
      <c r="BB31" s="820"/>
      <c r="BC31" s="820"/>
      <c r="BD31" s="820"/>
      <c r="BE31" s="816" t="s">
        <v>387</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388</v>
      </c>
      <c r="C32" s="744"/>
      <c r="D32" s="744"/>
      <c r="E32" s="744"/>
      <c r="F32" s="744"/>
      <c r="G32" s="744"/>
      <c r="H32" s="744"/>
      <c r="I32" s="744"/>
      <c r="J32" s="744"/>
      <c r="K32" s="744"/>
      <c r="L32" s="744"/>
      <c r="M32" s="744"/>
      <c r="N32" s="744"/>
      <c r="O32" s="744"/>
      <c r="P32" s="745"/>
      <c r="Q32" s="746">
        <v>22</v>
      </c>
      <c r="R32" s="747"/>
      <c r="S32" s="747"/>
      <c r="T32" s="747"/>
      <c r="U32" s="747"/>
      <c r="V32" s="747">
        <v>22</v>
      </c>
      <c r="W32" s="747"/>
      <c r="X32" s="747"/>
      <c r="Y32" s="747"/>
      <c r="Z32" s="747"/>
      <c r="AA32" s="747">
        <v>0</v>
      </c>
      <c r="AB32" s="747"/>
      <c r="AC32" s="747"/>
      <c r="AD32" s="747"/>
      <c r="AE32" s="748"/>
      <c r="AF32" s="749" t="s">
        <v>112</v>
      </c>
      <c r="AG32" s="750"/>
      <c r="AH32" s="750"/>
      <c r="AI32" s="750"/>
      <c r="AJ32" s="751"/>
      <c r="AK32" s="818">
        <v>5</v>
      </c>
      <c r="AL32" s="819"/>
      <c r="AM32" s="819"/>
      <c r="AN32" s="819"/>
      <c r="AO32" s="819"/>
      <c r="AP32" s="819">
        <v>47</v>
      </c>
      <c r="AQ32" s="819"/>
      <c r="AR32" s="819"/>
      <c r="AS32" s="819"/>
      <c r="AT32" s="819"/>
      <c r="AU32" s="819">
        <v>32</v>
      </c>
      <c r="AV32" s="819"/>
      <c r="AW32" s="819"/>
      <c r="AX32" s="819"/>
      <c r="AY32" s="819"/>
      <c r="AZ32" s="820" t="s">
        <v>542</v>
      </c>
      <c r="BA32" s="820"/>
      <c r="BB32" s="820"/>
      <c r="BC32" s="820"/>
      <c r="BD32" s="820"/>
      <c r="BE32" s="816" t="s">
        <v>389</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390</v>
      </c>
      <c r="C33" s="744"/>
      <c r="D33" s="744"/>
      <c r="E33" s="744"/>
      <c r="F33" s="744"/>
      <c r="G33" s="744"/>
      <c r="H33" s="744"/>
      <c r="I33" s="744"/>
      <c r="J33" s="744"/>
      <c r="K33" s="744"/>
      <c r="L33" s="744"/>
      <c r="M33" s="744"/>
      <c r="N33" s="744"/>
      <c r="O33" s="744"/>
      <c r="P33" s="745"/>
      <c r="Q33" s="746">
        <v>7</v>
      </c>
      <c r="R33" s="747"/>
      <c r="S33" s="747"/>
      <c r="T33" s="747"/>
      <c r="U33" s="747"/>
      <c r="V33" s="747">
        <v>7</v>
      </c>
      <c r="W33" s="747"/>
      <c r="X33" s="747"/>
      <c r="Y33" s="747"/>
      <c r="Z33" s="747"/>
      <c r="AA33" s="747">
        <v>0</v>
      </c>
      <c r="AB33" s="747"/>
      <c r="AC33" s="747"/>
      <c r="AD33" s="747"/>
      <c r="AE33" s="748"/>
      <c r="AF33" s="749" t="s">
        <v>112</v>
      </c>
      <c r="AG33" s="750"/>
      <c r="AH33" s="750"/>
      <c r="AI33" s="750"/>
      <c r="AJ33" s="751"/>
      <c r="AK33" s="818">
        <v>7</v>
      </c>
      <c r="AL33" s="819"/>
      <c r="AM33" s="819"/>
      <c r="AN33" s="819"/>
      <c r="AO33" s="819"/>
      <c r="AP33" s="819" t="s">
        <v>542</v>
      </c>
      <c r="AQ33" s="819"/>
      <c r="AR33" s="819"/>
      <c r="AS33" s="819"/>
      <c r="AT33" s="819"/>
      <c r="AU33" s="819" t="s">
        <v>547</v>
      </c>
      <c r="AV33" s="819"/>
      <c r="AW33" s="819"/>
      <c r="AX33" s="819"/>
      <c r="AY33" s="819"/>
      <c r="AZ33" s="820" t="s">
        <v>542</v>
      </c>
      <c r="BA33" s="820"/>
      <c r="BB33" s="820"/>
      <c r="BC33" s="820"/>
      <c r="BD33" s="820"/>
      <c r="BE33" s="816" t="s">
        <v>389</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371</v>
      </c>
      <c r="B63" s="778" t="s">
        <v>392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213</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394</v>
      </c>
      <c r="B66" s="729"/>
      <c r="C66" s="729"/>
      <c r="D66" s="729"/>
      <c r="E66" s="729"/>
      <c r="F66" s="729"/>
      <c r="G66" s="729"/>
      <c r="H66" s="729"/>
      <c r="I66" s="729"/>
      <c r="J66" s="729"/>
      <c r="K66" s="729"/>
      <c r="L66" s="729"/>
      <c r="M66" s="729"/>
      <c r="N66" s="729"/>
      <c r="O66" s="729"/>
      <c r="P66" s="730"/>
      <c r="Q66" s="705" t="s">
        <v>375</v>
      </c>
      <c r="R66" s="706"/>
      <c r="S66" s="706"/>
      <c r="T66" s="706"/>
      <c r="U66" s="707"/>
      <c r="V66" s="705" t="s">
        <v>376</v>
      </c>
      <c r="W66" s="706"/>
      <c r="X66" s="706"/>
      <c r="Y66" s="706"/>
      <c r="Z66" s="707"/>
      <c r="AA66" s="705" t="s">
        <v>377</v>
      </c>
      <c r="AB66" s="706"/>
      <c r="AC66" s="706"/>
      <c r="AD66" s="706"/>
      <c r="AE66" s="707"/>
      <c r="AF66" s="840" t="s">
        <v>378</v>
      </c>
      <c r="AG66" s="801"/>
      <c r="AH66" s="801"/>
      <c r="AI66" s="801"/>
      <c r="AJ66" s="841"/>
      <c r="AK66" s="705" t="s">
        <v>379</v>
      </c>
      <c r="AL66" s="729"/>
      <c r="AM66" s="729"/>
      <c r="AN66" s="729"/>
      <c r="AO66" s="730"/>
      <c r="AP66" s="705" t="s">
        <v>380</v>
      </c>
      <c r="AQ66" s="706"/>
      <c r="AR66" s="706"/>
      <c r="AS66" s="706"/>
      <c r="AT66" s="707"/>
      <c r="AU66" s="705" t="s">
        <v>395</v>
      </c>
      <c r="AV66" s="706"/>
      <c r="AW66" s="706"/>
      <c r="AX66" s="706"/>
      <c r="AY66" s="707"/>
      <c r="AZ66" s="705" t="s">
        <v>359</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543</v>
      </c>
      <c r="C68" s="858"/>
      <c r="D68" s="858"/>
      <c r="E68" s="858"/>
      <c r="F68" s="858"/>
      <c r="G68" s="858"/>
      <c r="H68" s="858"/>
      <c r="I68" s="858"/>
      <c r="J68" s="858"/>
      <c r="K68" s="858"/>
      <c r="L68" s="858"/>
      <c r="M68" s="858"/>
      <c r="N68" s="858"/>
      <c r="O68" s="858"/>
      <c r="P68" s="859"/>
      <c r="Q68" s="860">
        <v>15279</v>
      </c>
      <c r="R68" s="854"/>
      <c r="S68" s="854"/>
      <c r="T68" s="854"/>
      <c r="U68" s="854"/>
      <c r="V68" s="854">
        <v>14853</v>
      </c>
      <c r="W68" s="854"/>
      <c r="X68" s="854"/>
      <c r="Y68" s="854"/>
      <c r="Z68" s="854"/>
      <c r="AA68" s="854">
        <v>426</v>
      </c>
      <c r="AB68" s="854"/>
      <c r="AC68" s="854"/>
      <c r="AD68" s="854"/>
      <c r="AE68" s="854"/>
      <c r="AF68" s="854">
        <v>426</v>
      </c>
      <c r="AG68" s="854"/>
      <c r="AH68" s="854"/>
      <c r="AI68" s="854"/>
      <c r="AJ68" s="854"/>
      <c r="AK68" s="854">
        <v>145</v>
      </c>
      <c r="AL68" s="854"/>
      <c r="AM68" s="854"/>
      <c r="AN68" s="854"/>
      <c r="AO68" s="854"/>
      <c r="AP68" s="854" t="s">
        <v>547</v>
      </c>
      <c r="AQ68" s="854"/>
      <c r="AR68" s="854"/>
      <c r="AS68" s="854"/>
      <c r="AT68" s="854"/>
      <c r="AU68" s="854" t="s">
        <v>542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544</v>
      </c>
      <c r="C69" s="862"/>
      <c r="D69" s="862"/>
      <c r="E69" s="862"/>
      <c r="F69" s="862"/>
      <c r="G69" s="862"/>
      <c r="H69" s="862"/>
      <c r="I69" s="862"/>
      <c r="J69" s="862"/>
      <c r="K69" s="862"/>
      <c r="L69" s="862"/>
      <c r="M69" s="862"/>
      <c r="N69" s="862"/>
      <c r="O69" s="862"/>
      <c r="P69" s="863"/>
      <c r="Q69" s="864">
        <v>944</v>
      </c>
      <c r="R69" s="819"/>
      <c r="S69" s="819"/>
      <c r="T69" s="819"/>
      <c r="U69" s="819"/>
      <c r="V69" s="819">
        <v>944</v>
      </c>
      <c r="W69" s="819"/>
      <c r="X69" s="819"/>
      <c r="Y69" s="819"/>
      <c r="Z69" s="819"/>
      <c r="AA69" s="819">
        <v>0</v>
      </c>
      <c r="AB69" s="819"/>
      <c r="AC69" s="819"/>
      <c r="AD69" s="819"/>
      <c r="AE69" s="819"/>
      <c r="AF69" s="819">
        <v>0</v>
      </c>
      <c r="AG69" s="819"/>
      <c r="AH69" s="819"/>
      <c r="AI69" s="819"/>
      <c r="AJ69" s="819"/>
      <c r="AK69" s="819">
        <v>0</v>
      </c>
      <c r="AL69" s="819"/>
      <c r="AM69" s="819"/>
      <c r="AN69" s="819"/>
      <c r="AO69" s="819"/>
      <c r="AP69" s="819">
        <v>0</v>
      </c>
      <c r="AQ69" s="819"/>
      <c r="AR69" s="819"/>
      <c r="AS69" s="819"/>
      <c r="AT69" s="819"/>
      <c r="AU69" s="819" t="s">
        <v>542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545</v>
      </c>
      <c r="C70" s="862"/>
      <c r="D70" s="862"/>
      <c r="E70" s="862"/>
      <c r="F70" s="862"/>
      <c r="G70" s="862"/>
      <c r="H70" s="862"/>
      <c r="I70" s="862"/>
      <c r="J70" s="862"/>
      <c r="K70" s="862"/>
      <c r="L70" s="862"/>
      <c r="M70" s="862"/>
      <c r="N70" s="862"/>
      <c r="O70" s="862"/>
      <c r="P70" s="863"/>
      <c r="Q70" s="864">
        <v>436</v>
      </c>
      <c r="R70" s="819"/>
      <c r="S70" s="819"/>
      <c r="T70" s="819"/>
      <c r="U70" s="819"/>
      <c r="V70" s="819">
        <v>400</v>
      </c>
      <c r="W70" s="819"/>
      <c r="X70" s="819"/>
      <c r="Y70" s="819"/>
      <c r="Z70" s="819"/>
      <c r="AA70" s="819">
        <v>36</v>
      </c>
      <c r="AB70" s="819"/>
      <c r="AC70" s="819"/>
      <c r="AD70" s="819"/>
      <c r="AE70" s="819"/>
      <c r="AF70" s="819">
        <v>36</v>
      </c>
      <c r="AG70" s="819"/>
      <c r="AH70" s="819"/>
      <c r="AI70" s="819"/>
      <c r="AJ70" s="819"/>
      <c r="AK70" s="819">
        <v>15</v>
      </c>
      <c r="AL70" s="819"/>
      <c r="AM70" s="819"/>
      <c r="AN70" s="819"/>
      <c r="AO70" s="819"/>
      <c r="AP70" s="819" t="s">
        <v>547</v>
      </c>
      <c r="AQ70" s="819"/>
      <c r="AR70" s="819"/>
      <c r="AS70" s="819"/>
      <c r="AT70" s="819"/>
      <c r="AU70" s="819" t="s">
        <v>542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548</v>
      </c>
      <c r="C71" s="862"/>
      <c r="D71" s="862"/>
      <c r="E71" s="862"/>
      <c r="F71" s="862"/>
      <c r="G71" s="862"/>
      <c r="H71" s="862"/>
      <c r="I71" s="862"/>
      <c r="J71" s="862"/>
      <c r="K71" s="862"/>
      <c r="L71" s="862"/>
      <c r="M71" s="862"/>
      <c r="N71" s="862"/>
      <c r="O71" s="862"/>
      <c r="P71" s="863"/>
      <c r="Q71" s="864">
        <v>2162</v>
      </c>
      <c r="R71" s="819"/>
      <c r="S71" s="819"/>
      <c r="T71" s="819"/>
      <c r="U71" s="819"/>
      <c r="V71" s="819">
        <v>2158</v>
      </c>
      <c r="W71" s="819"/>
      <c r="X71" s="819"/>
      <c r="Y71" s="819"/>
      <c r="Z71" s="819"/>
      <c r="AA71" s="819">
        <v>3</v>
      </c>
      <c r="AB71" s="819"/>
      <c r="AC71" s="819"/>
      <c r="AD71" s="819"/>
      <c r="AE71" s="819"/>
      <c r="AF71" s="819">
        <v>3</v>
      </c>
      <c r="AG71" s="819"/>
      <c r="AH71" s="819"/>
      <c r="AI71" s="819"/>
      <c r="AJ71" s="819"/>
      <c r="AK71" s="819">
        <v>3</v>
      </c>
      <c r="AL71" s="819"/>
      <c r="AM71" s="819"/>
      <c r="AN71" s="819"/>
      <c r="AO71" s="819"/>
      <c r="AP71" s="819" t="s">
        <v>547</v>
      </c>
      <c r="AQ71" s="819"/>
      <c r="AR71" s="819"/>
      <c r="AS71" s="819"/>
      <c r="AT71" s="819"/>
      <c r="AU71" s="819" t="s">
        <v>542</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549</v>
      </c>
      <c r="C72" s="862"/>
      <c r="D72" s="862"/>
      <c r="E72" s="862"/>
      <c r="F72" s="862"/>
      <c r="G72" s="862"/>
      <c r="H72" s="862"/>
      <c r="I72" s="862"/>
      <c r="J72" s="862"/>
      <c r="K72" s="862"/>
      <c r="L72" s="862"/>
      <c r="M72" s="862"/>
      <c r="N72" s="862"/>
      <c r="O72" s="862"/>
      <c r="P72" s="863"/>
      <c r="Q72" s="864">
        <v>270300</v>
      </c>
      <c r="R72" s="819"/>
      <c r="S72" s="819"/>
      <c r="T72" s="819"/>
      <c r="U72" s="819"/>
      <c r="V72" s="819">
        <v>259535</v>
      </c>
      <c r="W72" s="819"/>
      <c r="X72" s="819"/>
      <c r="Y72" s="819"/>
      <c r="Z72" s="819"/>
      <c r="AA72" s="819">
        <v>10765</v>
      </c>
      <c r="AB72" s="819"/>
      <c r="AC72" s="819"/>
      <c r="AD72" s="819"/>
      <c r="AE72" s="819"/>
      <c r="AF72" s="819">
        <v>10765</v>
      </c>
      <c r="AG72" s="819"/>
      <c r="AH72" s="819"/>
      <c r="AI72" s="819"/>
      <c r="AJ72" s="819"/>
      <c r="AK72" s="819">
        <v>3923</v>
      </c>
      <c r="AL72" s="819"/>
      <c r="AM72" s="819"/>
      <c r="AN72" s="819"/>
      <c r="AO72" s="819"/>
      <c r="AP72" s="819" t="s">
        <v>547</v>
      </c>
      <c r="AQ72" s="819"/>
      <c r="AR72" s="819"/>
      <c r="AS72" s="819"/>
      <c r="AT72" s="819"/>
      <c r="AU72" s="819" t="s">
        <v>547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371</v>
      </c>
      <c r="B88" s="778" t="s">
        <v>396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8" t="s">
        <v>397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405</v>
      </c>
      <c r="AB109" s="883"/>
      <c r="AC109" s="883"/>
      <c r="AD109" s="883"/>
      <c r="AE109" s="884"/>
      <c r="AF109" s="882" t="s">
        <v>289</v>
      </c>
      <c r="AG109" s="883"/>
      <c r="AH109" s="883"/>
      <c r="AI109" s="883"/>
      <c r="AJ109" s="884"/>
      <c r="AK109" s="882" t="s">
        <v>288</v>
      </c>
      <c r="AL109" s="883"/>
      <c r="AM109" s="883"/>
      <c r="AN109" s="883"/>
      <c r="AO109" s="884"/>
      <c r="AP109" s="882" t="s">
        <v>406</v>
      </c>
      <c r="AQ109" s="883"/>
      <c r="AR109" s="883"/>
      <c r="AS109" s="883"/>
      <c r="AT109" s="885"/>
      <c r="AU109" s="904"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405</v>
      </c>
      <c r="BR109" s="883"/>
      <c r="BS109" s="883"/>
      <c r="BT109" s="883"/>
      <c r="BU109" s="884"/>
      <c r="BV109" s="882" t="s">
        <v>289</v>
      </c>
      <c r="BW109" s="883"/>
      <c r="BX109" s="883"/>
      <c r="BY109" s="883"/>
      <c r="BZ109" s="884"/>
      <c r="CA109" s="882" t="s">
        <v>288</v>
      </c>
      <c r="CB109" s="883"/>
      <c r="CC109" s="883"/>
      <c r="CD109" s="883"/>
      <c r="CE109" s="884"/>
      <c r="CF109" s="905" t="s">
        <v>406</v>
      </c>
      <c r="CG109" s="905"/>
      <c r="CH109" s="905"/>
      <c r="CI109" s="905"/>
      <c r="CJ109" s="905"/>
      <c r="CK109" s="882" t="s">
        <v>407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405</v>
      </c>
      <c r="DH109" s="883"/>
      <c r="DI109" s="883"/>
      <c r="DJ109" s="883"/>
      <c r="DK109" s="884"/>
      <c r="DL109" s="882" t="s">
        <v>289</v>
      </c>
      <c r="DM109" s="883"/>
      <c r="DN109" s="883"/>
      <c r="DO109" s="883"/>
      <c r="DP109" s="884"/>
      <c r="DQ109" s="882" t="s">
        <v>288</v>
      </c>
      <c r="DR109" s="883"/>
      <c r="DS109" s="883"/>
      <c r="DT109" s="883"/>
      <c r="DU109" s="884"/>
      <c r="DV109" s="882" t="s">
        <v>406</v>
      </c>
      <c r="DW109" s="883"/>
      <c r="DX109" s="883"/>
      <c r="DY109" s="883"/>
      <c r="DZ109" s="885"/>
    </row>
    <row r="110" spans="1:131" s="197" customFormat="1" ht="26.25" customHeight="1">
      <c r="A110" s="886" t="s">
        <v>408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638851</v>
      </c>
      <c r="AB110" s="890"/>
      <c r="AC110" s="890"/>
      <c r="AD110" s="890"/>
      <c r="AE110" s="891"/>
      <c r="AF110" s="892">
        <v>583566</v>
      </c>
      <c r="AG110" s="890"/>
      <c r="AH110" s="890"/>
      <c r="AI110" s="890"/>
      <c r="AJ110" s="891"/>
      <c r="AK110" s="892">
        <v>595797</v>
      </c>
      <c r="AL110" s="890"/>
      <c r="AM110" s="890"/>
      <c r="AN110" s="890"/>
      <c r="AO110" s="891"/>
      <c r="AP110" s="893">
        <v>26.3</v>
      </c>
      <c r="AQ110" s="894"/>
      <c r="AR110" s="894"/>
      <c r="AS110" s="894"/>
      <c r="AT110" s="895"/>
      <c r="AU110" s="896" t="s">
        <v>61</v>
      </c>
      <c r="AV110" s="897"/>
      <c r="AW110" s="897"/>
      <c r="AX110" s="897"/>
      <c r="AY110" s="898"/>
      <c r="AZ110" s="940" t="s">
        <v>409</v>
      </c>
      <c r="BA110" s="887"/>
      <c r="BB110" s="887"/>
      <c r="BC110" s="887"/>
      <c r="BD110" s="887"/>
      <c r="BE110" s="887"/>
      <c r="BF110" s="887"/>
      <c r="BG110" s="887"/>
      <c r="BH110" s="887"/>
      <c r="BI110" s="887"/>
      <c r="BJ110" s="887"/>
      <c r="BK110" s="887"/>
      <c r="BL110" s="887"/>
      <c r="BM110" s="887"/>
      <c r="BN110" s="887"/>
      <c r="BO110" s="887"/>
      <c r="BP110" s="888"/>
      <c r="BQ110" s="926">
        <v>4988866</v>
      </c>
      <c r="BR110" s="927"/>
      <c r="BS110" s="927"/>
      <c r="BT110" s="927"/>
      <c r="BU110" s="927"/>
      <c r="BV110" s="927">
        <v>5031460</v>
      </c>
      <c r="BW110" s="927"/>
      <c r="BX110" s="927"/>
      <c r="BY110" s="927"/>
      <c r="BZ110" s="927"/>
      <c r="CA110" s="927">
        <v>5038134</v>
      </c>
      <c r="CB110" s="927"/>
      <c r="CC110" s="927"/>
      <c r="CD110" s="927"/>
      <c r="CE110" s="927"/>
      <c r="CF110" s="941">
        <v>222.2</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v>11364</v>
      </c>
      <c r="BR111" s="920"/>
      <c r="BS111" s="920"/>
      <c r="BT111" s="920"/>
      <c r="BU111" s="920"/>
      <c r="BV111" s="920">
        <v>6169</v>
      </c>
      <c r="BW111" s="920"/>
      <c r="BX111" s="920"/>
      <c r="BY111" s="920"/>
      <c r="BZ111" s="920"/>
      <c r="CA111" s="920">
        <v>771</v>
      </c>
      <c r="CB111" s="920"/>
      <c r="CC111" s="920"/>
      <c r="CD111" s="920"/>
      <c r="CE111" s="920"/>
      <c r="CF111" s="914">
        <v>0</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v>435</v>
      </c>
      <c r="BR112" s="920"/>
      <c r="BS112" s="920"/>
      <c r="BT112" s="920"/>
      <c r="BU112" s="920"/>
      <c r="BV112" s="920">
        <v>35696</v>
      </c>
      <c r="BW112" s="920"/>
      <c r="BX112" s="920"/>
      <c r="BY112" s="920"/>
      <c r="BZ112" s="920"/>
      <c r="CA112" s="920">
        <v>31723</v>
      </c>
      <c r="CB112" s="920"/>
      <c r="CC112" s="920"/>
      <c r="CD112" s="920"/>
      <c r="CE112" s="920"/>
      <c r="CF112" s="914">
        <v>1.4</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3814</v>
      </c>
      <c r="AB113" s="934"/>
      <c r="AC113" s="934"/>
      <c r="AD113" s="934"/>
      <c r="AE113" s="935"/>
      <c r="AF113" s="936">
        <v>5999</v>
      </c>
      <c r="AG113" s="934"/>
      <c r="AH113" s="934"/>
      <c r="AI113" s="934"/>
      <c r="AJ113" s="935"/>
      <c r="AK113" s="936">
        <v>3338</v>
      </c>
      <c r="AL113" s="934"/>
      <c r="AM113" s="934"/>
      <c r="AN113" s="934"/>
      <c r="AO113" s="935"/>
      <c r="AP113" s="937">
        <v>0.1</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v>30137</v>
      </c>
      <c r="BR113" s="920"/>
      <c r="BS113" s="920"/>
      <c r="BT113" s="920"/>
      <c r="BU113" s="920"/>
      <c r="BV113" s="920">
        <v>27853</v>
      </c>
      <c r="BW113" s="920"/>
      <c r="BX113" s="920"/>
      <c r="BY113" s="920"/>
      <c r="BZ113" s="920"/>
      <c r="CA113" s="920">
        <v>25426</v>
      </c>
      <c r="CB113" s="920"/>
      <c r="CC113" s="920"/>
      <c r="CD113" s="920"/>
      <c r="CE113" s="920"/>
      <c r="CF113" s="914">
        <v>1.1000000000000001</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1849</v>
      </c>
      <c r="AB114" s="959"/>
      <c r="AC114" s="959"/>
      <c r="AD114" s="959"/>
      <c r="AE114" s="960"/>
      <c r="AF114" s="961">
        <v>1585</v>
      </c>
      <c r="AG114" s="959"/>
      <c r="AH114" s="959"/>
      <c r="AI114" s="959"/>
      <c r="AJ114" s="960"/>
      <c r="AK114" s="961">
        <v>799</v>
      </c>
      <c r="AL114" s="959"/>
      <c r="AM114" s="959"/>
      <c r="AN114" s="959"/>
      <c r="AO114" s="960"/>
      <c r="AP114" s="962">
        <v>0</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665329</v>
      </c>
      <c r="BR114" s="920"/>
      <c r="BS114" s="920"/>
      <c r="BT114" s="920"/>
      <c r="BU114" s="920"/>
      <c r="BV114" s="920">
        <v>497087</v>
      </c>
      <c r="BW114" s="920"/>
      <c r="BX114" s="920"/>
      <c r="BY114" s="920"/>
      <c r="BZ114" s="920"/>
      <c r="CA114" s="920">
        <v>529714</v>
      </c>
      <c r="CB114" s="920"/>
      <c r="CC114" s="920"/>
      <c r="CD114" s="920"/>
      <c r="CE114" s="920"/>
      <c r="CF114" s="914">
        <v>23.4</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9060</v>
      </c>
      <c r="AB115" s="934"/>
      <c r="AC115" s="934"/>
      <c r="AD115" s="934"/>
      <c r="AE115" s="935"/>
      <c r="AF115" s="936">
        <v>3662</v>
      </c>
      <c r="AG115" s="934"/>
      <c r="AH115" s="934"/>
      <c r="AI115" s="934"/>
      <c r="AJ115" s="935"/>
      <c r="AK115" s="936">
        <v>7219</v>
      </c>
      <c r="AL115" s="934"/>
      <c r="AM115" s="934"/>
      <c r="AN115" s="934"/>
      <c r="AO115" s="935"/>
      <c r="AP115" s="937">
        <v>0.3</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26</v>
      </c>
      <c r="AB116" s="959"/>
      <c r="AC116" s="959"/>
      <c r="AD116" s="959"/>
      <c r="AE116" s="960"/>
      <c r="AF116" s="961">
        <v>12</v>
      </c>
      <c r="AG116" s="959"/>
      <c r="AH116" s="959"/>
      <c r="AI116" s="959"/>
      <c r="AJ116" s="960"/>
      <c r="AK116" s="961">
        <v>34</v>
      </c>
      <c r="AL116" s="959"/>
      <c r="AM116" s="959"/>
      <c r="AN116" s="959"/>
      <c r="AO116" s="960"/>
      <c r="AP116" s="962">
        <v>0</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653600</v>
      </c>
      <c r="AB117" s="966"/>
      <c r="AC117" s="966"/>
      <c r="AD117" s="966"/>
      <c r="AE117" s="967"/>
      <c r="AF117" s="965">
        <v>594824</v>
      </c>
      <c r="AG117" s="966"/>
      <c r="AH117" s="966"/>
      <c r="AI117" s="966"/>
      <c r="AJ117" s="967"/>
      <c r="AK117" s="965">
        <v>607187</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405</v>
      </c>
      <c r="AB118" s="883"/>
      <c r="AC118" s="883"/>
      <c r="AD118" s="883"/>
      <c r="AE118" s="884"/>
      <c r="AF118" s="882" t="s">
        <v>289</v>
      </c>
      <c r="AG118" s="883"/>
      <c r="AH118" s="883"/>
      <c r="AI118" s="883"/>
      <c r="AJ118" s="884"/>
      <c r="AK118" s="882" t="s">
        <v>288</v>
      </c>
      <c r="AL118" s="883"/>
      <c r="AM118" s="883"/>
      <c r="AN118" s="883"/>
      <c r="AO118" s="884"/>
      <c r="AP118" s="990" t="s">
        <v>406</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434</v>
      </c>
      <c r="BP118" s="994"/>
      <c r="BQ118" s="985">
        <v>5696131</v>
      </c>
      <c r="BR118" s="986"/>
      <c r="BS118" s="986"/>
      <c r="BT118" s="986"/>
      <c r="BU118" s="986"/>
      <c r="BV118" s="986">
        <v>5598265</v>
      </c>
      <c r="BW118" s="986"/>
      <c r="BX118" s="986"/>
      <c r="BY118" s="986"/>
      <c r="BZ118" s="986"/>
      <c r="CA118" s="986">
        <v>5625768</v>
      </c>
      <c r="CB118" s="986"/>
      <c r="CC118" s="986"/>
      <c r="CD118" s="986"/>
      <c r="CE118" s="986"/>
      <c r="CF118" s="987"/>
      <c r="CG118" s="988"/>
      <c r="CH118" s="988"/>
      <c r="CI118" s="988"/>
      <c r="CJ118" s="989"/>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v>1337</v>
      </c>
      <c r="DH118" s="959"/>
      <c r="DI118" s="959"/>
      <c r="DJ118" s="959"/>
      <c r="DK118" s="960"/>
      <c r="DL118" s="961">
        <v>954</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436</v>
      </c>
      <c r="AV119" s="978"/>
      <c r="AW119" s="978"/>
      <c r="AX119" s="978"/>
      <c r="AY119" s="979"/>
      <c r="AZ119" s="940" t="s">
        <v>437</v>
      </c>
      <c r="BA119" s="887"/>
      <c r="BB119" s="887"/>
      <c r="BC119" s="887"/>
      <c r="BD119" s="887"/>
      <c r="BE119" s="887"/>
      <c r="BF119" s="887"/>
      <c r="BG119" s="887"/>
      <c r="BH119" s="887"/>
      <c r="BI119" s="887"/>
      <c r="BJ119" s="887"/>
      <c r="BK119" s="887"/>
      <c r="BL119" s="887"/>
      <c r="BM119" s="887"/>
      <c r="BN119" s="887"/>
      <c r="BO119" s="887"/>
      <c r="BP119" s="888"/>
      <c r="BQ119" s="926">
        <v>557813</v>
      </c>
      <c r="BR119" s="927"/>
      <c r="BS119" s="927"/>
      <c r="BT119" s="927"/>
      <c r="BU119" s="927"/>
      <c r="BV119" s="927">
        <v>540900</v>
      </c>
      <c r="BW119" s="927"/>
      <c r="BX119" s="927"/>
      <c r="BY119" s="927"/>
      <c r="BZ119" s="927"/>
      <c r="CA119" s="927">
        <v>668252</v>
      </c>
      <c r="CB119" s="927"/>
      <c r="CC119" s="927"/>
      <c r="CD119" s="927"/>
      <c r="CE119" s="927"/>
      <c r="CF119" s="941">
        <v>29.5</v>
      </c>
      <c r="CG119" s="942"/>
      <c r="CH119" s="942"/>
      <c r="CI119" s="942"/>
      <c r="CJ119" s="942"/>
      <c r="CK119" s="947"/>
      <c r="CL119" s="948"/>
      <c r="CM119" s="1004" t="s">
        <v>438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10027</v>
      </c>
      <c r="DH119" s="998"/>
      <c r="DI119" s="998"/>
      <c r="DJ119" s="998"/>
      <c r="DK119" s="999"/>
      <c r="DL119" s="1000">
        <v>5215</v>
      </c>
      <c r="DM119" s="998"/>
      <c r="DN119" s="998"/>
      <c r="DO119" s="998"/>
      <c r="DP119" s="999"/>
      <c r="DQ119" s="1000">
        <v>771</v>
      </c>
      <c r="DR119" s="998"/>
      <c r="DS119" s="998"/>
      <c r="DT119" s="998"/>
      <c r="DU119" s="999"/>
      <c r="DV119" s="1001">
        <v>0</v>
      </c>
      <c r="DW119" s="1002"/>
      <c r="DX119" s="1002"/>
      <c r="DY119" s="1002"/>
      <c r="DZ119" s="1003"/>
    </row>
    <row r="120" spans="1:130" s="197" customFormat="1" ht="26.25" customHeight="1">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439</v>
      </c>
      <c r="BA120" s="950"/>
      <c r="BB120" s="950"/>
      <c r="BC120" s="950"/>
      <c r="BD120" s="950"/>
      <c r="BE120" s="950"/>
      <c r="BF120" s="950"/>
      <c r="BG120" s="950"/>
      <c r="BH120" s="950"/>
      <c r="BI120" s="950"/>
      <c r="BJ120" s="950"/>
      <c r="BK120" s="950"/>
      <c r="BL120" s="950"/>
      <c r="BM120" s="950"/>
      <c r="BN120" s="950"/>
      <c r="BO120" s="950"/>
      <c r="BP120" s="951"/>
      <c r="BQ120" s="919">
        <v>150312</v>
      </c>
      <c r="BR120" s="920"/>
      <c r="BS120" s="920"/>
      <c r="BT120" s="920"/>
      <c r="BU120" s="920"/>
      <c r="BV120" s="920">
        <v>198551</v>
      </c>
      <c r="BW120" s="920"/>
      <c r="BX120" s="920"/>
      <c r="BY120" s="920"/>
      <c r="BZ120" s="920"/>
      <c r="CA120" s="920">
        <v>299256</v>
      </c>
      <c r="CB120" s="920"/>
      <c r="CC120" s="920"/>
      <c r="CD120" s="920"/>
      <c r="CE120" s="920"/>
      <c r="CF120" s="914">
        <v>13.2</v>
      </c>
      <c r="CG120" s="915"/>
      <c r="CH120" s="915"/>
      <c r="CI120" s="915"/>
      <c r="CJ120" s="915"/>
      <c r="CK120" s="1013" t="s">
        <v>440</v>
      </c>
      <c r="CL120" s="1014"/>
      <c r="CM120" s="1014"/>
      <c r="CN120" s="1014"/>
      <c r="CO120" s="1015"/>
      <c r="CP120" s="1021" t="s">
        <v>388</v>
      </c>
      <c r="CQ120" s="1022"/>
      <c r="CR120" s="1022"/>
      <c r="CS120" s="1022"/>
      <c r="CT120" s="1022"/>
      <c r="CU120" s="1022"/>
      <c r="CV120" s="1022"/>
      <c r="CW120" s="1022"/>
      <c r="CX120" s="1022"/>
      <c r="CY120" s="1022"/>
      <c r="CZ120" s="1022"/>
      <c r="DA120" s="1022"/>
      <c r="DB120" s="1022"/>
      <c r="DC120" s="1022"/>
      <c r="DD120" s="1022"/>
      <c r="DE120" s="1022"/>
      <c r="DF120" s="1023"/>
      <c r="DG120" s="926">
        <v>36737</v>
      </c>
      <c r="DH120" s="927"/>
      <c r="DI120" s="927"/>
      <c r="DJ120" s="927"/>
      <c r="DK120" s="927"/>
      <c r="DL120" s="927">
        <v>35078</v>
      </c>
      <c r="DM120" s="927"/>
      <c r="DN120" s="927"/>
      <c r="DO120" s="927"/>
      <c r="DP120" s="927"/>
      <c r="DQ120" s="927">
        <v>31665</v>
      </c>
      <c r="DR120" s="927"/>
      <c r="DS120" s="927"/>
      <c r="DT120" s="927"/>
      <c r="DU120" s="927"/>
      <c r="DV120" s="928">
        <v>1.4</v>
      </c>
      <c r="DW120" s="928"/>
      <c r="DX120" s="928"/>
      <c r="DY120" s="928"/>
      <c r="DZ120" s="929"/>
    </row>
    <row r="121" spans="1:130" s="197" customFormat="1" ht="26.25" customHeight="1">
      <c r="A121" s="975"/>
      <c r="B121" s="946"/>
      <c r="C121" s="1010" t="s">
        <v>441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442</v>
      </c>
      <c r="BA121" s="971"/>
      <c r="BB121" s="971"/>
      <c r="BC121" s="971"/>
      <c r="BD121" s="971"/>
      <c r="BE121" s="971"/>
      <c r="BF121" s="971"/>
      <c r="BG121" s="971"/>
      <c r="BH121" s="971"/>
      <c r="BI121" s="971"/>
      <c r="BJ121" s="971"/>
      <c r="BK121" s="971"/>
      <c r="BL121" s="971"/>
      <c r="BM121" s="971"/>
      <c r="BN121" s="971"/>
      <c r="BO121" s="971"/>
      <c r="BP121" s="972"/>
      <c r="BQ121" s="985">
        <v>3167207</v>
      </c>
      <c r="BR121" s="986"/>
      <c r="BS121" s="986"/>
      <c r="BT121" s="986"/>
      <c r="BU121" s="986"/>
      <c r="BV121" s="986">
        <v>3286232</v>
      </c>
      <c r="BW121" s="986"/>
      <c r="BX121" s="986"/>
      <c r="BY121" s="986"/>
      <c r="BZ121" s="986"/>
      <c r="CA121" s="986">
        <v>3337148</v>
      </c>
      <c r="CB121" s="986"/>
      <c r="CC121" s="986"/>
      <c r="CD121" s="986"/>
      <c r="CE121" s="986"/>
      <c r="CF121" s="1024">
        <v>147.19999999999999</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435</v>
      </c>
      <c r="DH121" s="920"/>
      <c r="DI121" s="920"/>
      <c r="DJ121" s="920"/>
      <c r="DK121" s="920"/>
      <c r="DL121" s="920">
        <v>618</v>
      </c>
      <c r="DM121" s="920"/>
      <c r="DN121" s="920"/>
      <c r="DO121" s="920"/>
      <c r="DP121" s="920"/>
      <c r="DQ121" s="920">
        <v>58</v>
      </c>
      <c r="DR121" s="920"/>
      <c r="DS121" s="920"/>
      <c r="DT121" s="920"/>
      <c r="DU121" s="920"/>
      <c r="DV121" s="921">
        <v>0</v>
      </c>
      <c r="DW121" s="921"/>
      <c r="DX121" s="921"/>
      <c r="DY121" s="921"/>
      <c r="DZ121" s="922"/>
    </row>
    <row r="122" spans="1:130" s="197" customFormat="1" ht="26.25" customHeight="1">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443</v>
      </c>
      <c r="BP122" s="994"/>
      <c r="BQ122" s="1034">
        <v>3875332</v>
      </c>
      <c r="BR122" s="1035"/>
      <c r="BS122" s="1035"/>
      <c r="BT122" s="1035"/>
      <c r="BU122" s="1035"/>
      <c r="BV122" s="1035">
        <v>4025683</v>
      </c>
      <c r="BW122" s="1035"/>
      <c r="BX122" s="1035"/>
      <c r="BY122" s="1035"/>
      <c r="BZ122" s="1035"/>
      <c r="CA122" s="1035">
        <v>4304656</v>
      </c>
      <c r="CB122" s="1035"/>
      <c r="CC122" s="1035"/>
      <c r="CD122" s="1035"/>
      <c r="CE122" s="1035"/>
      <c r="CF122" s="987"/>
      <c r="CG122" s="988"/>
      <c r="CH122" s="988"/>
      <c r="CI122" s="988"/>
      <c r="CJ122" s="989"/>
      <c r="CK122" s="1016"/>
      <c r="CL122" s="1017"/>
      <c r="CM122" s="1017"/>
      <c r="CN122" s="1017"/>
      <c r="CO122" s="1018"/>
      <c r="CP122" s="1007" t="s">
        <v>390</v>
      </c>
      <c r="CQ122" s="1008"/>
      <c r="CR122" s="1008"/>
      <c r="CS122" s="1008"/>
      <c r="CT122" s="1008"/>
      <c r="CU122" s="1008"/>
      <c r="CV122" s="1008"/>
      <c r="CW122" s="1008"/>
      <c r="CX122" s="1008"/>
      <c r="CY122" s="1008"/>
      <c r="CZ122" s="1008"/>
      <c r="DA122" s="1008"/>
      <c r="DB122" s="1008"/>
      <c r="DC122" s="1008"/>
      <c r="DD122" s="1008"/>
      <c r="DE122" s="1008"/>
      <c r="DF122" s="1009"/>
      <c r="DG122" s="919" t="s">
        <v>112</v>
      </c>
      <c r="DH122" s="920"/>
      <c r="DI122" s="920"/>
      <c r="DJ122" s="920"/>
      <c r="DK122" s="920"/>
      <c r="DL122" s="920" t="s">
        <v>112</v>
      </c>
      <c r="DM122" s="920"/>
      <c r="DN122" s="920"/>
      <c r="DO122" s="920"/>
      <c r="DP122" s="920"/>
      <c r="DQ122" s="920" t="s">
        <v>112</v>
      </c>
      <c r="DR122" s="920"/>
      <c r="DS122" s="920"/>
      <c r="DT122" s="920"/>
      <c r="DU122" s="920"/>
      <c r="DV122" s="921" t="s">
        <v>112</v>
      </c>
      <c r="DW122" s="921"/>
      <c r="DX122" s="921"/>
      <c r="DY122" s="921"/>
      <c r="DZ122" s="922"/>
    </row>
    <row r="123" spans="1:130" s="197" customFormat="1" ht="26.25" customHeight="1" thickBot="1">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80</v>
      </c>
      <c r="BR123" s="1027"/>
      <c r="BS123" s="1027"/>
      <c r="BT123" s="1027"/>
      <c r="BU123" s="1027"/>
      <c r="BV123" s="1027">
        <v>70.099999999999994</v>
      </c>
      <c r="BW123" s="1027"/>
      <c r="BX123" s="1027"/>
      <c r="BY123" s="1027"/>
      <c r="BZ123" s="1027"/>
      <c r="CA123" s="1027">
        <v>58.2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8594</v>
      </c>
      <c r="AB126" s="959"/>
      <c r="AC126" s="959"/>
      <c r="AD126" s="959"/>
      <c r="AE126" s="960"/>
      <c r="AF126" s="961">
        <v>1968</v>
      </c>
      <c r="AG126" s="959"/>
      <c r="AH126" s="959"/>
      <c r="AI126" s="959"/>
      <c r="AJ126" s="960"/>
      <c r="AK126" s="961">
        <v>5163</v>
      </c>
      <c r="AL126" s="959"/>
      <c r="AM126" s="959"/>
      <c r="AN126" s="959"/>
      <c r="AO126" s="960"/>
      <c r="AP126" s="962">
        <v>0.2</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466</v>
      </c>
      <c r="AB127" s="959"/>
      <c r="AC127" s="959"/>
      <c r="AD127" s="959"/>
      <c r="AE127" s="960"/>
      <c r="AF127" s="961">
        <v>1694</v>
      </c>
      <c r="AG127" s="959"/>
      <c r="AH127" s="959"/>
      <c r="AI127" s="959"/>
      <c r="AJ127" s="960"/>
      <c r="AK127" s="961">
        <v>2056</v>
      </c>
      <c r="AL127" s="959"/>
      <c r="AM127" s="959"/>
      <c r="AN127" s="959"/>
      <c r="AO127" s="960"/>
      <c r="AP127" s="962">
        <v>0.1</v>
      </c>
      <c r="AQ127" s="963"/>
      <c r="AR127" s="963"/>
      <c r="AS127" s="963"/>
      <c r="AT127" s="964"/>
      <c r="AU127" s="233"/>
      <c r="AV127" s="233"/>
      <c r="AW127" s="233"/>
      <c r="AX127" s="886" t="s">
        <v>454</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15855</v>
      </c>
      <c r="AB128" s="1090"/>
      <c r="AC128" s="1090"/>
      <c r="AD128" s="1090"/>
      <c r="AE128" s="1091"/>
      <c r="AF128" s="1092">
        <v>17120</v>
      </c>
      <c r="AG128" s="1090"/>
      <c r="AH128" s="1090"/>
      <c r="AI128" s="1090"/>
      <c r="AJ128" s="1091"/>
      <c r="AK128" s="1092">
        <v>19408</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2659881</v>
      </c>
      <c r="AB129" s="959"/>
      <c r="AC129" s="959"/>
      <c r="AD129" s="959"/>
      <c r="AE129" s="960"/>
      <c r="AF129" s="961">
        <v>2617312</v>
      </c>
      <c r="AG129" s="959"/>
      <c r="AH129" s="959"/>
      <c r="AI129" s="959"/>
      <c r="AJ129" s="960"/>
      <c r="AK129" s="961">
        <v>2658786</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9.5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385903</v>
      </c>
      <c r="AB130" s="959"/>
      <c r="AC130" s="959"/>
      <c r="AD130" s="959"/>
      <c r="AE130" s="960"/>
      <c r="AF130" s="961">
        <v>376999</v>
      </c>
      <c r="AG130" s="959"/>
      <c r="AH130" s="959"/>
      <c r="AI130" s="959"/>
      <c r="AJ130" s="960"/>
      <c r="AK130" s="961">
        <v>391502</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58.2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2273978</v>
      </c>
      <c r="AB131" s="998"/>
      <c r="AC131" s="998"/>
      <c r="AD131" s="998"/>
      <c r="AE131" s="999"/>
      <c r="AF131" s="1000">
        <v>2240313</v>
      </c>
      <c r="AG131" s="998"/>
      <c r="AH131" s="998"/>
      <c r="AI131" s="998"/>
      <c r="AJ131" s="999"/>
      <c r="AK131" s="1000">
        <v>2267284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11.07495323</v>
      </c>
      <c r="AB132" s="1104"/>
      <c r="AC132" s="1104"/>
      <c r="AD132" s="1104"/>
      <c r="AE132" s="1105"/>
      <c r="AF132" s="1106">
        <v>8.9587928120000004</v>
      </c>
      <c r="AG132" s="1104"/>
      <c r="AH132" s="1104"/>
      <c r="AI132" s="1104"/>
      <c r="AJ132" s="1105"/>
      <c r="AK132" s="1106">
        <v>8.6569216739999995</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12.1</v>
      </c>
      <c r="AB133" s="1111"/>
      <c r="AC133" s="1111"/>
      <c r="AD133" s="1111"/>
      <c r="AE133" s="1112"/>
      <c r="AF133" s="1110">
        <v>10.8</v>
      </c>
      <c r="AG133" s="1111"/>
      <c r="AH133" s="1111"/>
      <c r="AI133" s="1111"/>
      <c r="AJ133" s="1112"/>
      <c r="AK133" s="1110">
        <v>9.5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19" t="s">
        <v>475</v>
      </c>
      <c r="H9" s="1120"/>
      <c r="I9" s="1120"/>
      <c r="J9" s="1121"/>
      <c r="K9" s="263">
        <v>864521</v>
      </c>
      <c r="L9" s="264">
        <v>158453</v>
      </c>
      <c r="M9" s="265">
        <v>138183</v>
      </c>
      <c r="N9" s="266">
        <v>14.7</v>
      </c>
    </row>
    <row r="10" spans="1:16">
      <c r="A10" s="248"/>
      <c r="B10" s="244"/>
      <c r="C10" s="244"/>
      <c r="D10" s="244"/>
      <c r="E10" s="244"/>
      <c r="F10" s="244"/>
      <c r="G10" s="1119" t="s">
        <v>476</v>
      </c>
      <c r="H10" s="1120"/>
      <c r="I10" s="1120"/>
      <c r="J10" s="1121"/>
      <c r="K10" s="267">
        <v>173462</v>
      </c>
      <c r="L10" s="268">
        <v>31793</v>
      </c>
      <c r="M10" s="269">
        <v>15438</v>
      </c>
      <c r="N10" s="270">
        <v>105.9</v>
      </c>
    </row>
    <row r="11" spans="1:16" ht="13.5" customHeight="1">
      <c r="A11" s="248"/>
      <c r="B11" s="244"/>
      <c r="C11" s="244"/>
      <c r="D11" s="244"/>
      <c r="E11" s="244"/>
      <c r="F11" s="244"/>
      <c r="G11" s="1119" t="s">
        <v>477</v>
      </c>
      <c r="H11" s="1120"/>
      <c r="I11" s="1120"/>
      <c r="J11" s="1121"/>
      <c r="K11" s="267">
        <v>37018</v>
      </c>
      <c r="L11" s="268">
        <v>6785</v>
      </c>
      <c r="M11" s="269">
        <v>22352</v>
      </c>
      <c r="N11" s="270">
        <v>-69.599999999999994</v>
      </c>
    </row>
    <row r="12" spans="1:16" ht="13.5" customHeight="1">
      <c r="A12" s="248"/>
      <c r="B12" s="244"/>
      <c r="C12" s="244"/>
      <c r="D12" s="244"/>
      <c r="E12" s="244"/>
      <c r="F12" s="244"/>
      <c r="G12" s="1119" t="s">
        <v>478</v>
      </c>
      <c r="H12" s="1120"/>
      <c r="I12" s="1120"/>
      <c r="J12" s="1121"/>
      <c r="K12" s="267" t="s">
        <v>479</v>
      </c>
      <c r="L12" s="268" t="s">
        <v>479</v>
      </c>
      <c r="M12" s="269">
        <v>2530</v>
      </c>
      <c r="N12" s="270" t="s">
        <v>479</v>
      </c>
    </row>
    <row r="13" spans="1:16" ht="13.5" customHeight="1">
      <c r="A13" s="248"/>
      <c r="B13" s="244"/>
      <c r="C13" s="244"/>
      <c r="D13" s="244"/>
      <c r="E13" s="244"/>
      <c r="F13" s="244"/>
      <c r="G13" s="1119" t="s">
        <v>480</v>
      </c>
      <c r="H13" s="1120"/>
      <c r="I13" s="1120"/>
      <c r="J13" s="1121"/>
      <c r="K13" s="267" t="s">
        <v>479</v>
      </c>
      <c r="L13" s="268" t="s">
        <v>479</v>
      </c>
      <c r="M13" s="269" t="s">
        <v>479</v>
      </c>
      <c r="N13" s="270" t="s">
        <v>479</v>
      </c>
    </row>
    <row r="14" spans="1:16" ht="13.5" customHeight="1">
      <c r="A14" s="248"/>
      <c r="B14" s="244"/>
      <c r="C14" s="244"/>
      <c r="D14" s="244"/>
      <c r="E14" s="244"/>
      <c r="F14" s="244"/>
      <c r="G14" s="1119" t="s">
        <v>481</v>
      </c>
      <c r="H14" s="1120"/>
      <c r="I14" s="1120"/>
      <c r="J14" s="1121"/>
      <c r="K14" s="267">
        <v>31049</v>
      </c>
      <c r="L14" s="268">
        <v>5691</v>
      </c>
      <c r="M14" s="269">
        <v>5605</v>
      </c>
      <c r="N14" s="270">
        <v>1.5</v>
      </c>
    </row>
    <row r="15" spans="1:16" ht="13.5" customHeight="1">
      <c r="A15" s="248"/>
      <c r="B15" s="244"/>
      <c r="C15" s="244"/>
      <c r="D15" s="244"/>
      <c r="E15" s="244"/>
      <c r="F15" s="244"/>
      <c r="G15" s="1119" t="s">
        <v>482</v>
      </c>
      <c r="H15" s="1120"/>
      <c r="I15" s="1120"/>
      <c r="J15" s="1121"/>
      <c r="K15" s="267" t="s">
        <v>479</v>
      </c>
      <c r="L15" s="268" t="s">
        <v>479</v>
      </c>
      <c r="M15" s="269">
        <v>3103</v>
      </c>
      <c r="N15" s="270" t="s">
        <v>479</v>
      </c>
    </row>
    <row r="16" spans="1:16">
      <c r="A16" s="248"/>
      <c r="B16" s="244"/>
      <c r="C16" s="244"/>
      <c r="D16" s="244"/>
      <c r="E16" s="244"/>
      <c r="F16" s="244"/>
      <c r="G16" s="1122" t="s">
        <v>483</v>
      </c>
      <c r="H16" s="1123"/>
      <c r="I16" s="1123"/>
      <c r="J16" s="1124"/>
      <c r="K16" s="268">
        <v>-131361</v>
      </c>
      <c r="L16" s="268">
        <v>-24076</v>
      </c>
      <c r="M16" s="269">
        <v>-15159</v>
      </c>
      <c r="N16" s="270">
        <v>58.8</v>
      </c>
    </row>
    <row r="17" spans="1:16">
      <c r="A17" s="248"/>
      <c r="B17" s="244"/>
      <c r="C17" s="244"/>
      <c r="D17" s="244"/>
      <c r="E17" s="244"/>
      <c r="F17" s="244"/>
      <c r="G17" s="1122" t="s">
        <v>171</v>
      </c>
      <c r="H17" s="1123"/>
      <c r="I17" s="1123"/>
      <c r="J17" s="1124"/>
      <c r="K17" s="268">
        <v>974689</v>
      </c>
      <c r="L17" s="268">
        <v>178645</v>
      </c>
      <c r="M17" s="269">
        <v>172052</v>
      </c>
      <c r="N17" s="270">
        <v>3.8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4" t="s">
        <v>488</v>
      </c>
      <c r="H21" s="1115"/>
      <c r="I21" s="1115"/>
      <c r="J21" s="1116"/>
      <c r="K21" s="280">
        <v>17.96</v>
      </c>
      <c r="L21" s="281">
        <v>15.52</v>
      </c>
      <c r="M21" s="282">
        <v>2.44</v>
      </c>
      <c r="N21" s="249"/>
      <c r="O21" s="283"/>
      <c r="P21" s="279"/>
    </row>
    <row r="22" spans="1:16" s="284" customFormat="1">
      <c r="A22" s="279"/>
      <c r="B22" s="249"/>
      <c r="C22" s="249"/>
      <c r="D22" s="249"/>
      <c r="E22" s="249"/>
      <c r="F22" s="249"/>
      <c r="G22" s="1114" t="s">
        <v>489</v>
      </c>
      <c r="H22" s="1115"/>
      <c r="I22" s="1115"/>
      <c r="J22" s="1116"/>
      <c r="K22" s="285">
        <v>85.9</v>
      </c>
      <c r="L22" s="286">
        <v>95.8</v>
      </c>
      <c r="M22" s="287">
        <v>-9.9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30" t="s">
        <v>492</v>
      </c>
      <c r="H32" s="1131"/>
      <c r="I32" s="1131"/>
      <c r="J32" s="1132"/>
      <c r="K32" s="294">
        <v>595797</v>
      </c>
      <c r="L32" s="294">
        <v>109200</v>
      </c>
      <c r="M32" s="295">
        <v>106666</v>
      </c>
      <c r="N32" s="296">
        <v>2.4</v>
      </c>
    </row>
    <row r="33" spans="1:16" ht="13.5" customHeight="1">
      <c r="A33" s="248"/>
      <c r="B33" s="244"/>
      <c r="C33" s="244"/>
      <c r="D33" s="244"/>
      <c r="E33" s="244"/>
      <c r="F33" s="244"/>
      <c r="G33" s="1130" t="s">
        <v>493</v>
      </c>
      <c r="H33" s="1131"/>
      <c r="I33" s="1131"/>
      <c r="J33" s="1132"/>
      <c r="K33" s="294" t="s">
        <v>479</v>
      </c>
      <c r="L33" s="294" t="s">
        <v>479</v>
      </c>
      <c r="M33" s="295" t="s">
        <v>479</v>
      </c>
      <c r="N33" s="296" t="s">
        <v>479</v>
      </c>
    </row>
    <row r="34" spans="1:16" ht="27" customHeight="1">
      <c r="A34" s="248"/>
      <c r="B34" s="244"/>
      <c r="C34" s="244"/>
      <c r="D34" s="244"/>
      <c r="E34" s="244"/>
      <c r="F34" s="244"/>
      <c r="G34" s="1130" t="s">
        <v>494</v>
      </c>
      <c r="H34" s="1131"/>
      <c r="I34" s="1131"/>
      <c r="J34" s="1132"/>
      <c r="K34" s="294" t="s">
        <v>479</v>
      </c>
      <c r="L34" s="294" t="s">
        <v>479</v>
      </c>
      <c r="M34" s="295">
        <v>439</v>
      </c>
      <c r="N34" s="296" t="s">
        <v>479</v>
      </c>
    </row>
    <row r="35" spans="1:16" ht="27" customHeight="1">
      <c r="A35" s="248"/>
      <c r="B35" s="244"/>
      <c r="C35" s="244"/>
      <c r="D35" s="244"/>
      <c r="E35" s="244"/>
      <c r="F35" s="244"/>
      <c r="G35" s="1130" t="s">
        <v>495</v>
      </c>
      <c r="H35" s="1131"/>
      <c r="I35" s="1131"/>
      <c r="J35" s="1132"/>
      <c r="K35" s="294">
        <v>3338</v>
      </c>
      <c r="L35" s="294">
        <v>612</v>
      </c>
      <c r="M35" s="295">
        <v>24405</v>
      </c>
      <c r="N35" s="296">
        <v>-97.5</v>
      </c>
    </row>
    <row r="36" spans="1:16" ht="27" customHeight="1">
      <c r="A36" s="248"/>
      <c r="B36" s="244"/>
      <c r="C36" s="244"/>
      <c r="D36" s="244"/>
      <c r="E36" s="244"/>
      <c r="F36" s="244"/>
      <c r="G36" s="1130" t="s">
        <v>496</v>
      </c>
      <c r="H36" s="1131"/>
      <c r="I36" s="1131"/>
      <c r="J36" s="1132"/>
      <c r="K36" s="294">
        <v>799</v>
      </c>
      <c r="L36" s="294">
        <v>146</v>
      </c>
      <c r="M36" s="295">
        <v>4847</v>
      </c>
      <c r="N36" s="296">
        <v>-97</v>
      </c>
    </row>
    <row r="37" spans="1:16" ht="13.5" customHeight="1">
      <c r="A37" s="248"/>
      <c r="B37" s="244"/>
      <c r="C37" s="244"/>
      <c r="D37" s="244"/>
      <c r="E37" s="244"/>
      <c r="F37" s="244"/>
      <c r="G37" s="1130" t="s">
        <v>497</v>
      </c>
      <c r="H37" s="1131"/>
      <c r="I37" s="1131"/>
      <c r="J37" s="1132"/>
      <c r="K37" s="294">
        <v>7219</v>
      </c>
      <c r="L37" s="294">
        <v>1323</v>
      </c>
      <c r="M37" s="295">
        <v>2124</v>
      </c>
      <c r="N37" s="296">
        <v>-37.700000000000003</v>
      </c>
    </row>
    <row r="38" spans="1:16" ht="27" customHeight="1">
      <c r="A38" s="248"/>
      <c r="B38" s="244"/>
      <c r="C38" s="244"/>
      <c r="D38" s="244"/>
      <c r="E38" s="244"/>
      <c r="F38" s="244"/>
      <c r="G38" s="1133" t="s">
        <v>498</v>
      </c>
      <c r="H38" s="1134"/>
      <c r="I38" s="1134"/>
      <c r="J38" s="1135"/>
      <c r="K38" s="297">
        <v>34</v>
      </c>
      <c r="L38" s="297">
        <v>6</v>
      </c>
      <c r="M38" s="298">
        <v>33</v>
      </c>
      <c r="N38" s="299">
        <v>-81.8</v>
      </c>
      <c r="O38" s="293"/>
    </row>
    <row r="39" spans="1:16">
      <c r="A39" s="248"/>
      <c r="B39" s="244"/>
      <c r="C39" s="244"/>
      <c r="D39" s="244"/>
      <c r="E39" s="244"/>
      <c r="F39" s="244"/>
      <c r="G39" s="1133" t="s">
        <v>499</v>
      </c>
      <c r="H39" s="1134"/>
      <c r="I39" s="1134"/>
      <c r="J39" s="1135"/>
      <c r="K39" s="300">
        <v>-19408</v>
      </c>
      <c r="L39" s="300">
        <v>-3557</v>
      </c>
      <c r="M39" s="301">
        <v>-5315</v>
      </c>
      <c r="N39" s="302">
        <v>-33.1</v>
      </c>
      <c r="O39" s="293"/>
    </row>
    <row r="40" spans="1:16" ht="27" customHeight="1">
      <c r="A40" s="248"/>
      <c r="B40" s="244"/>
      <c r="C40" s="244"/>
      <c r="D40" s="244"/>
      <c r="E40" s="244"/>
      <c r="F40" s="244"/>
      <c r="G40" s="1130" t="s">
        <v>500</v>
      </c>
      <c r="H40" s="1131"/>
      <c r="I40" s="1131"/>
      <c r="J40" s="1132"/>
      <c r="K40" s="300">
        <v>-391502</v>
      </c>
      <c r="L40" s="300">
        <v>-71756</v>
      </c>
      <c r="M40" s="301">
        <v>-96584</v>
      </c>
      <c r="N40" s="302">
        <v>-25.7</v>
      </c>
      <c r="O40" s="293"/>
    </row>
    <row r="41" spans="1:16">
      <c r="A41" s="248"/>
      <c r="B41" s="244"/>
      <c r="C41" s="244"/>
      <c r="D41" s="244"/>
      <c r="E41" s="244"/>
      <c r="F41" s="244"/>
      <c r="G41" s="1136" t="s">
        <v>283</v>
      </c>
      <c r="H41" s="1137"/>
      <c r="I41" s="1137"/>
      <c r="J41" s="1138"/>
      <c r="K41" s="294">
        <v>196277</v>
      </c>
      <c r="L41" s="300">
        <v>35975</v>
      </c>
      <c r="M41" s="301">
        <v>36615</v>
      </c>
      <c r="N41" s="302">
        <v>-1.7</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5" t="s">
        <v>470</v>
      </c>
      <c r="J49" s="1127" t="s">
        <v>504</v>
      </c>
      <c r="K49" s="1128"/>
      <c r="L49" s="1128"/>
      <c r="M49" s="1128"/>
      <c r="N49" s="1129"/>
    </row>
    <row r="50" spans="1:14">
      <c r="A50" s="248"/>
      <c r="B50" s="244"/>
      <c r="C50" s="244"/>
      <c r="D50" s="244"/>
      <c r="E50" s="244"/>
      <c r="F50" s="244"/>
      <c r="G50" s="312"/>
      <c r="H50" s="313"/>
      <c r="I50" s="1126"/>
      <c r="J50" s="314" t="s">
        <v>505</v>
      </c>
      <c r="K50" s="315" t="s">
        <v>506</v>
      </c>
      <c r="L50" s="316" t="s">
        <v>507</v>
      </c>
      <c r="M50" s="317" t="s">
        <v>508</v>
      </c>
      <c r="N50" s="318" t="s">
        <v>509</v>
      </c>
    </row>
    <row r="51" spans="1:14">
      <c r="A51" s="248"/>
      <c r="B51" s="244"/>
      <c r="C51" s="244"/>
      <c r="D51" s="244"/>
      <c r="E51" s="244"/>
      <c r="F51" s="244"/>
      <c r="G51" s="310" t="s">
        <v>510</v>
      </c>
      <c r="H51" s="311"/>
      <c r="I51" s="319">
        <v>737353</v>
      </c>
      <c r="J51" s="320">
        <v>134947</v>
      </c>
      <c r="K51" s="321">
        <v>-11.8</v>
      </c>
      <c r="L51" s="322">
        <v>192544</v>
      </c>
      <c r="M51" s="323">
        <v>10.4</v>
      </c>
      <c r="N51" s="324">
        <v>-22.2</v>
      </c>
    </row>
    <row r="52" spans="1:14">
      <c r="A52" s="248"/>
      <c r="B52" s="244"/>
      <c r="C52" s="244"/>
      <c r="D52" s="244"/>
      <c r="E52" s="244"/>
      <c r="F52" s="244"/>
      <c r="G52" s="325"/>
      <c r="H52" s="326" t="s">
        <v>511</v>
      </c>
      <c r="I52" s="327">
        <v>182062</v>
      </c>
      <c r="J52" s="328">
        <v>33320</v>
      </c>
      <c r="K52" s="329">
        <v>-37.5</v>
      </c>
      <c r="L52" s="330">
        <v>82235</v>
      </c>
      <c r="M52" s="331">
        <v>-8.1</v>
      </c>
      <c r="N52" s="332">
        <v>-29.4</v>
      </c>
    </row>
    <row r="53" spans="1:14">
      <c r="A53" s="248"/>
      <c r="B53" s="244"/>
      <c r="C53" s="244"/>
      <c r="D53" s="244"/>
      <c r="E53" s="244"/>
      <c r="F53" s="244"/>
      <c r="G53" s="310" t="s">
        <v>512</v>
      </c>
      <c r="H53" s="311"/>
      <c r="I53" s="319">
        <v>688029</v>
      </c>
      <c r="J53" s="320">
        <v>127107</v>
      </c>
      <c r="K53" s="321">
        <v>-5.8</v>
      </c>
      <c r="L53" s="322">
        <v>146140</v>
      </c>
      <c r="M53" s="323">
        <v>-24.1</v>
      </c>
      <c r="N53" s="324">
        <v>18.3</v>
      </c>
    </row>
    <row r="54" spans="1:14">
      <c r="A54" s="248"/>
      <c r="B54" s="244"/>
      <c r="C54" s="244"/>
      <c r="D54" s="244"/>
      <c r="E54" s="244"/>
      <c r="F54" s="244"/>
      <c r="G54" s="325"/>
      <c r="H54" s="326" t="s">
        <v>511</v>
      </c>
      <c r="I54" s="327">
        <v>312623</v>
      </c>
      <c r="J54" s="328">
        <v>57754</v>
      </c>
      <c r="K54" s="329">
        <v>73.3</v>
      </c>
      <c r="L54" s="330">
        <v>75451</v>
      </c>
      <c r="M54" s="331">
        <v>-8.1999999999999993</v>
      </c>
      <c r="N54" s="332">
        <v>81.5</v>
      </c>
    </row>
    <row r="55" spans="1:14">
      <c r="A55" s="248"/>
      <c r="B55" s="244"/>
      <c r="C55" s="244"/>
      <c r="D55" s="244"/>
      <c r="E55" s="244"/>
      <c r="F55" s="244"/>
      <c r="G55" s="310" t="s">
        <v>513</v>
      </c>
      <c r="H55" s="311"/>
      <c r="I55" s="319">
        <v>651855</v>
      </c>
      <c r="J55" s="320">
        <v>119914</v>
      </c>
      <c r="K55" s="321">
        <v>-5.7</v>
      </c>
      <c r="L55" s="322">
        <v>146641</v>
      </c>
      <c r="M55" s="323">
        <v>0.3</v>
      </c>
      <c r="N55" s="324">
        <v>-6</v>
      </c>
    </row>
    <row r="56" spans="1:14">
      <c r="A56" s="248"/>
      <c r="B56" s="244"/>
      <c r="C56" s="244"/>
      <c r="D56" s="244"/>
      <c r="E56" s="244"/>
      <c r="F56" s="244"/>
      <c r="G56" s="325"/>
      <c r="H56" s="326" t="s">
        <v>511</v>
      </c>
      <c r="I56" s="327">
        <v>309761</v>
      </c>
      <c r="J56" s="328">
        <v>56983</v>
      </c>
      <c r="K56" s="329">
        <v>-1.3</v>
      </c>
      <c r="L56" s="330">
        <v>68142</v>
      </c>
      <c r="M56" s="331">
        <v>-9.6999999999999993</v>
      </c>
      <c r="N56" s="332">
        <v>8.4</v>
      </c>
    </row>
    <row r="57" spans="1:14">
      <c r="A57" s="248"/>
      <c r="B57" s="244"/>
      <c r="C57" s="244"/>
      <c r="D57" s="244"/>
      <c r="E57" s="244"/>
      <c r="F57" s="244"/>
      <c r="G57" s="310" t="s">
        <v>514</v>
      </c>
      <c r="H57" s="311"/>
      <c r="I57" s="319">
        <v>906723</v>
      </c>
      <c r="J57" s="320">
        <v>165400</v>
      </c>
      <c r="K57" s="321">
        <v>37.9</v>
      </c>
      <c r="L57" s="322">
        <v>174587</v>
      </c>
      <c r="M57" s="323">
        <v>19.100000000000001</v>
      </c>
      <c r="N57" s="324">
        <v>18.8</v>
      </c>
    </row>
    <row r="58" spans="1:14">
      <c r="A58" s="248"/>
      <c r="B58" s="244"/>
      <c r="C58" s="244"/>
      <c r="D58" s="244"/>
      <c r="E58" s="244"/>
      <c r="F58" s="244"/>
      <c r="G58" s="325"/>
      <c r="H58" s="326" t="s">
        <v>511</v>
      </c>
      <c r="I58" s="327">
        <v>387434</v>
      </c>
      <c r="J58" s="328">
        <v>70674</v>
      </c>
      <c r="K58" s="329">
        <v>24</v>
      </c>
      <c r="L58" s="330">
        <v>79695</v>
      </c>
      <c r="M58" s="331">
        <v>17</v>
      </c>
      <c r="N58" s="332">
        <v>7</v>
      </c>
    </row>
    <row r="59" spans="1:14">
      <c r="A59" s="248"/>
      <c r="B59" s="244"/>
      <c r="C59" s="244"/>
      <c r="D59" s="244"/>
      <c r="E59" s="244"/>
      <c r="F59" s="244"/>
      <c r="G59" s="310" t="s">
        <v>515</v>
      </c>
      <c r="H59" s="311"/>
      <c r="I59" s="319">
        <v>913348</v>
      </c>
      <c r="J59" s="320">
        <v>167402</v>
      </c>
      <c r="K59" s="321">
        <v>1.2</v>
      </c>
      <c r="L59" s="322">
        <v>175675</v>
      </c>
      <c r="M59" s="323">
        <v>0.6</v>
      </c>
      <c r="N59" s="324">
        <v>0.6</v>
      </c>
    </row>
    <row r="60" spans="1:14">
      <c r="A60" s="248"/>
      <c r="B60" s="244"/>
      <c r="C60" s="244"/>
      <c r="D60" s="244"/>
      <c r="E60" s="244"/>
      <c r="F60" s="244"/>
      <c r="G60" s="325"/>
      <c r="H60" s="326" t="s">
        <v>511</v>
      </c>
      <c r="I60" s="333">
        <v>482411</v>
      </c>
      <c r="J60" s="328">
        <v>88418</v>
      </c>
      <c r="K60" s="329">
        <v>25.1</v>
      </c>
      <c r="L60" s="330">
        <v>87698</v>
      </c>
      <c r="M60" s="331">
        <v>10</v>
      </c>
      <c r="N60" s="332">
        <v>15.1</v>
      </c>
    </row>
    <row r="61" spans="1:14">
      <c r="A61" s="248"/>
      <c r="B61" s="244"/>
      <c r="C61" s="244"/>
      <c r="D61" s="244"/>
      <c r="E61" s="244"/>
      <c r="F61" s="244"/>
      <c r="G61" s="310" t="s">
        <v>516</v>
      </c>
      <c r="H61" s="334"/>
      <c r="I61" s="335">
        <v>779462</v>
      </c>
      <c r="J61" s="336">
        <v>142954</v>
      </c>
      <c r="K61" s="337">
        <v>3.2</v>
      </c>
      <c r="L61" s="338">
        <v>167117</v>
      </c>
      <c r="M61" s="339">
        <v>1.3</v>
      </c>
      <c r="N61" s="324">
        <v>1.9</v>
      </c>
    </row>
    <row r="62" spans="1:14">
      <c r="A62" s="248"/>
      <c r="B62" s="244"/>
      <c r="C62" s="244"/>
      <c r="D62" s="244"/>
      <c r="E62" s="244"/>
      <c r="F62" s="244"/>
      <c r="G62" s="325"/>
      <c r="H62" s="326" t="s">
        <v>511</v>
      </c>
      <c r="I62" s="327">
        <v>334858</v>
      </c>
      <c r="J62" s="328">
        <v>61430</v>
      </c>
      <c r="K62" s="329">
        <v>16.7</v>
      </c>
      <c r="L62" s="330">
        <v>78644</v>
      </c>
      <c r="M62" s="331">
        <v>0.2</v>
      </c>
      <c r="N62" s="332">
        <v>16.5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22.24</v>
      </c>
      <c r="G47" s="12">
        <v>18.96</v>
      </c>
      <c r="H47" s="12">
        <v>13.01</v>
      </c>
      <c r="I47" s="12">
        <v>10.5</v>
      </c>
      <c r="J47" s="13">
        <v>11.13</v>
      </c>
    </row>
    <row r="48" spans="2:10" ht="57.75" customHeight="1">
      <c r="B48" s="14"/>
      <c r="C48" s="1141" t="s">
        <v>4</v>
      </c>
      <c r="D48" s="1141"/>
      <c r="E48" s="1142"/>
      <c r="F48" s="15">
        <v>6.42</v>
      </c>
      <c r="G48" s="16">
        <v>8.48</v>
      </c>
      <c r="H48" s="16">
        <v>7.01</v>
      </c>
      <c r="I48" s="16">
        <v>11.77</v>
      </c>
      <c r="J48" s="17">
        <v>10.9</v>
      </c>
    </row>
    <row r="49" spans="2:10" ht="57.75" customHeight="1" thickBot="1">
      <c r="B49" s="18"/>
      <c r="C49" s="1143" t="s">
        <v>5</v>
      </c>
      <c r="D49" s="1143"/>
      <c r="E49" s="1144"/>
      <c r="F49" s="19">
        <v>1.88</v>
      </c>
      <c r="G49" s="20" t="s">
        <v>523</v>
      </c>
      <c r="H49" s="20" t="s">
        <v>524</v>
      </c>
      <c r="I49" s="20" t="s">
        <v>525</v>
      </c>
      <c r="J49" s="21" t="s">
        <v>526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527</v>
      </c>
      <c r="D34" s="1151"/>
      <c r="E34" s="1152"/>
      <c r="F34" s="32" t="s">
        <v>528</v>
      </c>
      <c r="G34" s="33" t="s">
        <v>529</v>
      </c>
      <c r="H34" s="33" t="s">
        <v>530</v>
      </c>
      <c r="I34" s="33" t="s">
        <v>531</v>
      </c>
      <c r="J34" s="34" t="s">
        <v>532</v>
      </c>
      <c r="K34" s="22"/>
      <c r="L34" s="22"/>
      <c r="M34" s="22"/>
      <c r="N34" s="22"/>
      <c r="O34" s="22"/>
      <c r="P34" s="22"/>
    </row>
    <row r="35" spans="1:16" ht="39" customHeight="1">
      <c r="A35" s="22"/>
      <c r="B35" s="35"/>
      <c r="C35" s="1145" t="s">
        <v>533</v>
      </c>
      <c r="D35" s="1146"/>
      <c r="E35" s="1147"/>
      <c r="F35" s="36">
        <v>6.54</v>
      </c>
      <c r="G35" s="37">
        <v>8.4700000000000006</v>
      </c>
      <c r="H35" s="37">
        <v>7</v>
      </c>
      <c r="I35" s="37">
        <v>11.77</v>
      </c>
      <c r="J35" s="38">
        <v>11.2</v>
      </c>
      <c r="K35" s="22"/>
      <c r="L35" s="22"/>
      <c r="M35" s="22"/>
      <c r="N35" s="22"/>
      <c r="O35" s="22"/>
      <c r="P35" s="22"/>
    </row>
    <row r="36" spans="1:16" ht="39" customHeight="1">
      <c r="A36" s="22"/>
      <c r="B36" s="35"/>
      <c r="C36" s="1145" t="s">
        <v>534</v>
      </c>
      <c r="D36" s="1146"/>
      <c r="E36" s="1147"/>
      <c r="F36" s="36">
        <v>4.04</v>
      </c>
      <c r="G36" s="37">
        <v>4.47</v>
      </c>
      <c r="H36" s="37" t="s">
        <v>535</v>
      </c>
      <c r="I36" s="37">
        <v>6.67</v>
      </c>
      <c r="J36" s="38">
        <v>7.49</v>
      </c>
      <c r="K36" s="22"/>
      <c r="L36" s="22"/>
      <c r="M36" s="22"/>
      <c r="N36" s="22"/>
      <c r="O36" s="22"/>
      <c r="P36" s="22"/>
    </row>
    <row r="37" spans="1:16" ht="39" customHeight="1">
      <c r="A37" s="22"/>
      <c r="B37" s="35"/>
      <c r="C37" s="1145" t="s">
        <v>536</v>
      </c>
      <c r="D37" s="1146"/>
      <c r="E37" s="1147"/>
      <c r="F37" s="36">
        <v>1.1399999999999999</v>
      </c>
      <c r="G37" s="37">
        <v>0.04</v>
      </c>
      <c r="H37" s="37">
        <v>1.52</v>
      </c>
      <c r="I37" s="37">
        <v>1.22</v>
      </c>
      <c r="J37" s="38">
        <v>1.69</v>
      </c>
      <c r="K37" s="22"/>
      <c r="L37" s="22"/>
      <c r="M37" s="22"/>
      <c r="N37" s="22"/>
      <c r="O37" s="22"/>
      <c r="P37" s="22"/>
    </row>
    <row r="38" spans="1:16" ht="39" customHeight="1">
      <c r="A38" s="22"/>
      <c r="B38" s="35"/>
      <c r="C38" s="1145" t="s">
        <v>537</v>
      </c>
      <c r="D38" s="1146"/>
      <c r="E38" s="1147"/>
      <c r="F38" s="36">
        <v>0.17</v>
      </c>
      <c r="G38" s="37">
        <v>0.02</v>
      </c>
      <c r="H38" s="37">
        <v>0</v>
      </c>
      <c r="I38" s="37">
        <v>0.01</v>
      </c>
      <c r="J38" s="38">
        <v>0</v>
      </c>
      <c r="K38" s="22"/>
      <c r="L38" s="22"/>
      <c r="M38" s="22"/>
      <c r="N38" s="22"/>
      <c r="O38" s="22"/>
      <c r="P38" s="22"/>
    </row>
    <row r="39" spans="1:16" ht="39" customHeight="1">
      <c r="A39" s="22"/>
      <c r="B39" s="35"/>
      <c r="C39" s="1145" t="s">
        <v>538</v>
      </c>
      <c r="D39" s="1146"/>
      <c r="E39" s="1147"/>
      <c r="F39" s="36">
        <v>0</v>
      </c>
      <c r="G39" s="37">
        <v>0</v>
      </c>
      <c r="H39" s="37">
        <v>0</v>
      </c>
      <c r="I39" s="37">
        <v>0</v>
      </c>
      <c r="J39" s="38">
        <v>0</v>
      </c>
      <c r="K39" s="22"/>
      <c r="L39" s="22"/>
      <c r="M39" s="22"/>
      <c r="N39" s="22"/>
      <c r="O39" s="22"/>
      <c r="P39" s="22"/>
    </row>
    <row r="40" spans="1:16" ht="39" customHeight="1">
      <c r="A40" s="22"/>
      <c r="B40" s="35"/>
      <c r="C40" s="1145" t="s">
        <v>539</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540</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541</v>
      </c>
      <c r="D43" s="1149"/>
      <c r="E43" s="1150"/>
      <c r="F43" s="41">
        <v>0</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656</v>
      </c>
      <c r="L45" s="60">
        <v>648</v>
      </c>
      <c r="M45" s="60">
        <v>639</v>
      </c>
      <c r="N45" s="60">
        <v>584</v>
      </c>
      <c r="O45" s="61">
        <v>596</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5</v>
      </c>
      <c r="L48" s="64">
        <v>4</v>
      </c>
      <c r="M48" s="64">
        <v>4</v>
      </c>
      <c r="N48" s="64">
        <v>6</v>
      </c>
      <c r="O48" s="65">
        <v>3</v>
      </c>
      <c r="P48" s="48"/>
      <c r="Q48" s="48"/>
      <c r="R48" s="48"/>
      <c r="S48" s="48"/>
      <c r="T48" s="48"/>
      <c r="U48" s="48"/>
    </row>
    <row r="49" spans="1:21" ht="30.75" customHeight="1">
      <c r="A49" s="48"/>
      <c r="B49" s="1163"/>
      <c r="C49" s="1164"/>
      <c r="D49" s="62"/>
      <c r="E49" s="1155" t="s">
        <v>16</v>
      </c>
      <c r="F49" s="1155"/>
      <c r="G49" s="1155"/>
      <c r="H49" s="1155"/>
      <c r="I49" s="1155"/>
      <c r="J49" s="1156"/>
      <c r="K49" s="63">
        <v>2</v>
      </c>
      <c r="L49" s="64">
        <v>2</v>
      </c>
      <c r="M49" s="64">
        <v>2</v>
      </c>
      <c r="N49" s="64">
        <v>2</v>
      </c>
      <c r="O49" s="65">
        <v>1</v>
      </c>
      <c r="P49" s="48"/>
      <c r="Q49" s="48"/>
      <c r="R49" s="48"/>
      <c r="S49" s="48"/>
      <c r="T49" s="48"/>
      <c r="U49" s="48"/>
    </row>
    <row r="50" spans="1:21" ht="30.75" customHeight="1">
      <c r="A50" s="48"/>
      <c r="B50" s="1163"/>
      <c r="C50" s="1164"/>
      <c r="D50" s="62"/>
      <c r="E50" s="1155" t="s">
        <v>17</v>
      </c>
      <c r="F50" s="1155"/>
      <c r="G50" s="1155"/>
      <c r="H50" s="1155"/>
      <c r="I50" s="1155"/>
      <c r="J50" s="1156"/>
      <c r="K50" s="63">
        <v>15</v>
      </c>
      <c r="L50" s="64">
        <v>10</v>
      </c>
      <c r="M50" s="64">
        <v>9</v>
      </c>
      <c r="N50" s="64">
        <v>4</v>
      </c>
      <c r="O50" s="65">
        <v>7</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376</v>
      </c>
      <c r="L52" s="64">
        <v>382</v>
      </c>
      <c r="M52" s="64">
        <v>402</v>
      </c>
      <c r="N52" s="64">
        <v>394</v>
      </c>
      <c r="O52" s="65">
        <v>411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302</v>
      </c>
      <c r="L53" s="69">
        <v>282</v>
      </c>
      <c r="M53" s="69">
        <v>252</v>
      </c>
      <c r="N53" s="69">
        <v>202</v>
      </c>
      <c r="O53" s="70">
        <v>196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9" t="s">
        <v>24</v>
      </c>
      <c r="C41" s="1170"/>
      <c r="D41" s="81"/>
      <c r="E41" s="1175" t="s">
        <v>25</v>
      </c>
      <c r="F41" s="1175"/>
      <c r="G41" s="1175"/>
      <c r="H41" s="1176"/>
      <c r="I41" s="82">
        <v>5311</v>
      </c>
      <c r="J41" s="83">
        <v>5164</v>
      </c>
      <c r="K41" s="83">
        <v>4989</v>
      </c>
      <c r="L41" s="83">
        <v>5031</v>
      </c>
      <c r="M41" s="84">
        <v>5038</v>
      </c>
    </row>
    <row r="42" spans="2:13" ht="27.75" customHeight="1">
      <c r="B42" s="1171"/>
      <c r="C42" s="1172"/>
      <c r="D42" s="85"/>
      <c r="E42" s="1177" t="s">
        <v>26</v>
      </c>
      <c r="F42" s="1177"/>
      <c r="G42" s="1177"/>
      <c r="H42" s="1178"/>
      <c r="I42" s="86" t="s">
        <v>479</v>
      </c>
      <c r="J42" s="87">
        <v>21</v>
      </c>
      <c r="K42" s="87">
        <v>11</v>
      </c>
      <c r="L42" s="87">
        <v>6</v>
      </c>
      <c r="M42" s="88">
        <v>1</v>
      </c>
    </row>
    <row r="43" spans="2:13" ht="27.75" customHeight="1">
      <c r="B43" s="1171"/>
      <c r="C43" s="1172"/>
      <c r="D43" s="85"/>
      <c r="E43" s="1177" t="s">
        <v>27</v>
      </c>
      <c r="F43" s="1177"/>
      <c r="G43" s="1177"/>
      <c r="H43" s="1178"/>
      <c r="I43" s="86">
        <v>50</v>
      </c>
      <c r="J43" s="87">
        <v>44</v>
      </c>
      <c r="K43" s="87">
        <v>0</v>
      </c>
      <c r="L43" s="87">
        <v>36</v>
      </c>
      <c r="M43" s="88">
        <v>32</v>
      </c>
    </row>
    <row r="44" spans="2:13" ht="27.75" customHeight="1">
      <c r="B44" s="1171"/>
      <c r="C44" s="1172"/>
      <c r="D44" s="85"/>
      <c r="E44" s="1177" t="s">
        <v>28</v>
      </c>
      <c r="F44" s="1177"/>
      <c r="G44" s="1177"/>
      <c r="H44" s="1178"/>
      <c r="I44" s="86">
        <v>34</v>
      </c>
      <c r="J44" s="87">
        <v>32</v>
      </c>
      <c r="K44" s="87">
        <v>30</v>
      </c>
      <c r="L44" s="87">
        <v>28</v>
      </c>
      <c r="M44" s="88">
        <v>25</v>
      </c>
    </row>
    <row r="45" spans="2:13" ht="27.75" customHeight="1">
      <c r="B45" s="1171"/>
      <c r="C45" s="1172"/>
      <c r="D45" s="85"/>
      <c r="E45" s="1177" t="s">
        <v>29</v>
      </c>
      <c r="F45" s="1177"/>
      <c r="G45" s="1177"/>
      <c r="H45" s="1178"/>
      <c r="I45" s="86">
        <v>633</v>
      </c>
      <c r="J45" s="87">
        <v>628</v>
      </c>
      <c r="K45" s="87">
        <v>665</v>
      </c>
      <c r="L45" s="87">
        <v>497</v>
      </c>
      <c r="M45" s="88">
        <v>530</v>
      </c>
    </row>
    <row r="46" spans="2:13" ht="27.75" customHeight="1">
      <c r="B46" s="1171"/>
      <c r="C46" s="1172"/>
      <c r="D46" s="85"/>
      <c r="E46" s="1177" t="s">
        <v>30</v>
      </c>
      <c r="F46" s="1177"/>
      <c r="G46" s="1177"/>
      <c r="H46" s="1178"/>
      <c r="I46" s="86" t="s">
        <v>479</v>
      </c>
      <c r="J46" s="87" t="s">
        <v>479</v>
      </c>
      <c r="K46" s="87" t="s">
        <v>479</v>
      </c>
      <c r="L46" s="87" t="s">
        <v>479</v>
      </c>
      <c r="M46" s="88" t="s">
        <v>479</v>
      </c>
    </row>
    <row r="47" spans="2:13" ht="27.75" customHeight="1">
      <c r="B47" s="1171"/>
      <c r="C47" s="1172"/>
      <c r="D47" s="85"/>
      <c r="E47" s="1177" t="s">
        <v>31</v>
      </c>
      <c r="F47" s="1177"/>
      <c r="G47" s="1177"/>
      <c r="H47" s="1178"/>
      <c r="I47" s="86" t="s">
        <v>479</v>
      </c>
      <c r="J47" s="87" t="s">
        <v>479</v>
      </c>
      <c r="K47" s="87" t="s">
        <v>479</v>
      </c>
      <c r="L47" s="87" t="s">
        <v>479</v>
      </c>
      <c r="M47" s="88" t="s">
        <v>479</v>
      </c>
    </row>
    <row r="48" spans="2:13" ht="27.75" customHeight="1">
      <c r="B48" s="1173"/>
      <c r="C48" s="1174"/>
      <c r="D48" s="85"/>
      <c r="E48" s="1177" t="s">
        <v>32</v>
      </c>
      <c r="F48" s="1177"/>
      <c r="G48" s="1177"/>
      <c r="H48" s="1178"/>
      <c r="I48" s="86" t="s">
        <v>479</v>
      </c>
      <c r="J48" s="87" t="s">
        <v>479</v>
      </c>
      <c r="K48" s="87" t="s">
        <v>479</v>
      </c>
      <c r="L48" s="87" t="s">
        <v>479</v>
      </c>
      <c r="M48" s="88" t="s">
        <v>479</v>
      </c>
    </row>
    <row r="49" spans="2:13" ht="27.75" customHeight="1">
      <c r="B49" s="1179" t="s">
        <v>33</v>
      </c>
      <c r="C49" s="1180"/>
      <c r="D49" s="89"/>
      <c r="E49" s="1177" t="s">
        <v>34</v>
      </c>
      <c r="F49" s="1177"/>
      <c r="G49" s="1177"/>
      <c r="H49" s="1178"/>
      <c r="I49" s="86">
        <v>752</v>
      </c>
      <c r="J49" s="87">
        <v>739</v>
      </c>
      <c r="K49" s="87">
        <v>558</v>
      </c>
      <c r="L49" s="87">
        <v>541</v>
      </c>
      <c r="M49" s="88">
        <v>668</v>
      </c>
    </row>
    <row r="50" spans="2:13" ht="27.75" customHeight="1">
      <c r="B50" s="1171"/>
      <c r="C50" s="1172"/>
      <c r="D50" s="85"/>
      <c r="E50" s="1177" t="s">
        <v>35</v>
      </c>
      <c r="F50" s="1177"/>
      <c r="G50" s="1177"/>
      <c r="H50" s="1178"/>
      <c r="I50" s="86">
        <v>316</v>
      </c>
      <c r="J50" s="87">
        <v>268</v>
      </c>
      <c r="K50" s="87">
        <v>150</v>
      </c>
      <c r="L50" s="87">
        <v>199</v>
      </c>
      <c r="M50" s="88">
        <v>299</v>
      </c>
    </row>
    <row r="51" spans="2:13" ht="27.75" customHeight="1">
      <c r="B51" s="1173"/>
      <c r="C51" s="1174"/>
      <c r="D51" s="85"/>
      <c r="E51" s="1177" t="s">
        <v>36</v>
      </c>
      <c r="F51" s="1177"/>
      <c r="G51" s="1177"/>
      <c r="H51" s="1178"/>
      <c r="I51" s="86">
        <v>3339</v>
      </c>
      <c r="J51" s="87">
        <v>3323</v>
      </c>
      <c r="K51" s="87">
        <v>3167</v>
      </c>
      <c r="L51" s="87">
        <v>3286</v>
      </c>
      <c r="M51" s="88">
        <v>3337</v>
      </c>
    </row>
    <row r="52" spans="2:13" ht="27.75" customHeight="1" thickBot="1">
      <c r="B52" s="1181" t="s">
        <v>37</v>
      </c>
      <c r="C52" s="1182"/>
      <c r="D52" s="90"/>
      <c r="E52" s="1183" t="s">
        <v>38</v>
      </c>
      <c r="F52" s="1183"/>
      <c r="G52" s="1183"/>
      <c r="H52" s="1184"/>
      <c r="I52" s="91">
        <v>1622</v>
      </c>
      <c r="J52" s="92">
        <v>1561</v>
      </c>
      <c r="K52" s="92">
        <v>1821</v>
      </c>
      <c r="L52" s="92">
        <v>1573</v>
      </c>
      <c r="M52" s="93">
        <v>1321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134947</v>
      </c>
      <c r="E3" s="116"/>
      <c r="F3" s="117">
        <v>192544</v>
      </c>
      <c r="G3" s="118"/>
      <c r="H3" s="119"/>
    </row>
    <row r="4" spans="1:8">
      <c r="A4" s="120"/>
      <c r="B4" s="121"/>
      <c r="C4" s="122"/>
      <c r="D4" s="123">
        <v>33320</v>
      </c>
      <c r="E4" s="124"/>
      <c r="F4" s="125">
        <v>82235</v>
      </c>
      <c r="G4" s="126"/>
      <c r="H4" s="127"/>
    </row>
    <row r="5" spans="1:8">
      <c r="A5" s="108" t="s">
        <v>512</v>
      </c>
      <c r="B5" s="113"/>
      <c r="C5" s="114"/>
      <c r="D5" s="115">
        <v>127107</v>
      </c>
      <c r="E5" s="116"/>
      <c r="F5" s="117">
        <v>146140</v>
      </c>
      <c r="G5" s="118"/>
      <c r="H5" s="119"/>
    </row>
    <row r="6" spans="1:8">
      <c r="A6" s="120"/>
      <c r="B6" s="121"/>
      <c r="C6" s="122"/>
      <c r="D6" s="123">
        <v>57754</v>
      </c>
      <c r="E6" s="124"/>
      <c r="F6" s="125">
        <v>75451</v>
      </c>
      <c r="G6" s="126"/>
      <c r="H6" s="127"/>
    </row>
    <row r="7" spans="1:8">
      <c r="A7" s="108" t="s">
        <v>513</v>
      </c>
      <c r="B7" s="113"/>
      <c r="C7" s="114"/>
      <c r="D7" s="115">
        <v>119914</v>
      </c>
      <c r="E7" s="116"/>
      <c r="F7" s="117">
        <v>146641</v>
      </c>
      <c r="G7" s="118"/>
      <c r="H7" s="119"/>
    </row>
    <row r="8" spans="1:8">
      <c r="A8" s="120"/>
      <c r="B8" s="121"/>
      <c r="C8" s="122"/>
      <c r="D8" s="123">
        <v>56983</v>
      </c>
      <c r="E8" s="124"/>
      <c r="F8" s="125">
        <v>68142</v>
      </c>
      <c r="G8" s="126"/>
      <c r="H8" s="127"/>
    </row>
    <row r="9" spans="1:8">
      <c r="A9" s="108" t="s">
        <v>514</v>
      </c>
      <c r="B9" s="113"/>
      <c r="C9" s="114"/>
      <c r="D9" s="115">
        <v>165400</v>
      </c>
      <c r="E9" s="116"/>
      <c r="F9" s="117">
        <v>174587</v>
      </c>
      <c r="G9" s="118"/>
      <c r="H9" s="119"/>
    </row>
    <row r="10" spans="1:8">
      <c r="A10" s="120"/>
      <c r="B10" s="121"/>
      <c r="C10" s="122"/>
      <c r="D10" s="123">
        <v>70674</v>
      </c>
      <c r="E10" s="124"/>
      <c r="F10" s="125">
        <v>79695</v>
      </c>
      <c r="G10" s="126"/>
      <c r="H10" s="127"/>
    </row>
    <row r="11" spans="1:8">
      <c r="A11" s="108" t="s">
        <v>515</v>
      </c>
      <c r="B11" s="113"/>
      <c r="C11" s="114"/>
      <c r="D11" s="115">
        <v>167402</v>
      </c>
      <c r="E11" s="116"/>
      <c r="F11" s="117">
        <v>175675</v>
      </c>
      <c r="G11" s="118"/>
      <c r="H11" s="119"/>
    </row>
    <row r="12" spans="1:8">
      <c r="A12" s="120"/>
      <c r="B12" s="121"/>
      <c r="C12" s="128"/>
      <c r="D12" s="123">
        <v>88418</v>
      </c>
      <c r="E12" s="124"/>
      <c r="F12" s="125">
        <v>87698</v>
      </c>
      <c r="G12" s="126"/>
      <c r="H12" s="127"/>
    </row>
    <row r="13" spans="1:8">
      <c r="A13" s="108"/>
      <c r="B13" s="113"/>
      <c r="C13" s="129"/>
      <c r="D13" s="130">
        <v>142954</v>
      </c>
      <c r="E13" s="131"/>
      <c r="F13" s="132">
        <v>167117</v>
      </c>
      <c r="G13" s="133"/>
      <c r="H13" s="119"/>
    </row>
    <row r="14" spans="1:8">
      <c r="A14" s="120"/>
      <c r="B14" s="121"/>
      <c r="C14" s="122"/>
      <c r="D14" s="123">
        <v>61430</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6.42</v>
      </c>
      <c r="C19" s="134">
        <f>ROUND(VALUE(SUBSTITUTE(実質収支比率等に係る経年分析!G$48,"▲","-")),2)</f>
        <v>8.48</v>
      </c>
      <c r="D19" s="134">
        <f>ROUND(VALUE(SUBSTITUTE(実質収支比率等に係る経年分析!H$48,"▲","-")),2)</f>
        <v>7.01</v>
      </c>
      <c r="E19" s="134">
        <f>ROUND(VALUE(SUBSTITUTE(実質収支比率等に係る経年分析!I$48,"▲","-")),2)</f>
        <v>11.77</v>
      </c>
      <c r="F19" s="134">
        <f>ROUND(VALUE(SUBSTITUTE(実質収支比率等に係る経年分析!J$48,"▲","-")),2)</f>
        <v>10.9</v>
      </c>
    </row>
    <row r="20" spans="1:11">
      <c r="A20" s="134" t="s">
        <v>43</v>
      </c>
      <c r="B20" s="134">
        <f>ROUND(VALUE(SUBSTITUTE(実質収支比率等に係る経年分析!F$47,"▲","-")),2)</f>
        <v>22.24</v>
      </c>
      <c r="C20" s="134">
        <f>ROUND(VALUE(SUBSTITUTE(実質収支比率等に係る経年分析!G$47,"▲","-")),2)</f>
        <v>18.96</v>
      </c>
      <c r="D20" s="134">
        <f>ROUND(VALUE(SUBSTITUTE(実質収支比率等に係る経年分析!H$47,"▲","-")),2)</f>
        <v>13.01</v>
      </c>
      <c r="E20" s="134">
        <f>ROUND(VALUE(SUBSTITUTE(実質収支比率等に係る経年分析!I$47,"▲","-")),2)</f>
        <v>10.5</v>
      </c>
      <c r="F20" s="134">
        <f>ROUND(VALUE(SUBSTITUTE(実質収支比率等に係る経年分析!J$47,"▲","-")),2)</f>
        <v>11.13</v>
      </c>
    </row>
    <row r="21" spans="1:11">
      <c r="A21" s="134" t="s">
        <v>44</v>
      </c>
      <c r="B21" s="134">
        <f>IF(ISNUMBER(VALUE(SUBSTITUTE(実質収支比率等に係る経年分析!F$49,"▲","-"))),ROUND(VALUE(SUBSTITUTE(実質収支比率等に係る経年分析!F$49,"▲","-")),2),NA())</f>
        <v>1.88</v>
      </c>
      <c r="C21" s="134">
        <f>IF(ISNUMBER(VALUE(SUBSTITUTE(実質収支比率等に係る経年分析!G$49,"▲","-"))),ROUND(VALUE(SUBSTITUTE(実質収支比率等に係る経年分析!G$49,"▲","-")),2),NA())</f>
        <v>-6.09</v>
      </c>
      <c r="D21" s="134">
        <f>IF(ISNUMBER(VALUE(SUBSTITUTE(実質収支比率等に係る経年分析!H$49,"▲","-"))),ROUND(VALUE(SUBSTITUTE(実質収支比率等に係る経年分析!H$49,"▲","-")),2),NA())</f>
        <v>-19.670000000000002</v>
      </c>
      <c r="E21" s="134">
        <f>IF(ISNUMBER(VALUE(SUBSTITUTE(実質収支比率等に係る経年分析!I$49,"▲","-"))),ROUND(VALUE(SUBSTITUTE(実質収支比率等に係る経年分析!I$49,"▲","-")),2),NA())</f>
        <v>-3.29</v>
      </c>
      <c r="F21" s="134">
        <f>IF(ISNUMBER(VALUE(SUBSTITUTE(実質収支比率等に係る経年分析!J$49,"▲","-"))),ROUND(VALUE(SUBSTITUTE(実質収支比率等に係る経年分析!J$49,"▲","-")),2),NA())</f>
        <v>-10.210000000000001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与論町と畜場特別会計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与論町農業集落排水事業特別会計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与論町後期高齢者医療特別会計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与論町介護保険特別会計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1.1399999999999999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1.69</v>
      </c>
    </row>
    <row r="34" spans="1:16">
      <c r="A34" s="135" t="str">
        <f>IF(連結実質赤字比率に係る赤字・黒字の構成分析!C$36="",NA(),連結実質赤字比率に係る赤字・黒字の構成分析!C$36)</f>
        <v>与論町水道事業特別会計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4.47</v>
      </c>
      <c r="F34" s="135">
        <f>IF(ROUND(VALUE(SUBSTITUTE(連結実質赤字比率に係る赤字・黒字の構成分析!H$36,"▲", "-")), 2) &lt; 0, ABS(ROUND(VALUE(SUBSTITUTE(連結実質赤字比率に係る赤字・黒字の構成分析!H$36,"▲", "-")), 2)), NA())</f>
        <v>3.09</v>
      </c>
      <c r="G34" s="135" t="e">
        <f>IF(ROUND(VALUE(SUBSTITUTE(連結実質赤字比率に係る赤字・黒字の構成分析!H$36,"▲", "-")), 2) &gt;= 0, ABS(ROUND(VALUE(SUBSTITUTE(連結実質赤字比率に係る赤字・黒字の構成分析!H$36,"▲", "-")), 2)), NA())</f>
        <v>#N/A</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7.49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8.4700000000000006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11.2</v>
      </c>
    </row>
    <row r="36" spans="1:16">
      <c r="A36" s="135" t="str">
        <f>IF(連結実質赤字比率に係る赤字・黒字の構成分析!C$34="",NA(),連結実質赤字比率に係る赤字・黒字の構成分析!C$34)</f>
        <v>国民健康保険事業特別会計（事業勘定）</v>
      </c>
      <c r="B36" s="135">
        <f>IF(ROUND(VALUE(SUBSTITUTE(連結実質赤字比率に係る赤字・黒字の構成分析!F$34,"▲", "-")), 2) &lt; 0, ABS(ROUND(VALUE(SUBSTITUTE(連結実質赤字比率に係る赤字・黒字の構成分析!F$34,"▲", "-")), 2)), NA())</f>
        <v>0.56000000000000005</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0.44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1.49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0.94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1.19</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376</v>
      </c>
      <c r="E42" s="136"/>
      <c r="F42" s="136"/>
      <c r="G42" s="136">
        <f>'実質公債費比率（分子）の構造'!L$52</f>
        <v>382</v>
      </c>
      <c r="H42" s="136"/>
      <c r="I42" s="136"/>
      <c r="J42" s="136">
        <f>'実質公債費比率（分子）の構造'!M$52</f>
        <v>402</v>
      </c>
      <c r="K42" s="136"/>
      <c r="L42" s="136"/>
      <c r="M42" s="136">
        <f>'実質公債費比率（分子）の構造'!N$52</f>
        <v>394</v>
      </c>
      <c r="N42" s="136"/>
      <c r="O42" s="136"/>
      <c r="P42" s="136">
        <f>'実質公債費比率（分子）の構造'!O$52</f>
        <v>411</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15</v>
      </c>
      <c r="C44" s="136"/>
      <c r="D44" s="136"/>
      <c r="E44" s="136">
        <f>'実質公債費比率（分子）の構造'!L$50</f>
        <v>10</v>
      </c>
      <c r="F44" s="136"/>
      <c r="G44" s="136"/>
      <c r="H44" s="136">
        <f>'実質公債費比率（分子）の構造'!M$50</f>
        <v>9</v>
      </c>
      <c r="I44" s="136"/>
      <c r="J44" s="136"/>
      <c r="K44" s="136">
        <f>'実質公債費比率（分子）の構造'!N$50</f>
        <v>4</v>
      </c>
      <c r="L44" s="136"/>
      <c r="M44" s="136"/>
      <c r="N44" s="136">
        <f>'実質公債費比率（分子）の構造'!O$50</f>
        <v>7</v>
      </c>
      <c r="O44" s="136"/>
      <c r="P44" s="136"/>
    </row>
    <row r="45" spans="1:16">
      <c r="A45" s="136" t="s">
        <v>54</v>
      </c>
      <c r="B45" s="136">
        <f>'実質公債費比率（分子）の構造'!K$49</f>
        <v>2</v>
      </c>
      <c r="C45" s="136"/>
      <c r="D45" s="136"/>
      <c r="E45" s="136">
        <f>'実質公債費比率（分子）の構造'!L$49</f>
        <v>2</v>
      </c>
      <c r="F45" s="136"/>
      <c r="G45" s="136"/>
      <c r="H45" s="136">
        <f>'実質公債費比率（分子）の構造'!M$49</f>
        <v>2</v>
      </c>
      <c r="I45" s="136"/>
      <c r="J45" s="136"/>
      <c r="K45" s="136">
        <f>'実質公債費比率（分子）の構造'!N$49</f>
        <v>2</v>
      </c>
      <c r="L45" s="136"/>
      <c r="M45" s="136"/>
      <c r="N45" s="136">
        <f>'実質公債費比率（分子）の構造'!O$49</f>
        <v>1</v>
      </c>
      <c r="O45" s="136"/>
      <c r="P45" s="136"/>
    </row>
    <row r="46" spans="1:16">
      <c r="A46" s="136" t="s">
        <v>55</v>
      </c>
      <c r="B46" s="136">
        <f>'実質公債費比率（分子）の構造'!K$48</f>
        <v>5</v>
      </c>
      <c r="C46" s="136"/>
      <c r="D46" s="136"/>
      <c r="E46" s="136">
        <f>'実質公債費比率（分子）の構造'!L$48</f>
        <v>4</v>
      </c>
      <c r="F46" s="136"/>
      <c r="G46" s="136"/>
      <c r="H46" s="136">
        <f>'実質公債費比率（分子）の構造'!M$48</f>
        <v>4</v>
      </c>
      <c r="I46" s="136"/>
      <c r="J46" s="136"/>
      <c r="K46" s="136">
        <f>'実質公債費比率（分子）の構造'!N$48</f>
        <v>6</v>
      </c>
      <c r="L46" s="136"/>
      <c r="M46" s="136"/>
      <c r="N46" s="136">
        <f>'実質公債費比率（分子）の構造'!O$48</f>
        <v>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656</v>
      </c>
      <c r="C49" s="136"/>
      <c r="D49" s="136"/>
      <c r="E49" s="136">
        <f>'実質公債費比率（分子）の構造'!L$45</f>
        <v>648</v>
      </c>
      <c r="F49" s="136"/>
      <c r="G49" s="136"/>
      <c r="H49" s="136">
        <f>'実質公債費比率（分子）の構造'!M$45</f>
        <v>639</v>
      </c>
      <c r="I49" s="136"/>
      <c r="J49" s="136"/>
      <c r="K49" s="136">
        <f>'実質公債費比率（分子）の構造'!N$45</f>
        <v>584</v>
      </c>
      <c r="L49" s="136"/>
      <c r="M49" s="136"/>
      <c r="N49" s="136">
        <f>'実質公債費比率（分子）の構造'!O$45</f>
        <v>596</v>
      </c>
      <c r="O49" s="136"/>
      <c r="P49" s="136"/>
    </row>
    <row r="50" spans="1:16">
      <c r="A50" s="136" t="s">
        <v>59</v>
      </c>
      <c r="B50" s="136" t="e">
        <f>NA()</f>
        <v>#N/A</v>
      </c>
      <c r="C50" s="136">
        <f>IF(ISNUMBER('実質公債費比率（分子）の構造'!K$53),'実質公債費比率（分子）の構造'!K$53,NA())</f>
        <v>302</v>
      </c>
      <c r="D50" s="136" t="e">
        <f>NA()</f>
        <v>#N/A</v>
      </c>
      <c r="E50" s="136" t="e">
        <f>NA()</f>
        <v>#N/A</v>
      </c>
      <c r="F50" s="136">
        <f>IF(ISNUMBER('実質公債費比率（分子）の構造'!L$53),'実質公債費比率（分子）の構造'!L$53,NA())</f>
        <v>282</v>
      </c>
      <c r="G50" s="136" t="e">
        <f>NA()</f>
        <v>#N/A</v>
      </c>
      <c r="H50" s="136" t="e">
        <f>NA()</f>
        <v>#N/A</v>
      </c>
      <c r="I50" s="136">
        <f>IF(ISNUMBER('実質公債費比率（分子）の構造'!M$53),'実質公債費比率（分子）の構造'!M$53,NA())</f>
        <v>252</v>
      </c>
      <c r="J50" s="136" t="e">
        <f>NA()</f>
        <v>#N/A</v>
      </c>
      <c r="K50" s="136" t="e">
        <f>NA()</f>
        <v>#N/A</v>
      </c>
      <c r="L50" s="136">
        <f>IF(ISNUMBER('実質公債費比率（分子）の構造'!N$53),'実質公債費比率（分子）の構造'!N$53,NA())</f>
        <v>202</v>
      </c>
      <c r="M50" s="136" t="e">
        <f>NA()</f>
        <v>#N/A</v>
      </c>
      <c r="N50" s="136" t="e">
        <f>NA()</f>
        <v>#N/A</v>
      </c>
      <c r="O50" s="136">
        <f>IF(ISNUMBER('実質公債費比率（分子）の構造'!O$53),'実質公債費比率（分子）の構造'!O$53,NA())</f>
        <v>196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3339</v>
      </c>
      <c r="E56" s="135"/>
      <c r="F56" s="135"/>
      <c r="G56" s="135">
        <f>'将来負担比率（分子）の構造'!J$51</f>
        <v>3323</v>
      </c>
      <c r="H56" s="135"/>
      <c r="I56" s="135"/>
      <c r="J56" s="135">
        <f>'将来負担比率（分子）の構造'!K$51</f>
        <v>3167</v>
      </c>
      <c r="K56" s="135"/>
      <c r="L56" s="135"/>
      <c r="M56" s="135">
        <f>'将来負担比率（分子）の構造'!L$51</f>
        <v>3286</v>
      </c>
      <c r="N56" s="135"/>
      <c r="O56" s="135"/>
      <c r="P56" s="135">
        <f>'将来負担比率（分子）の構造'!M$51</f>
        <v>3337</v>
      </c>
    </row>
    <row r="57" spans="1:16">
      <c r="A57" s="135" t="s">
        <v>35</v>
      </c>
      <c r="B57" s="135"/>
      <c r="C57" s="135"/>
      <c r="D57" s="135">
        <f>'将来負担比率（分子）の構造'!I$50</f>
        <v>316</v>
      </c>
      <c r="E57" s="135"/>
      <c r="F57" s="135"/>
      <c r="G57" s="135">
        <f>'将来負担比率（分子）の構造'!J$50</f>
        <v>268</v>
      </c>
      <c r="H57" s="135"/>
      <c r="I57" s="135"/>
      <c r="J57" s="135">
        <f>'将来負担比率（分子）の構造'!K$50</f>
        <v>150</v>
      </c>
      <c r="K57" s="135"/>
      <c r="L57" s="135"/>
      <c r="M57" s="135">
        <f>'将来負担比率（分子）の構造'!L$50</f>
        <v>199</v>
      </c>
      <c r="N57" s="135"/>
      <c r="O57" s="135"/>
      <c r="P57" s="135">
        <f>'将来負担比率（分子）の構造'!M$50</f>
        <v>299</v>
      </c>
    </row>
    <row r="58" spans="1:16">
      <c r="A58" s="135" t="s">
        <v>34</v>
      </c>
      <c r="B58" s="135"/>
      <c r="C58" s="135"/>
      <c r="D58" s="135">
        <f>'将来負担比率（分子）の構造'!I$49</f>
        <v>752</v>
      </c>
      <c r="E58" s="135"/>
      <c r="F58" s="135"/>
      <c r="G58" s="135">
        <f>'将来負担比率（分子）の構造'!J$49</f>
        <v>739</v>
      </c>
      <c r="H58" s="135"/>
      <c r="I58" s="135"/>
      <c r="J58" s="135">
        <f>'将来負担比率（分子）の構造'!K$49</f>
        <v>558</v>
      </c>
      <c r="K58" s="135"/>
      <c r="L58" s="135"/>
      <c r="M58" s="135">
        <f>'将来負担比率（分子）の構造'!L$49</f>
        <v>541</v>
      </c>
      <c r="N58" s="135"/>
      <c r="O58" s="135"/>
      <c r="P58" s="135">
        <f>'将来負担比率（分子）の構造'!M$49</f>
        <v>668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633</v>
      </c>
      <c r="C62" s="135"/>
      <c r="D62" s="135"/>
      <c r="E62" s="135">
        <f>'将来負担比率（分子）の構造'!J$45</f>
        <v>628</v>
      </c>
      <c r="F62" s="135"/>
      <c r="G62" s="135"/>
      <c r="H62" s="135">
        <f>'将来負担比率（分子）の構造'!K$45</f>
        <v>665</v>
      </c>
      <c r="I62" s="135"/>
      <c r="J62" s="135"/>
      <c r="K62" s="135">
        <f>'将来負担比率（分子）の構造'!L$45</f>
        <v>497</v>
      </c>
      <c r="L62" s="135"/>
      <c r="M62" s="135"/>
      <c r="N62" s="135">
        <f>'将来負担比率（分子）の構造'!M$45</f>
        <v>530</v>
      </c>
      <c r="O62" s="135"/>
      <c r="P62" s="135"/>
    </row>
    <row r="63" spans="1:16">
      <c r="A63" s="135" t="s">
        <v>28</v>
      </c>
      <c r="B63" s="135">
        <f>'将来負担比率（分子）の構造'!I$44</f>
        <v>34</v>
      </c>
      <c r="C63" s="135"/>
      <c r="D63" s="135"/>
      <c r="E63" s="135">
        <f>'将来負担比率（分子）の構造'!J$44</f>
        <v>32</v>
      </c>
      <c r="F63" s="135"/>
      <c r="G63" s="135"/>
      <c r="H63" s="135">
        <f>'将来負担比率（分子）の構造'!K$44</f>
        <v>30</v>
      </c>
      <c r="I63" s="135"/>
      <c r="J63" s="135"/>
      <c r="K63" s="135">
        <f>'将来負担比率（分子）の構造'!L$44</f>
        <v>28</v>
      </c>
      <c r="L63" s="135"/>
      <c r="M63" s="135"/>
      <c r="N63" s="135">
        <f>'将来負担比率（分子）の構造'!M$44</f>
        <v>25</v>
      </c>
      <c r="O63" s="135"/>
      <c r="P63" s="135"/>
    </row>
    <row r="64" spans="1:16">
      <c r="A64" s="135" t="s">
        <v>27</v>
      </c>
      <c r="B64" s="135">
        <f>'将来負担比率（分子）の構造'!I$43</f>
        <v>50</v>
      </c>
      <c r="C64" s="135"/>
      <c r="D64" s="135"/>
      <c r="E64" s="135">
        <f>'将来負担比率（分子）の構造'!J$43</f>
        <v>44</v>
      </c>
      <c r="F64" s="135"/>
      <c r="G64" s="135"/>
      <c r="H64" s="135">
        <f>'将来負担比率（分子）の構造'!K$43</f>
        <v>0</v>
      </c>
      <c r="I64" s="135"/>
      <c r="J64" s="135"/>
      <c r="K64" s="135">
        <f>'将来負担比率（分子）の構造'!L$43</f>
        <v>36</v>
      </c>
      <c r="L64" s="135"/>
      <c r="M64" s="135"/>
      <c r="N64" s="135">
        <f>'将来負担比率（分子）の構造'!M$43</f>
        <v>32</v>
      </c>
      <c r="O64" s="135"/>
      <c r="P64" s="135"/>
    </row>
    <row r="65" spans="1:16">
      <c r="A65" s="135" t="s">
        <v>26</v>
      </c>
      <c r="B65" s="135" t="str">
        <f>'将来負担比率（分子）の構造'!I$42</f>
        <v>-</v>
      </c>
      <c r="C65" s="135"/>
      <c r="D65" s="135"/>
      <c r="E65" s="135">
        <f>'将来負担比率（分子）の構造'!J$42</f>
        <v>21</v>
      </c>
      <c r="F65" s="135"/>
      <c r="G65" s="135"/>
      <c r="H65" s="135">
        <f>'将来負担比率（分子）の構造'!K$42</f>
        <v>11</v>
      </c>
      <c r="I65" s="135"/>
      <c r="J65" s="135"/>
      <c r="K65" s="135">
        <f>'将来負担比率（分子）の構造'!L$42</f>
        <v>6</v>
      </c>
      <c r="L65" s="135"/>
      <c r="M65" s="135"/>
      <c r="N65" s="135">
        <f>'将来負担比率（分子）の構造'!M$42</f>
        <v>1</v>
      </c>
      <c r="O65" s="135"/>
      <c r="P65" s="135"/>
    </row>
    <row r="66" spans="1:16">
      <c r="A66" s="135" t="s">
        <v>25</v>
      </c>
      <c r="B66" s="135">
        <f>'将来負担比率（分子）の構造'!I$41</f>
        <v>5311</v>
      </c>
      <c r="C66" s="135"/>
      <c r="D66" s="135"/>
      <c r="E66" s="135">
        <f>'将来負担比率（分子）の構造'!J$41</f>
        <v>5164</v>
      </c>
      <c r="F66" s="135"/>
      <c r="G66" s="135"/>
      <c r="H66" s="135">
        <f>'将来負担比率（分子）の構造'!K$41</f>
        <v>4989</v>
      </c>
      <c r="I66" s="135"/>
      <c r="J66" s="135"/>
      <c r="K66" s="135">
        <f>'将来負担比率（分子）の構造'!L$41</f>
        <v>5031</v>
      </c>
      <c r="L66" s="135"/>
      <c r="M66" s="135"/>
      <c r="N66" s="135">
        <f>'将来負担比率（分子）の構造'!M$41</f>
        <v>5038</v>
      </c>
      <c r="O66" s="135"/>
      <c r="P66" s="135"/>
    </row>
    <row r="67" spans="1:16">
      <c r="A67" s="135" t="s">
        <v>63</v>
      </c>
      <c r="B67" s="135" t="e">
        <f>NA()</f>
        <v>#N/A</v>
      </c>
      <c r="C67" s="135">
        <f>IF(ISNUMBER('将来負担比率（分子）の構造'!I$52), IF('将来負担比率（分子）の構造'!I$52 &lt; 0, 0, '将来負担比率（分子）の構造'!I$52), NA())</f>
        <v>1622</v>
      </c>
      <c r="D67" s="135" t="e">
        <f>NA()</f>
        <v>#N/A</v>
      </c>
      <c r="E67" s="135" t="e">
        <f>NA()</f>
        <v>#N/A</v>
      </c>
      <c r="F67" s="135">
        <f>IF(ISNUMBER('将来負担比率（分子）の構造'!J$52), IF('将来負担比率（分子）の構造'!J$52 &lt; 0, 0, '将来負担比率（分子）の構造'!J$52), NA())</f>
        <v>1561</v>
      </c>
      <c r="G67" s="135" t="e">
        <f>NA()</f>
        <v>#N/A</v>
      </c>
      <c r="H67" s="135" t="e">
        <f>NA()</f>
        <v>#N/A</v>
      </c>
      <c r="I67" s="135">
        <f>IF(ISNUMBER('将来負担比率（分子）の構造'!K$52), IF('将来負担比率（分子）の構造'!K$52 &lt; 0, 0, '将来負担比率（分子）の構造'!K$52), NA())</f>
        <v>1821</v>
      </c>
      <c r="J67" s="135" t="e">
        <f>NA()</f>
        <v>#N/A</v>
      </c>
      <c r="K67" s="135" t="e">
        <f>NA()</f>
        <v>#N/A</v>
      </c>
      <c r="L67" s="135">
        <f>IF(ISNUMBER('将来負担比率（分子）の構造'!L$52), IF('将来負担比率（分子）の構造'!L$52 &lt; 0, 0, '将来負担比率（分子）の構造'!L$52), NA())</f>
        <v>1573</v>
      </c>
      <c r="M67" s="135" t="e">
        <f>NA()</f>
        <v>#N/A</v>
      </c>
      <c r="N67" s="135" t="e">
        <f>NA()</f>
        <v>#N/A</v>
      </c>
      <c r="O67" s="135">
        <f>IF(ISNUMBER('将来負担比率（分子）の構造'!M$52), IF('将来負担比率（分子）の構造'!M$52 &lt; 0, 0, '将来負担比率（分子）の構造'!M$52), NA())</f>
        <v>1321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2016-04-28T14:12:55Z</cp:lastPrinted>
  <dcterms:created xsi:type="dcterms:W3CDTF">2016-02-15T02:29:53Z</dcterms:created>
  <dcterms:modified xsi:type="dcterms:W3CDTF">2016-04-28T14:14:23Z</dcterms:modified>
</cp:coreProperties>
</file>