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102" i="11" l="1"/>
  <c r="CW102" i="11"/>
  <c r="CR102" i="11"/>
  <c r="AF88" i="11"/>
  <c r="AU63" i="11" l="1"/>
  <c r="AP63" i="11"/>
  <c r="AA30" i="11" l="1"/>
  <c r="AA29" i="11"/>
  <c r="AA28" i="11"/>
  <c r="AP23" i="11" l="1"/>
  <c r="V23" i="11"/>
  <c r="Q23" i="11"/>
  <c r="AA10" i="11"/>
  <c r="AA9" i="11"/>
  <c r="AA8" i="11"/>
  <c r="AA7" i="11"/>
  <c r="AA23" i="11" l="1"/>
  <c r="BG35" i="9"/>
  <c r="BG34" i="9"/>
  <c r="AO39"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U39" i="9"/>
  <c r="C39" i="9"/>
  <c r="BW38" i="9"/>
  <c r="BE38" i="9"/>
  <c r="U38" i="9"/>
  <c r="C38" i="9"/>
  <c r="BW37" i="9"/>
  <c r="BE37" i="9"/>
  <c r="U37" i="9"/>
  <c r="BE36" i="9"/>
  <c r="C34" i="9"/>
  <c r="C35" i="9" s="1"/>
  <c r="U34" i="9" l="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l="1"/>
  <c r="AM36" i="9" l="1"/>
  <c r="AM37" i="9" l="1"/>
  <c r="AM38" i="9" l="1"/>
  <c r="AM39" i="9" l="1"/>
  <c r="BE34" i="9" l="1"/>
  <c r="BE35" i="9" l="1"/>
  <c r="BW34" i="9"/>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<sst xmlns="http://schemas.openxmlformats.org/spreadsheetml/2006/main" count="1068" uniqueCount="568">
  <si>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</si>
  <si>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</si>
  <si>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</si>
  <si>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</si>
  <si>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</si>
  <si>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</si>
  <si>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</si>
  <si>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</si>
  <si>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</si>
  <si>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</si>
  <si>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</si>
  <si>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</si>
  <si>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</si>
  <si>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</si>
  <si>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</si>
  <si>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</si>
  <si>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</si>
  <si>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</si>
  <si>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</si>
  <si>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</si>
  <si>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</si>
  <si>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</si>
  <si>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</si>
  <si>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</si>
  <si>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</si>
  <si>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</si>
  <si>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</si>
  <si>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</si>
  <si>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</si>
  <si>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</si>
  <si>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</si>
  <si>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</si>
  <si>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</si>
  <si>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</si>
  <si>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</si>
  <si>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</si>
  <si>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</si>
  <si>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</si>
  <si>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</si>
  <si>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</si>
  <si>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</si>
  <si>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</si>
  <si>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</si>
  <si>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</si>
  <si>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</si>
  <si>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</si>
  <si>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</si>
  <si>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</si>
  <si>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</si>
  <si>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</si>
  <si>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</si>
  <si>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</si>
  <si>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</si>
  <si>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</si>
  <si>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</si>
  <si>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</si>
  <si>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</si>
  <si>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</si>
  <si>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</si>
  <si>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</si>
  <si>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</si>
  <si>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</si>
  <si>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</si>
  <si>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</si>
  <si>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</si>
  <si>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</si>
  <si>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</si>
  <si>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</si>
  <si>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</si>
  <si>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</si>
  <si>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</si>
  <si>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</si>
  <si>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</si>
  <si>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</si>
  <si>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</si>
  <si>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</si>
  <si>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</si>
  <si>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</si>
  <si>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</si>
  <si>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</si>
  <si>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</si>
  <si>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鹿児島市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</si>
  <si>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</si>
  <si>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</si>
  <si>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</si>
  <si>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</si>
  <si>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</si>
  <si>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</si>
  <si>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</si>
  <si>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</si>
  <si>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</si>
  <si>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</si>
  <si>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</si>
  <si>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</si>
  <si>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</si>
  <si>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</si>
  <si>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</si>
  <si>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</si>
  <si>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</si>
  <si>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</si>
  <si>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</si>
  <si>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</si>
  <si>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</si>
  <si>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</si>
  <si>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</si>
  <si>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</si>
  <si>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</si>
  <si>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</si>
  <si>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</si>
  <si>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</si>
  <si>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</si>
  <si>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</si>
  <si>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</si>
  <si>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</si>
  <si>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</si>
  <si>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</si>
  <si>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</si>
  <si>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</si>
  <si>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</si>
  <si>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</si>
  <si>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</si>
  <si>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</si>
  <si>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</si>
  <si>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</si>
  <si>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</si>
  <si>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</si>
  <si>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</si>
  <si>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</si>
  <si>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</si>
  <si>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</si>
  <si>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</si>
  <si>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</si>
  <si>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</si>
  <si>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</si>
  <si>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鹿児島市交通事業特別会計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</si>
  <si>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</si>
  <si>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</si>
  <si>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</si>
  <si>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</si>
  <si>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</si>
  <si>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</si>
  <si>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</si>
  <si>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</si>
  <si>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</si>
  <si>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</si>
  <si>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</si>
  <si>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</si>
  <si>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</si>
  <si>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</si>
  <si>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</si>
  <si>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</si>
  <si>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</si>
  <si>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</si>
  <si>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</si>
  <si>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</si>
  <si>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</si>
  <si>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</si>
  <si>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</si>
  <si>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</si>
  <si>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</si>
  <si>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</si>
  <si>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</si>
  <si>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</si>
  <si>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</si>
  <si>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</si>
  <si>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</si>
  <si>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</si>
  <si>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</si>
  <si>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</si>
  <si>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</si>
  <si>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</si>
  <si>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</si>
  <si>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</si>
  <si>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</si>
  <si>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</si>
  <si>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</si>
  <si>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</si>
  <si>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</si>
  <si>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</si>
  <si>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</si>
  <si>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</si>
  <si>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</si>
  <si>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</si>
  <si>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</si>
  <si>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</si>
  <si>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</si>
  <si>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</si>
  <si>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</si>
  <si>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</si>
  <si>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</si>
  <si>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</si>
  <si>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</si>
  <si>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</si>
  <si>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鹿児島県鹿児島市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</si>
  <si>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</si>
  <si>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</si>
  <si>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</si>
  <si>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</si>
  <si>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</si>
  <si>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</si>
  <si>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</si>
  <si>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</si>
  <si>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</si>
  <si>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</si>
  <si>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</si>
  <si>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</si>
  <si>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</si>
  <si>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</si>
  <si>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</si>
  <si>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</si>
  <si>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</si>
  <si>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</si>
  <si>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</si>
  <si>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</si>
  <si>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</si>
  <si>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</si>
  <si>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</si>
  <si>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</si>
  <si>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</si>
  <si>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</si>
  <si>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</si>
  <si>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</si>
  <si>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</si>
  <si>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</si>
  <si>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</si>
  <si>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</si>
  <si>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</si>
  <si>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</si>
  <si>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</si>
  <si>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</si>
  <si>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</si>
  <si>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</si>
  <si>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</si>
  <si>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</si>
  <si>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</si>
  <si>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</si>
  <si>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</si>
  <si>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</si>
  <si>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</si>
  <si>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</si>
  <si>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</si>
  <si>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</si>
  <si>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</si>
  <si>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</si>
  <si>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</si>
  <si>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</si>
  <si>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</si>
  <si>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</si>
  <si>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</si>
  <si>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</si>
  <si>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</si>
  <si>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</si>
  <si>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</si>
  <si>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</si>
  <si>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</si>
  <si>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</si>
  <si>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</si>
  <si>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</si>
  <si>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</si>
  <si>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</si>
  <si>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</si>
  <si>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</si>
  <si>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</si>
  <si>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</si>
  <si>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</si>
  <si>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</si>
  <si>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</si>
  <si>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</si>
  <si>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</si>
  <si>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</si>
  <si>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</si>
  <si>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</si>
  <si>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</si>
  <si>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</si>
  <si>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</si>
  <si>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</si>
  <si>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</si>
  <si>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</si>
  <si>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</si>
  <si>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</si>
  <si>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</si>
  <si>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</si>
  <si>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</si>
  <si>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</si>
  <si>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</si>
  <si>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</si>
  <si>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</si>
  <si>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</si>
  <si>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</si>
  <si>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</si>
  <si>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</si>
  <si>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</si>
  <si>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</si>
  <si>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</si>
  <si>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</si>
  <si>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</si>
  <si>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</si>
  <si>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</si>
  <si>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</si>
  <si>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</si>
  <si>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</si>
  <si>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</si>
  <si>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</si>
  <si>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</si>
  <si>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</si>
  <si>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</si>
  <si>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</si>
  <si>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</si>
  <si>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</si>
  <si>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</si>
  <si>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</si>
  <si>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</si>
  <si>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</si>
  <si>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</si>
  <si>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</si>
  <si>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</si>
  <si>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</si>
  <si>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</si>
  <si>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</si>
  <si>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</si>
  <si>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</si>
  <si>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</si>
  <si>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</si>
  <si>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</si>
  <si>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</si>
  <si>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</si>
  <si>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</si>
  <si>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</si>
  <si>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</si>
  <si>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</si>
  <si>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</si>
  <si>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</si>
  <si>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</si>
  <si>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</si>
  <si>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</si>
  <si>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</si>
  <si>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</si>
  <si>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</si>
  <si>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</si>
  <si>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</si>
  <si>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</si>
  <si>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</si>
  <si>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</si>
  <si>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</si>
  <si>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鹿児島県鹿児島市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</si>
  <si>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</si>
  <si>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</si>
  <si>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</si>
  <si>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</si>
  <si>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</si>
  <si>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</si>
  <si>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</si>
  <si>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</si>
  <si>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</si>
  <si>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</si>
  <si>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</si>
  <si>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</si>
  <si>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</si>
  <si>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</si>
  <si>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</si>
  <si>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</si>
  <si>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</si>
  <si>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</si>
  <si>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</si>
  <si>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</si>
  <si>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鹿児島市土地区画整理事業清算特別会計</t>
    <phoneticPr fontId="5"/>
  </si>
  <si>
    <t>鹿児島市地域下水道事業特別会計</t>
    <phoneticPr fontId="5"/>
  </si>
  <si>
    <t>鹿児島市母子寡婦福祉資金貸付事業特別会計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</si>
  <si>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</si>
  <si>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</si>
  <si>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</si>
  <si>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</si>
  <si>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</si>
  <si>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</si>
  <si>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</si>
  <si>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</si>
  <si>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</si>
  <si>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</si>
  <si>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</si>
  <si>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</si>
  <si>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</si>
  <si>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鹿児島市国民健康保険事業特別会計</t>
    <phoneticPr fontId="5"/>
  </si>
  <si>
    <t>鹿児島市介護保険特別会計</t>
    <phoneticPr fontId="5"/>
  </si>
  <si>
    <t>鹿児島市後期高齢者医療特別会計</t>
    <phoneticPr fontId="5"/>
  </si>
  <si>
    <t>鹿児島市病院事業特別会計</t>
    <phoneticPr fontId="5"/>
  </si>
  <si>
    <t>法適用企業</t>
    <phoneticPr fontId="5"/>
  </si>
  <si>
    <t>鹿児島市交通事業特別会計</t>
    <phoneticPr fontId="5"/>
  </si>
  <si>
    <t>鹿児島市水道事業特別会計</t>
    <phoneticPr fontId="5"/>
  </si>
  <si>
    <t>鹿児島市工業用水道事業特別会計</t>
    <phoneticPr fontId="5"/>
  </si>
  <si>
    <t>鹿児島市公共下水道事業特別会計</t>
    <phoneticPr fontId="5"/>
  </si>
  <si>
    <t>鹿児島市船舶事業特別会計</t>
    <phoneticPr fontId="5"/>
  </si>
  <si>
    <t>鹿児島市中央卸売市場特別会計</t>
    <phoneticPr fontId="5"/>
  </si>
  <si>
    <t>法非適用企業</t>
    <phoneticPr fontId="5"/>
  </si>
  <si>
    <t>鹿児島市桜島観光施設特別会計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</si>
  <si>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</si>
  <si>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</si>
  <si>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</si>
  <si>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</si>
  <si>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</si>
  <si>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</si>
  <si>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</si>
  <si>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</si>
  <si>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</si>
  <si>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</si>
  <si>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</si>
  <si>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</si>
  <si>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</si>
  <si>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</si>
  <si>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</si>
  <si>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</si>
  <si>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</si>
  <si>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</si>
  <si>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</si>
  <si>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</si>
  <si>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</si>
  <si>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</si>
  <si>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</si>
  <si>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</si>
  <si>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</si>
  <si>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</si>
  <si>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</si>
  <si>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</si>
  <si>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</si>
  <si>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</si>
  <si>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</si>
  <si>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</si>
  <si>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</si>
  <si>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</si>
  <si>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</si>
  <si>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</si>
  <si>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</si>
  <si>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</si>
  <si>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</si>
  <si>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</si>
  <si>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</si>
  <si>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</si>
  <si>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</si>
  <si>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</si>
  <si>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</si>
  <si>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</si>
  <si>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</si>
  <si>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</si>
  <si>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</si>
  <si>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</si>
  <si>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</si>
  <si>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</si>
  <si>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</si>
  <si>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</si>
  <si>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</si>
  <si>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</si>
  <si>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</si>
  <si>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</si>
  <si>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</si>
  <si>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</si>
  <si>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</si>
  <si>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</si>
  <si>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</si>
  <si>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</si>
  <si>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</si>
  <si>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</si>
  <si>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</si>
  <si>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</si>
  <si>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</si>
  <si>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</si>
  <si>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</si>
  <si>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</si>
  <si>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</si>
  <si>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</si>
  <si>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</si>
  <si>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</si>
  <si>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</si>
  <si>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</si>
  <si>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</si>
  <si>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</si>
  <si>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</si>
  <si>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</si>
  <si>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</si>
  <si>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</si>
  <si>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</si>
  <si>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</si>
  <si>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</si>
  <si>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</si>
  <si>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</si>
  <si>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</si>
  <si>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</si>
  <si>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</si>
  <si>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</si>
  <si>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</si>
  <si>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</si>
  <si>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</si>
  <si>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</si>
  <si>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</si>
  <si>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</si>
  <si>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</si>
  <si>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</si>
  <si>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</si>
  <si>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</si>
  <si>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</si>
  <si>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</si>
  <si>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</si>
  <si>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</si>
  <si>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</si>
  <si>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</si>
  <si>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</si>
  <si>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</si>
  <si>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</si>
  <si>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</si>
  <si>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</si>
  <si>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</si>
  <si>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</si>
  <si>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</si>
  <si>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</si>
  <si>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</si>
  <si>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</si>
  <si>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</si>
  <si>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</si>
  <si>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</si>
  <si>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</si>
  <si>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</si>
  <si>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</si>
  <si>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</si>
  <si>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</si>
  <si>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</si>
  <si>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</si>
  <si>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</si>
  <si>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</si>
  <si>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鹿児島市国民健康保険事業特別会計</t>
  </si>
  <si>
    <t>▲ 1.77</t>
  </si>
  <si>
    <t>▲ 1.52</t>
  </si>
  <si>
    <t>▲ 1.93</t>
  </si>
  <si>
    <t>▲ 2.45</t>
  </si>
  <si>
    <t>▲ 3.15</t>
  </si>
  <si>
    <t>鹿児島市交通事業特別会計</t>
  </si>
  <si>
    <t>▲ 0.38</t>
  </si>
  <si>
    <t>▲ 0.36</t>
  </si>
  <si>
    <t>▲ 0.47</t>
  </si>
  <si>
    <t>▲ 0.19</t>
  </si>
  <si>
    <t>▲ 0.22</t>
  </si>
  <si>
    <t>鹿児島市水道事業特別会計</t>
  </si>
  <si>
    <t>鹿児島市病院事業特別会計</t>
  </si>
  <si>
    <t>一般会計</t>
  </si>
  <si>
    <t>鹿児島市公共下水道事業特別会計</t>
  </si>
  <si>
    <t>鹿児島市船舶事業特別会計</t>
  </si>
  <si>
    <t>鹿児島市介護保険特別会計</t>
  </si>
  <si>
    <t>▲ 0.02</t>
  </si>
  <si>
    <t>その他会計（赤字）</t>
  </si>
  <si>
    <t>▲ 0.01</t>
  </si>
  <si>
    <t>その他会計（黒字）</t>
  </si>
  <si>
    <t>鹿児島市衛生公社</t>
  </si>
  <si>
    <t>鹿児島まちづくり土地区画整理協会</t>
  </si>
  <si>
    <t>鹿児島市中小企業勤労者福祉サービスセンター</t>
  </si>
  <si>
    <t>かごしま教育文化振興財団</t>
  </si>
  <si>
    <t>鹿児島市土地開発公社</t>
  </si>
  <si>
    <t>鹿児島市水族館公社</t>
  </si>
  <si>
    <t>鹿児島中央地下駐車場</t>
  </si>
  <si>
    <t>西郷南洲顕彰会</t>
  </si>
  <si>
    <t>鹿児島観光コンベンション協会</t>
  </si>
  <si>
    <t>まちづくり鹿児島</t>
  </si>
  <si>
    <t>かごしま環境未来財団</t>
    <rPh sb="4" eb="6">
      <t>カンキョウ</t>
    </rPh>
    <rPh sb="6" eb="8">
      <t>ミライ</t>
    </rPh>
    <rPh sb="8" eb="10">
      <t>ザイダン</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</si>
  <si>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</si>
  <si>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</si>
  <si>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</si>
  <si>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</si>
  <si>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</si>
  <si>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鹿児島市健康交流促進財団</t>
    <rPh sb="8" eb="10">
      <t>ソクシン</t>
    </rPh>
    <phoneticPr fontId="2"/>
  </si>
  <si>
    <t>鹿児島市国際交流財団</t>
    <rPh sb="0" eb="3">
      <t>カゴシマ</t>
    </rPh>
    <rPh sb="3" eb="4">
      <t>シ</t>
    </rPh>
    <rPh sb="4" eb="6">
      <t>コクサイ</t>
    </rPh>
    <rPh sb="6" eb="8">
      <t>コウリュウ</t>
    </rPh>
    <rPh sb="8" eb="10">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</si>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</sst>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15"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73449</c:v>
                </c:pt>
                <c:pt idx="1">
                  <c:v>65061</c:v>
                </c:pt>
                <c:pt idx="2">
                  <c:v>64500</c:v>
                </c:pt>
                <c:pt idx="3">
                  <c:v>62825</c:v>
                </c:pt>
                <c:pt idx="4">
                  <c:v>70007</c:v>
                </c:pt>
              </c:numCache>
            </c:numRef>
          </c:val>
          <c:smooth val="0"/>
        </c:ser>
        <c:dLbls>
          <c:showLegendKey val="0"/>
          <c:showVal val="0"/>
          <c:showCatName val="0"/>
          <c:showSerName val="0"/>
          <c:showPercent val="0"/>
          <c:showBubbleSize val="0"/>
        </c:dLbls>
        <c:marker val="1"/>
        <c:smooth val="0"/>
        <c:axId val="105202048"/>
        <c:axId val="105203968"/>
      </c:lineChart>
      <c:catAx>
        <c:axId val="105202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03968"/>
        <c:crosses val="autoZero"/>
        <c:auto val="1"/>
        <c:lblAlgn val="ctr"/>
        <c:lblOffset val="100"/>
        <c:tickLblSkip val="1"/>
        <c:tickMarkSkip val="1"/>
        <c:noMultiLvlLbl val="0"/>
      </c:catAx>
      <c:valAx>
        <c:axId val="105203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02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4.8899999999999997</c:v>
                </c:pt>
                <c:pt idx="1">
                  <c:v>5.23</c:v>
                </c:pt>
                <c:pt idx="2">
                  <c:v>5.08</c:v>
                </c:pt>
                <c:pt idx="3">
                  <c:v>4.78</c:v>
                </c:pt>
                <c:pt idx="4">
                  <c:v>4.16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4.99</c:v>
                </c:pt>
                <c:pt idx="1">
                  <c:v>5.53</c:v>
                </c:pt>
                <c:pt idx="2">
                  <c:v>6.15</c:v>
                </c:pt>
                <c:pt idx="3">
                  <c:v>7.74</c:v>
                </c:pt>
                <c:pt idx="4">
                  <c:v>8.56</c:v>
                </c:pt>
              </c:numCache>
            </c:numRef>
          </c:val>
        </c:ser>
        <c:dLbls>
          <c:showLegendKey val="0"/>
          <c:showVal val="0"/>
          <c:showCatName val="0"/>
          <c:showSerName val="0"/>
          <c:showPercent val="0"/>
          <c:showBubbleSize val="0"/>
        </c:dLbls>
        <c:gapWidth val="250"/>
        <c:overlap val="100"/>
        <c:axId val="108092032"/>
        <c:axId val="10811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0.88</c:v>
                </c:pt>
                <c:pt idx="1">
                  <c:v>1.32</c:v>
                </c:pt>
                <c:pt idx="2">
                  <c:v>0.7</c:v>
                </c:pt>
                <c:pt idx="3">
                  <c:v>1.51</c:v>
                </c:pt>
                <c:pt idx="4">
                  <c:v>0.31</c:v>
                </c:pt>
              </c:numCache>
            </c:numRef>
          </c:val>
          <c:smooth val="0"/>
        </c:ser>
        <c:dLbls>
          <c:showLegendKey val="0"/>
          <c:showVal val="0"/>
          <c:showCatName val="0"/>
          <c:showSerName val="0"/>
          <c:showPercent val="0"/>
          <c:showBubbleSize val="0"/>
        </c:dLbls>
        <c:marker val="1"/>
        <c:smooth val="0"/>
        <c:axId val="108092032"/>
        <c:axId val="108110592"/>
      </c:lineChart>
      <c:catAx>
        <c:axId val="10809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110592"/>
        <c:crosses val="autoZero"/>
        <c:auto val="1"/>
        <c:lblAlgn val="ctr"/>
        <c:lblOffset val="100"/>
        <c:tickLblSkip val="1"/>
        <c:tickMarkSkip val="1"/>
        <c:noMultiLvlLbl val="0"/>
      </c:catAx>
      <c:valAx>
        <c:axId val="10811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9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0.57999999999999996</c:v>
                </c:pt>
                <c:pt idx="2">
                  <c:v>#N/A</c:v>
                </c:pt>
                <c:pt idx="3">
                  <c:v>0.41</c:v>
                </c:pt>
                <c:pt idx="4">
                  <c:v>#N/A</c:v>
                </c:pt>
                <c:pt idx="5">
                  <c:v>0.27</c:v>
                </c:pt>
                <c:pt idx="6">
                  <c:v>#N/A</c:v>
                </c:pt>
                <c:pt idx="7">
                  <c:v>0.32</c:v>
                </c:pt>
                <c:pt idx="8">
                  <c:v>#N/A</c:v>
                </c:pt>
                <c:pt idx="9">
                  <c:v>0.39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鹿児島市介護保険特別会計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0.02</c:v>
                </c:pt>
                <c:pt idx="3">
                  <c:v>#N/A</c:v>
                </c:pt>
                <c:pt idx="4">
                  <c:v>#N/A</c:v>
                </c:pt>
                <c:pt idx="5">
                  <c:v>0.01</c:v>
                </c:pt>
                <c:pt idx="6">
                  <c:v>#N/A</c:v>
                </c:pt>
                <c:pt idx="7">
                  <c:v>0.32</c:v>
                </c:pt>
                <c:pt idx="8">
                  <c:v>#N/A</c:v>
                </c:pt>
                <c:pt idx="9">
                  <c:v>0.22</c:v>
                </c:pt>
              </c:numCache>
            </c:numRef>
          </c:val>
        </c:ser>
        <c:ser>
          <c:idx val="3"/>
          <c:order val="3"/>
          <c:tx>
            <c:strRef>
              <c:f>データシート!$A$30</c:f>
              <c:strCache>
                <c:ptCount val="1"/>
                <c:pt idx="0">
                  <c:v>鹿児島市船舶事業特別会計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c:v>
                </c:pt>
                <c:pt idx="2">
                  <c:v>#N/A</c:v>
                </c:pt>
                <c:pt idx="3">
                  <c:v>0.73</c:v>
                </c:pt>
                <c:pt idx="4">
                  <c:v>#N/A</c:v>
                </c:pt>
                <c:pt idx="5">
                  <c:v>0.78</c:v>
                </c:pt>
                <c:pt idx="6">
                  <c:v>#N/A</c:v>
                </c:pt>
                <c:pt idx="7">
                  <c:v>0.82</c:v>
                </c:pt>
                <c:pt idx="8">
                  <c:v>#N/A</c:v>
                </c:pt>
                <c:pt idx="9">
                  <c:v>0.89</c:v>
                </c:pt>
              </c:numCache>
            </c:numRef>
          </c:val>
        </c:ser>
        <c:ser>
          <c:idx val="4"/>
          <c:order val="4"/>
          <c:tx>
            <c:strRef>
              <c:f>データシート!$A$31</c:f>
              <c:strCache>
                <c:ptCount val="1"/>
                <c:pt idx="0">
                  <c:v>鹿児島市公共下水道事業特別会計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1.31</c:v>
                </c:pt>
                <c:pt idx="2">
                  <c:v>#N/A</c:v>
                </c:pt>
                <c:pt idx="3">
                  <c:v>1.62</c:v>
                </c:pt>
                <c:pt idx="4">
                  <c:v>#N/A</c:v>
                </c:pt>
                <c:pt idx="5">
                  <c:v>2.0099999999999998</c:v>
                </c:pt>
                <c:pt idx="6">
                  <c:v>#N/A</c:v>
                </c:pt>
                <c:pt idx="7">
                  <c:v>2.38</c:v>
                </c:pt>
                <c:pt idx="8">
                  <c:v>#N/A</c:v>
                </c:pt>
                <c:pt idx="9">
                  <c:v>2.46</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4.41</c:v>
                </c:pt>
                <c:pt idx="2">
                  <c:v>#N/A</c:v>
                </c:pt>
                <c:pt idx="3">
                  <c:v>4.9400000000000004</c:v>
                </c:pt>
                <c:pt idx="4">
                  <c:v>#N/A</c:v>
                </c:pt>
                <c:pt idx="5">
                  <c:v>4.9800000000000004</c:v>
                </c:pt>
                <c:pt idx="6">
                  <c:v>#N/A</c:v>
                </c:pt>
                <c:pt idx="7">
                  <c:v>4.66</c:v>
                </c:pt>
                <c:pt idx="8">
                  <c:v>#N/A</c:v>
                </c:pt>
                <c:pt idx="9">
                  <c:v>3.95</c:v>
                </c:pt>
              </c:numCache>
            </c:numRef>
          </c:val>
        </c:ser>
        <c:ser>
          <c:idx val="6"/>
          <c:order val="6"/>
          <c:tx>
            <c:strRef>
              <c:f>データシート!$A$33</c:f>
              <c:strCache>
                <c:ptCount val="1"/>
                <c:pt idx="0">
                  <c:v>鹿児島市病院事業特別会計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7.09</c:v>
                </c:pt>
                <c:pt idx="2">
                  <c:v>#N/A</c:v>
                </c:pt>
                <c:pt idx="3">
                  <c:v>7.68</c:v>
                </c:pt>
                <c:pt idx="4">
                  <c:v>#N/A</c:v>
                </c:pt>
                <c:pt idx="5">
                  <c:v>8.33</c:v>
                </c:pt>
                <c:pt idx="6">
                  <c:v>#N/A</c:v>
                </c:pt>
                <c:pt idx="7">
                  <c:v>8.58</c:v>
                </c:pt>
                <c:pt idx="8">
                  <c:v>#N/A</c:v>
                </c:pt>
                <c:pt idx="9">
                  <c:v>4.96</c:v>
                </c:pt>
              </c:numCache>
            </c:numRef>
          </c:val>
        </c:ser>
        <c:ser>
          <c:idx val="7"/>
          <c:order val="7"/>
          <c:tx>
            <c:strRef>
              <c:f>データシート!$A$34</c:f>
              <c:strCache>
                <c:ptCount val="1"/>
                <c:pt idx="0">
                  <c:v>鹿児島市水道事業特別会計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4.21</c:v>
                </c:pt>
                <c:pt idx="2">
                  <c:v>#N/A</c:v>
                </c:pt>
                <c:pt idx="3">
                  <c:v>4.38</c:v>
                </c:pt>
                <c:pt idx="4">
                  <c:v>#N/A</c:v>
                </c:pt>
                <c:pt idx="5">
                  <c:v>5.3</c:v>
                </c:pt>
                <c:pt idx="6">
                  <c:v>#N/A</c:v>
                </c:pt>
                <c:pt idx="7">
                  <c:v>6.13</c:v>
                </c:pt>
                <c:pt idx="8">
                  <c:v>#N/A</c:v>
                </c:pt>
                <c:pt idx="9">
                  <c:v>6.74</c:v>
                </c:pt>
              </c:numCache>
            </c:numRef>
          </c:val>
        </c:ser>
        <c:ser>
          <c:idx val="8"/>
          <c:order val="8"/>
          <c:tx>
            <c:strRef>
              <c:f>データシート!$A$35</c:f>
              <c:strCache>
                <c:ptCount val="1"/>
                <c:pt idx="0">
                  <c:v>鹿児島市交通事業特別会計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0.38</c:v>
                </c:pt>
                <c:pt idx="1">
                  <c:v>#N/A</c:v>
                </c:pt>
                <c:pt idx="2">
                  <c:v>0.36</c:v>
                </c:pt>
                <c:pt idx="3">
                  <c:v>#N/A</c:v>
                </c:pt>
                <c:pt idx="4">
                  <c:v>0.47</c:v>
                </c:pt>
                <c:pt idx="5">
                  <c:v>#N/A</c:v>
                </c:pt>
                <c:pt idx="6">
                  <c:v>0.19</c:v>
                </c:pt>
                <c:pt idx="7">
                  <c:v>#N/A</c:v>
                </c:pt>
                <c:pt idx="8">
                  <c:v>0.22</c:v>
                </c:pt>
                <c:pt idx="9">
                  <c:v>#N/A</c:v>
                </c:pt>
              </c:numCache>
            </c:numRef>
          </c:val>
        </c:ser>
        <c:ser>
          <c:idx val="9"/>
          <c:order val="9"/>
          <c:tx>
            <c:strRef>
              <c:f>データシート!$A$36</c:f>
              <c:strCache>
                <c:ptCount val="1"/>
                <c:pt idx="0">
                  <c:v>鹿児島市国民健康保険事業特別会計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1.77</c:v>
                </c:pt>
                <c:pt idx="1">
                  <c:v>#N/A</c:v>
                </c:pt>
                <c:pt idx="2">
                  <c:v>1.52</c:v>
                </c:pt>
                <c:pt idx="3">
                  <c:v>#N/A</c:v>
                </c:pt>
                <c:pt idx="4">
                  <c:v>1.93</c:v>
                </c:pt>
                <c:pt idx="5">
                  <c:v>#N/A</c:v>
                </c:pt>
                <c:pt idx="6">
                  <c:v>2.4500000000000002</c:v>
                </c:pt>
                <c:pt idx="7">
                  <c:v>#N/A</c:v>
                </c:pt>
                <c:pt idx="8">
                  <c:v>3.15</c:v>
                </c:pt>
                <c:pt idx="9">
                  <c:v>#N/A</c:v>
                </c:pt>
              </c:numCache>
            </c:numRef>
          </c:val>
        </c:ser>
        <c:dLbls>
          <c:showLegendKey val="0"/>
          <c:showVal val="0"/>
          <c:showCatName val="0"/>
          <c:showSerName val="0"/>
          <c:showPercent val="0"/>
          <c:showBubbleSize val="0"/>
        </c:dLbls>
        <c:gapWidth val="150"/>
        <c:overlap val="100"/>
        <c:axId val="107893888"/>
        <c:axId val="107895424"/>
      </c:barChart>
      <c:catAx>
        <c:axId val="1078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95424"/>
        <c:crosses val="autoZero"/>
        <c:auto val="1"/>
        <c:lblAlgn val="ctr"/>
        <c:lblOffset val="100"/>
        <c:tickLblSkip val="1"/>
        <c:tickMarkSkip val="1"/>
        <c:noMultiLvlLbl val="0"/>
      </c:catAx>
      <c:valAx>
        <c:axId val="10789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9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21239</c:v>
                </c:pt>
                <c:pt idx="5">
                  <c:v>21704</c:v>
                </c:pt>
                <c:pt idx="8">
                  <c:v>22130</c:v>
                </c:pt>
                <c:pt idx="11">
                  <c:v>22450</c:v>
                </c:pt>
                <c:pt idx="14">
                  <c:v>23262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c:v>
                </c:pt>
                <c:pt idx="3">
                  <c:v>68</c:v>
                </c:pt>
                <c:pt idx="6">
                  <c:v>63</c:v>
                </c:pt>
                <c:pt idx="9">
                  <c:v>60</c:v>
                </c:pt>
                <c:pt idx="12">
                  <c:v>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1690</c:v>
                </c:pt>
                <c:pt idx="3">
                  <c:v>1612</c:v>
                </c:pt>
                <c:pt idx="6">
                  <c:v>1393</c:v>
                </c:pt>
                <c:pt idx="9">
                  <c:v>1400</c:v>
                </c:pt>
                <c:pt idx="12">
                  <c:v>1596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25594</c:v>
                </c:pt>
                <c:pt idx="3">
                  <c:v>25847</c:v>
                </c:pt>
                <c:pt idx="6">
                  <c:v>25653</c:v>
                </c:pt>
                <c:pt idx="9">
                  <c:v>25766</c:v>
                </c:pt>
                <c:pt idx="12">
                  <c:v>26003</c:v>
                </c:pt>
              </c:numCache>
            </c:numRef>
          </c:val>
        </c:ser>
        <c:dLbls>
          <c:showLegendKey val="0"/>
          <c:showVal val="0"/>
          <c:showCatName val="0"/>
          <c:showSerName val="0"/>
          <c:showPercent val="0"/>
          <c:showBubbleSize val="0"/>
        </c:dLbls>
        <c:gapWidth val="100"/>
        <c:overlap val="100"/>
        <c:axId val="104968576"/>
        <c:axId val="104970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6058</c:v>
                </c:pt>
                <c:pt idx="2">
                  <c:v>#N/A</c:v>
                </c:pt>
                <c:pt idx="3">
                  <c:v>#N/A</c:v>
                </c:pt>
                <c:pt idx="4">
                  <c:v>5823</c:v>
                </c:pt>
                <c:pt idx="5">
                  <c:v>#N/A</c:v>
                </c:pt>
                <c:pt idx="6">
                  <c:v>#N/A</c:v>
                </c:pt>
                <c:pt idx="7">
                  <c:v>4979</c:v>
                </c:pt>
                <c:pt idx="8">
                  <c:v>#N/A</c:v>
                </c:pt>
                <c:pt idx="9">
                  <c:v>#N/A</c:v>
                </c:pt>
                <c:pt idx="10">
                  <c:v>4776</c:v>
                </c:pt>
                <c:pt idx="11">
                  <c:v>#N/A</c:v>
                </c:pt>
                <c:pt idx="12">
                  <c:v>#N/A</c:v>
                </c:pt>
                <c:pt idx="13">
                  <c:v>4403</c:v>
                </c:pt>
                <c:pt idx="14">
                  <c:v>#N/A</c:v>
                </c:pt>
              </c:numCache>
            </c:numRef>
          </c:val>
          <c:smooth val="0"/>
        </c:ser>
        <c:dLbls>
          <c:showLegendKey val="0"/>
          <c:showVal val="0"/>
          <c:showCatName val="0"/>
          <c:showSerName val="0"/>
          <c:showPercent val="0"/>
          <c:showBubbleSize val="0"/>
        </c:dLbls>
        <c:marker val="1"/>
        <c:smooth val="0"/>
        <c:axId val="104968576"/>
        <c:axId val="104970496"/>
      </c:lineChart>
      <c:catAx>
        <c:axId val="1049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970496"/>
        <c:crosses val="autoZero"/>
        <c:auto val="1"/>
        <c:lblAlgn val="ctr"/>
        <c:lblOffset val="100"/>
        <c:tickLblSkip val="1"/>
        <c:tickMarkSkip val="1"/>
        <c:noMultiLvlLbl val="0"/>
      </c:catAx>
      <c:valAx>
        <c:axId val="10497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6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181104</c:v>
                </c:pt>
                <c:pt idx="5">
                  <c:v>183205</c:v>
                </c:pt>
                <c:pt idx="8">
                  <c:v>192344</c:v>
                </c:pt>
                <c:pt idx="11">
                  <c:v>199339</c:v>
                </c:pt>
                <c:pt idx="14">
                  <c:v>201802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65038</c:v>
                </c:pt>
                <c:pt idx="5">
                  <c:v>62423</c:v>
                </c:pt>
                <c:pt idx="8">
                  <c:v>56195</c:v>
                </c:pt>
                <c:pt idx="11">
                  <c:v>57667</c:v>
                </c:pt>
                <c:pt idx="14">
                  <c:v>57828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35233</c:v>
                </c:pt>
                <c:pt idx="5">
                  <c:v>43460</c:v>
                </c:pt>
                <c:pt idx="8">
                  <c:v>35427</c:v>
                </c:pt>
                <c:pt idx="11">
                  <c:v>47607</c:v>
                </c:pt>
                <c:pt idx="14">
                  <c:v>50920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7161</c:v>
                </c:pt>
                <c:pt idx="3">
                  <c:v>2610</c:v>
                </c:pt>
                <c:pt idx="6">
                  <c:v>2537</c:v>
                </c:pt>
                <c:pt idx="9">
                  <c:v>2067</c:v>
                </c:pt>
                <c:pt idx="12">
                  <c:v>285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36769</c:v>
                </c:pt>
                <c:pt idx="3">
                  <c:v>35993</c:v>
                </c:pt>
                <c:pt idx="6">
                  <c:v>36408</c:v>
                </c:pt>
                <c:pt idx="9">
                  <c:v>35191</c:v>
                </c:pt>
                <c:pt idx="12">
                  <c:v>33266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15282</c:v>
                </c:pt>
                <c:pt idx="3">
                  <c:v>20096</c:v>
                </c:pt>
                <c:pt idx="6">
                  <c:v>21847</c:v>
                </c:pt>
                <c:pt idx="9">
                  <c:v>21102</c:v>
                </c:pt>
                <c:pt idx="12">
                  <c:v>24947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c:v>
                </c:pt>
                <c:pt idx="3">
                  <c:v>814</c:v>
                </c:pt>
                <c:pt idx="6">
                  <c:v>732</c:v>
                </c:pt>
                <c:pt idx="9">
                  <c:v>692</c:v>
                </c:pt>
                <c:pt idx="12">
                  <c:v>636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259306</c:v>
                </c:pt>
                <c:pt idx="3">
                  <c:v>262275</c:v>
                </c:pt>
                <c:pt idx="6">
                  <c:v>265230</c:v>
                </c:pt>
                <c:pt idx="9">
                  <c:v>271054</c:v>
                </c:pt>
                <c:pt idx="12">
                  <c:v>280358</c:v>
                </c:pt>
              </c:numCache>
            </c:numRef>
          </c:val>
        </c:ser>
        <c:dLbls>
          <c:showLegendKey val="0"/>
          <c:showVal val="0"/>
          <c:showCatName val="0"/>
          <c:showSerName val="0"/>
          <c:showPercent val="0"/>
          <c:showBubbleSize val="0"/>
        </c:dLbls>
        <c:gapWidth val="100"/>
        <c:overlap val="100"/>
        <c:axId val="107979136"/>
        <c:axId val="107981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37160</c:v>
                </c:pt>
                <c:pt idx="2">
                  <c:v>#N/A</c:v>
                </c:pt>
                <c:pt idx="3">
                  <c:v>#N/A</c:v>
                </c:pt>
                <c:pt idx="4">
                  <c:v>32701</c:v>
                </c:pt>
                <c:pt idx="5">
                  <c:v>#N/A</c:v>
                </c:pt>
                <c:pt idx="6">
                  <c:v>#N/A</c:v>
                </c:pt>
                <c:pt idx="7">
                  <c:v>42788</c:v>
                </c:pt>
                <c:pt idx="8">
                  <c:v>#N/A</c:v>
                </c:pt>
                <c:pt idx="9">
                  <c:v>#N/A</c:v>
                </c:pt>
                <c:pt idx="10">
                  <c:v>25493</c:v>
                </c:pt>
                <c:pt idx="11">
                  <c:v>#N/A</c:v>
                </c:pt>
                <c:pt idx="12">
                  <c:v>#N/A</c:v>
                </c:pt>
                <c:pt idx="13">
                  <c:v>28943</c:v>
                </c:pt>
                <c:pt idx="14">
                  <c:v>#N/A</c:v>
                </c:pt>
              </c:numCache>
            </c:numRef>
          </c:val>
          <c:smooth val="0"/>
        </c:ser>
        <c:dLbls>
          <c:showLegendKey val="0"/>
          <c:showVal val="0"/>
          <c:showCatName val="0"/>
          <c:showSerName val="0"/>
          <c:showPercent val="0"/>
          <c:showBubbleSize val="0"/>
        </c:dLbls>
        <c:marker val="1"/>
        <c:smooth val="0"/>
        <c:axId val="107979136"/>
        <c:axId val="107981056"/>
      </c:lineChart>
      <c:catAx>
        <c:axId val="1079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981056"/>
        <c:crosses val="autoZero"/>
        <c:auto val="1"/>
        <c:lblAlgn val="ctr"/>
        <c:lblOffset val="100"/>
        <c:tickLblSkip val="1"/>
        <c:tickMarkSkip val="1"/>
        <c:noMultiLvlLbl val="0"/>
      </c:catAx>
      <c:valAx>
        <c:axId val="10798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7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608,240
606,115
547.57
254,363,583
247,017,543
5,434,716
130,727,406
280,358,379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市税などの自主財源が乏しく地方交付税や国庫補助負担金への依存度が高い財政構造にあり、類似団体平均値より低くなっているが、一定の率で推移してきている。</a:t>
          </a:r>
        </a:p>
        <a:p>
          <a:r>
            <a:rPr kumimoji="1" lang="ja-JP" altLang="en-US" sz="1300">
              <a:latin typeface="ＭＳ Ｐゴシック"/>
            </a:rPr>
            <a:t>　今後も事務事業の抜本的な見直しと整理合理化を図るとともに、市税などの自主財源の確保に努める。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151130</xdr:rowOff>
    </xdr:from>
    <xdr:to>
      <xdr:col>7</xdr:col>
      <xdr:colOff>152400</xdr:colOff>
      <xdr:row>41</xdr:row>
      <xdr:rowOff>3810</xdr:rowOff>
    </xdr:to>
    <xdr:cxnSp macro="">
      <xdr:nvCxnSpPr>
        <xdr:cNvPr id="65" name="直線コネクタ 64"/>
        <xdr:cNvCxnSpPr/>
      </xdr:nvCxnSpPr>
      <xdr:spPr>
        <a:xfrm flipV="1">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3810</xdr:rowOff>
    </xdr:from>
    <xdr:to>
      <xdr:col>6</xdr:col>
      <xdr:colOff>0</xdr:colOff>
      <xdr:row>41</xdr:row>
      <xdr:rowOff>3810</xdr:rowOff>
    </xdr:to>
    <xdr:cxnSp macro="">
      <xdr:nvCxnSpPr>
        <xdr:cNvPr id="68" name="直線コネクタ 67"/>
        <xdr:cNvCxnSpPr/>
      </xdr:nvCxnSpPr>
      <xdr:spPr>
        <a:xfrm>
          <a:off x="3225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3810</xdr:rowOff>
    </xdr:from>
    <xdr:to>
      <xdr:col>4</xdr:col>
      <xdr:colOff>482600</xdr:colOff>
      <xdr:row>41</xdr:row>
      <xdr:rowOff>3810</xdr:rowOff>
    </xdr:to>
    <xdr:cxnSp macro="">
      <xdr:nvCxnSpPr>
        <xdr:cNvPr id="71" name="直線コネクタ 70"/>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3810</xdr:rowOff>
    </xdr:to>
    <xdr:cxnSp macro="">
      <xdr:nvCxnSpPr>
        <xdr:cNvPr id="74" name="直線コネクタ 73"/>
        <xdr:cNvCxnSpPr/>
      </xdr:nvCxnSpPr>
      <xdr:spPr>
        <a:xfrm>
          <a:off x="1447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100330</xdr:rowOff>
    </xdr:from>
    <xdr:to>
      <xdr:col>7</xdr:col>
      <xdr:colOff>203200</xdr:colOff>
      <xdr:row>41</xdr:row>
      <xdr:rowOff>30480</xdr:rowOff>
    </xdr:to>
    <xdr:sp macro="" textlink="">
      <xdr:nvSpPr>
        <xdr:cNvPr id="84" name="円/楕円 83"/>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72407</xdr:rowOff>
    </xdr:from>
    <xdr:ext cx="762000" cy="259045"/>
    <xdr:sp macro="" textlink="">
      <xdr:nvSpPr>
        <xdr:cNvPr id="85" name="財政力該当値テキスト"/>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124460</xdr:rowOff>
    </xdr:from>
    <xdr:to>
      <xdr:col>6</xdr:col>
      <xdr:colOff>50800</xdr:colOff>
      <xdr:row>41</xdr:row>
      <xdr:rowOff>54610</xdr:rowOff>
    </xdr:to>
    <xdr:sp macro="" textlink="">
      <xdr:nvSpPr>
        <xdr:cNvPr id="86" name="円/楕円 85"/>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87" name="テキスト ボックス 86"/>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124460</xdr:rowOff>
    </xdr:from>
    <xdr:to>
      <xdr:col>4</xdr:col>
      <xdr:colOff>533400</xdr:colOff>
      <xdr:row>41</xdr:row>
      <xdr:rowOff>54610</xdr:rowOff>
    </xdr:to>
    <xdr:sp macro="" textlink="">
      <xdr:nvSpPr>
        <xdr:cNvPr id="88" name="円/楕円 87"/>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89" name="テキスト ボックス 88"/>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124460</xdr:rowOff>
    </xdr:from>
    <xdr:to>
      <xdr:col>3</xdr:col>
      <xdr:colOff>330200</xdr:colOff>
      <xdr:row>41</xdr:row>
      <xdr:rowOff>54610</xdr:rowOff>
    </xdr:to>
    <xdr:sp macro="" textlink="">
      <xdr:nvSpPr>
        <xdr:cNvPr id="90" name="円/楕円 89"/>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91" name="テキスト ボックス 90"/>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2" name="円/楕円 91"/>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3" name="テキスト ボックス 92"/>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い数値で、概ね一定の率で推移してきているが、社会保障関係経費の増加等の影響により依然として厳しい状況にあることから、財政運営の弾力性を確保するため、今後とも自主財源の確保に努めるほか、市債借入額を元金償還金の範囲内に抑制すること等による公債費の縮減、人件費の抑制、行政改革の推進などによる一般行政経費のさらなる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82804</xdr:rowOff>
    </xdr:to>
    <xdr:cxnSp macro="">
      <xdr:nvCxnSpPr>
        <xdr:cNvPr id="126" name="直線コネクタ 125"/>
        <xdr:cNvCxnSpPr/>
      </xdr:nvCxnSpPr>
      <xdr:spPr>
        <a:xfrm>
          <a:off x="4114800" y="1095425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133604</xdr:rowOff>
    </xdr:from>
    <xdr:to>
      <xdr:col>6</xdr:col>
      <xdr:colOff>0</xdr:colOff>
      <xdr:row>63</xdr:row>
      <xdr:rowOff>152908</xdr:rowOff>
    </xdr:to>
    <xdr:cxnSp macro="">
      <xdr:nvCxnSpPr>
        <xdr:cNvPr id="129" name="直線コネクタ 128"/>
        <xdr:cNvCxnSpPr/>
      </xdr:nvCxnSpPr>
      <xdr:spPr>
        <a:xfrm>
          <a:off x="3225800" y="1093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133604</xdr:rowOff>
    </xdr:from>
    <xdr:to>
      <xdr:col>4</xdr:col>
      <xdr:colOff>482600</xdr:colOff>
      <xdr:row>63</xdr:row>
      <xdr:rowOff>148082</xdr:rowOff>
    </xdr:to>
    <xdr:cxnSp macro="">
      <xdr:nvCxnSpPr>
        <xdr:cNvPr id="132" name="直線コネクタ 131"/>
        <xdr:cNvCxnSpPr/>
      </xdr:nvCxnSpPr>
      <xdr:spPr>
        <a:xfrm flipV="1">
          <a:off x="2336800" y="1093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63</xdr:row>
      <xdr:rowOff>148082</xdr:rowOff>
    </xdr:to>
    <xdr:cxnSp macro="">
      <xdr:nvCxnSpPr>
        <xdr:cNvPr id="135" name="直線コネクタ 134"/>
        <xdr:cNvCxnSpPr/>
      </xdr:nvCxnSpPr>
      <xdr:spPr>
        <a:xfrm>
          <a:off x="1447800" y="1092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5" name="円/楕円 144"/>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4081</xdr:rowOff>
    </xdr:from>
    <xdr:ext cx="762000" cy="259045"/>
    <xdr:sp macro="" textlink="">
      <xdr:nvSpPr>
        <xdr:cNvPr id="146"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102108</xdr:rowOff>
    </xdr:from>
    <xdr:to>
      <xdr:col>6</xdr:col>
      <xdr:colOff>50800</xdr:colOff>
      <xdr:row>64</xdr:row>
      <xdr:rowOff>32258</xdr:rowOff>
    </xdr:to>
    <xdr:sp macro="" textlink="">
      <xdr:nvSpPr>
        <xdr:cNvPr id="147" name="円/楕円 146"/>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42435</xdr:rowOff>
    </xdr:from>
    <xdr:ext cx="736600" cy="259045"/>
    <xdr:sp macro="" textlink="">
      <xdr:nvSpPr>
        <xdr:cNvPr id="148" name="テキスト ボックス 147"/>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49" name="円/楕円 148"/>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23131</xdr:rowOff>
    </xdr:from>
    <xdr:ext cx="762000" cy="259045"/>
    <xdr:sp macro="" textlink="">
      <xdr:nvSpPr>
        <xdr:cNvPr id="150" name="テキスト ボックス 149"/>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1" name="円/楕円 150"/>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37609</xdr:rowOff>
    </xdr:from>
    <xdr:ext cx="762000" cy="259045"/>
    <xdr:sp macro="" textlink="">
      <xdr:nvSpPr>
        <xdr:cNvPr id="152" name="テキスト ボックス 151"/>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3" name="円/楕円 152"/>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54" name="テキスト ボックス 153"/>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類似団体と比較して、主に人件費が低いことなどから類似団体平均値より低くなっている。</a:t>
          </a:r>
        </a:p>
        <a:p>
          <a:r>
            <a:rPr kumimoji="1" lang="ja-JP" altLang="en-US" sz="1300">
              <a:latin typeface="ＭＳ Ｐゴシック"/>
            </a:rPr>
            <a:t>　今後も行政改革の推進により、基本的な行政コストの縮減に努める。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55102</xdr:rowOff>
    </xdr:from>
    <xdr:to>
      <xdr:col>7</xdr:col>
      <xdr:colOff>152400</xdr:colOff>
      <xdr:row>80</xdr:row>
      <xdr:rowOff>110750</xdr:rowOff>
    </xdr:to>
    <xdr:cxnSp macro="">
      <xdr:nvCxnSpPr>
        <xdr:cNvPr id="191" name="直線コネクタ 190"/>
        <xdr:cNvCxnSpPr/>
      </xdr:nvCxnSpPr>
      <xdr:spPr>
        <a:xfrm>
          <a:off x="4114800" y="13771102"/>
          <a:ext cx="8382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55102</xdr:rowOff>
    </xdr:from>
    <xdr:to>
      <xdr:col>6</xdr:col>
      <xdr:colOff>0</xdr:colOff>
      <xdr:row>80</xdr:row>
      <xdr:rowOff>76888</xdr:rowOff>
    </xdr:to>
    <xdr:cxnSp macro="">
      <xdr:nvCxnSpPr>
        <xdr:cNvPr id="194" name="直線コネクタ 193"/>
        <xdr:cNvCxnSpPr/>
      </xdr:nvCxnSpPr>
      <xdr:spPr>
        <a:xfrm flipV="1">
          <a:off x="3225800" y="13771102"/>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76888</xdr:rowOff>
    </xdr:from>
    <xdr:to>
      <xdr:col>4</xdr:col>
      <xdr:colOff>482600</xdr:colOff>
      <xdr:row>80</xdr:row>
      <xdr:rowOff>115863</xdr:rowOff>
    </xdr:to>
    <xdr:cxnSp macro="">
      <xdr:nvCxnSpPr>
        <xdr:cNvPr id="197" name="直線コネクタ 196"/>
        <xdr:cNvCxnSpPr/>
      </xdr:nvCxnSpPr>
      <xdr:spPr>
        <a:xfrm flipV="1">
          <a:off x="2336800" y="13792888"/>
          <a:ext cx="889000" cy="3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74222</xdr:rowOff>
    </xdr:from>
    <xdr:to>
      <xdr:col>3</xdr:col>
      <xdr:colOff>279400</xdr:colOff>
      <xdr:row>80</xdr:row>
      <xdr:rowOff>115863</xdr:rowOff>
    </xdr:to>
    <xdr:cxnSp macro="">
      <xdr:nvCxnSpPr>
        <xdr:cNvPr id="200" name="直線コネクタ 199"/>
        <xdr:cNvCxnSpPr/>
      </xdr:nvCxnSpPr>
      <xdr:spPr>
        <a:xfrm>
          <a:off x="1447800" y="13790222"/>
          <a:ext cx="889000" cy="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59950</xdr:rowOff>
    </xdr:from>
    <xdr:to>
      <xdr:col>7</xdr:col>
      <xdr:colOff>203200</xdr:colOff>
      <xdr:row>80</xdr:row>
      <xdr:rowOff>161550</xdr:rowOff>
    </xdr:to>
    <xdr:sp macro="" textlink="">
      <xdr:nvSpPr>
        <xdr:cNvPr id="210" name="円/楕円 209"/>
        <xdr:cNvSpPr/>
      </xdr:nvSpPr>
      <xdr:spPr>
        <a:xfrm>
          <a:off x="4902200" y="13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76477</xdr:rowOff>
    </xdr:from>
    <xdr:ext cx="762000" cy="259045"/>
    <xdr:sp macro="" textlink="">
      <xdr:nvSpPr>
        <xdr:cNvPr id="211" name="人件費・物件費等の状況該当値テキスト"/>
        <xdr:cNvSpPr txBox="1"/>
      </xdr:nvSpPr>
      <xdr:spPr>
        <a:xfrm>
          <a:off x="5041900" y="13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4302</xdr:rowOff>
    </xdr:from>
    <xdr:to>
      <xdr:col>6</xdr:col>
      <xdr:colOff>50800</xdr:colOff>
      <xdr:row>80</xdr:row>
      <xdr:rowOff>105902</xdr:rowOff>
    </xdr:to>
    <xdr:sp macro="" textlink="">
      <xdr:nvSpPr>
        <xdr:cNvPr id="212" name="円/楕円 211"/>
        <xdr:cNvSpPr/>
      </xdr:nvSpPr>
      <xdr:spPr>
        <a:xfrm>
          <a:off x="4064000" y="137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116079</xdr:rowOff>
    </xdr:from>
    <xdr:ext cx="736600" cy="259045"/>
    <xdr:sp macro="" textlink="">
      <xdr:nvSpPr>
        <xdr:cNvPr id="213" name="テキスト ボックス 212"/>
        <xdr:cNvSpPr txBox="1"/>
      </xdr:nvSpPr>
      <xdr:spPr>
        <a:xfrm>
          <a:off x="3733800" y="1348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26088</xdr:rowOff>
    </xdr:from>
    <xdr:to>
      <xdr:col>4</xdr:col>
      <xdr:colOff>533400</xdr:colOff>
      <xdr:row>80</xdr:row>
      <xdr:rowOff>127688</xdr:rowOff>
    </xdr:to>
    <xdr:sp macro="" textlink="">
      <xdr:nvSpPr>
        <xdr:cNvPr id="214" name="円/楕円 213"/>
        <xdr:cNvSpPr/>
      </xdr:nvSpPr>
      <xdr:spPr>
        <a:xfrm>
          <a:off x="3175000" y="137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137865</xdr:rowOff>
    </xdr:from>
    <xdr:ext cx="762000" cy="259045"/>
    <xdr:sp macro="" textlink="">
      <xdr:nvSpPr>
        <xdr:cNvPr id="215" name="テキスト ボックス 214"/>
        <xdr:cNvSpPr txBox="1"/>
      </xdr:nvSpPr>
      <xdr:spPr>
        <a:xfrm>
          <a:off x="2844800" y="135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65063</xdr:rowOff>
    </xdr:from>
    <xdr:to>
      <xdr:col>3</xdr:col>
      <xdr:colOff>330200</xdr:colOff>
      <xdr:row>80</xdr:row>
      <xdr:rowOff>166663</xdr:rowOff>
    </xdr:to>
    <xdr:sp macro="" textlink="">
      <xdr:nvSpPr>
        <xdr:cNvPr id="216" name="円/楕円 215"/>
        <xdr:cNvSpPr/>
      </xdr:nvSpPr>
      <xdr:spPr>
        <a:xfrm>
          <a:off x="2286000" y="1378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5390</xdr:rowOff>
    </xdr:from>
    <xdr:ext cx="762000" cy="259045"/>
    <xdr:sp macro="" textlink="">
      <xdr:nvSpPr>
        <xdr:cNvPr id="217" name="テキスト ボックス 216"/>
        <xdr:cNvSpPr txBox="1"/>
      </xdr:nvSpPr>
      <xdr:spPr>
        <a:xfrm>
          <a:off x="1955800" y="1354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97,715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23422</xdr:rowOff>
    </xdr:from>
    <xdr:to>
      <xdr:col>2</xdr:col>
      <xdr:colOff>127000</xdr:colOff>
      <xdr:row>80</xdr:row>
      <xdr:rowOff>125022</xdr:rowOff>
    </xdr:to>
    <xdr:sp macro="" textlink="">
      <xdr:nvSpPr>
        <xdr:cNvPr id="218" name="円/楕円 217"/>
        <xdr:cNvSpPr/>
      </xdr:nvSpPr>
      <xdr:spPr>
        <a:xfrm>
          <a:off x="1397000" y="137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135199</xdr:rowOff>
    </xdr:from>
    <xdr:ext cx="762000" cy="259045"/>
    <xdr:sp macro="" textlink="">
      <xdr:nvSpPr>
        <xdr:cNvPr id="219" name="テキスト ボックス 218"/>
        <xdr:cNvSpPr txBox="1"/>
      </xdr:nvSpPr>
      <xdr:spPr>
        <a:xfrm>
          <a:off x="1066800" y="1350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latin typeface="ＭＳ Ｐゴシック"/>
            </a:rPr>
            <a:t>  </a:t>
          </a:r>
          <a:r>
            <a:rPr kumimoji="1" lang="ja-JP" altLang="en-US" sz="1300">
              <a:solidFill>
                <a:schemeClr val="tx1"/>
              </a:solidFill>
              <a:latin typeface="ＭＳ Ｐゴシック"/>
            </a:rPr>
            <a:t>本市では人事院勧告に準じた給与改定を行っている。</a:t>
          </a:r>
        </a:p>
        <a:p>
          <a:r>
            <a:rPr kumimoji="1" lang="ja-JP" altLang="en-US" sz="1300">
              <a:solidFill>
                <a:schemeClr val="tx1"/>
              </a:solidFill>
              <a:latin typeface="ＭＳ Ｐゴシック"/>
            </a:rPr>
            <a:t>　２３年度は、国において給与減額措置が講じられたことから、指数が上昇したが、２４年度は、国に先行して５５歳以上の昇給停止に取り組み、２５年度は、国と同様、給与減額措置を講じたことから下降した。</a:t>
          </a:r>
        </a:p>
        <a:p>
          <a:r>
            <a:rPr kumimoji="1" lang="ja-JP" altLang="en-US" sz="1300">
              <a:solidFill>
                <a:schemeClr val="tx1"/>
              </a:solidFill>
              <a:latin typeface="ＭＳ Ｐゴシック"/>
            </a:rPr>
            <a:t>　なお、国家公務員の時限的な給与改定・臨時特例法による給与減額措置がないとした場合のラスパイレス指数は、平成</a:t>
          </a:r>
          <a:r>
            <a:rPr kumimoji="1" lang="en-US" altLang="ja-JP" sz="1300">
              <a:solidFill>
                <a:schemeClr val="tx1"/>
              </a:solidFill>
              <a:latin typeface="ＭＳ Ｐゴシック"/>
            </a:rPr>
            <a:t>23</a:t>
          </a:r>
          <a:r>
            <a:rPr kumimoji="1" lang="ja-JP" altLang="en-US" sz="1300">
              <a:solidFill>
                <a:schemeClr val="tx1"/>
              </a:solidFill>
              <a:latin typeface="ＭＳ Ｐゴシック"/>
            </a:rPr>
            <a:t>年度が</a:t>
          </a:r>
          <a:r>
            <a:rPr kumimoji="1" lang="en-US" altLang="ja-JP" sz="1300">
              <a:solidFill>
                <a:schemeClr val="tx1"/>
              </a:solidFill>
              <a:latin typeface="ＭＳ Ｐゴシック"/>
            </a:rPr>
            <a:t>101.6</a:t>
          </a:r>
          <a:r>
            <a:rPr kumimoji="1" lang="ja-JP" altLang="en-US" sz="1300">
              <a:solidFill>
                <a:schemeClr val="tx1"/>
              </a:solidFill>
              <a:latin typeface="ＭＳ Ｐゴシック"/>
            </a:rPr>
            <a:t>、平成</a:t>
          </a:r>
          <a:r>
            <a:rPr kumimoji="1" lang="en-US" altLang="ja-JP" sz="1300">
              <a:solidFill>
                <a:schemeClr val="tx1"/>
              </a:solidFill>
              <a:latin typeface="ＭＳ Ｐゴシック"/>
            </a:rPr>
            <a:t>24</a:t>
          </a:r>
          <a:r>
            <a:rPr kumimoji="1" lang="ja-JP" altLang="en-US" sz="1300">
              <a:solidFill>
                <a:schemeClr val="tx1"/>
              </a:solidFill>
              <a:latin typeface="ＭＳ Ｐゴシック"/>
            </a:rPr>
            <a:t>年度が</a:t>
          </a:r>
          <a:r>
            <a:rPr kumimoji="1" lang="en-US" altLang="ja-JP" sz="1300">
              <a:solidFill>
                <a:schemeClr val="tx1"/>
              </a:solidFill>
              <a:latin typeface="ＭＳ Ｐゴシック"/>
            </a:rPr>
            <a:t>100.8</a:t>
          </a:r>
          <a:r>
            <a:rPr kumimoji="1" lang="ja-JP" altLang="en-US" sz="1300">
              <a:solidFill>
                <a:schemeClr val="tx1"/>
              </a:solidFill>
              <a:latin typeface="ＭＳ Ｐゴシック"/>
            </a:rPr>
            <a:t>となっており、平成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年度以降、本市のラスパイレス指数は下降してきている。</a:t>
          </a:r>
        </a:p>
        <a:p>
          <a:r>
            <a:rPr kumimoji="1" lang="ja-JP" altLang="en-US" sz="1300">
              <a:solidFill>
                <a:schemeClr val="tx1"/>
              </a:solidFill>
              <a:latin typeface="ＭＳ Ｐゴシック"/>
            </a:rPr>
            <a:t>　今後とも、人事院勧告に準拠する中で、適正な給与水準に努める。</a:t>
          </a:r>
        </a:p>
        <a:p>
          <a:endParaRPr kumimoji="1" lang="ja-JP" altLang="en-US" sz="1300">
            <a:solidFill>
              <a:srgbClr val="FF0000"/>
            </a:solidFill>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52916</xdr:rowOff>
    </xdr:to>
    <xdr:cxnSp macro="">
      <xdr:nvCxnSpPr>
        <xdr:cNvPr id="255" name="直線コネクタ 254"/>
        <xdr:cNvCxnSpPr/>
      </xdr:nvCxnSpPr>
      <xdr:spPr>
        <a:xfrm flipV="1">
          <a:off x="16179800" y="1424879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88</xdr:row>
      <xdr:rowOff>160866</xdr:rowOff>
    </xdr:to>
    <xdr:cxnSp macro="">
      <xdr:nvCxnSpPr>
        <xdr:cNvPr id="258" name="直線コネクタ 257"/>
        <xdr:cNvCxnSpPr/>
      </xdr:nvCxnSpPr>
      <xdr:spPr>
        <a:xfrm flipV="1">
          <a:off x="15290800" y="14283266"/>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81341</xdr:rowOff>
    </xdr:to>
    <xdr:cxnSp macro="">
      <xdr:nvCxnSpPr>
        <xdr:cNvPr id="261" name="直線コネクタ 260"/>
        <xdr:cNvCxnSpPr/>
      </xdr:nvCxnSpPr>
      <xdr:spPr>
        <a:xfrm flipV="1">
          <a:off x="14401800" y="152484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81341</xdr:rowOff>
    </xdr:to>
    <xdr:cxnSp macro="">
      <xdr:nvCxnSpPr>
        <xdr:cNvPr id="264" name="直線コネクタ 263"/>
        <xdr:cNvCxnSpPr/>
      </xdr:nvCxnSpPr>
      <xdr:spPr>
        <a:xfrm>
          <a:off x="13512800" y="14409662"/>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4" name="円/楕円 273"/>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111172</xdr:rowOff>
    </xdr:from>
    <xdr:ext cx="762000" cy="259045"/>
    <xdr:sp macro="" textlink="">
      <xdr:nvSpPr>
        <xdr:cNvPr id="275" name="給与水準   （国との比較）該当値テキスト"/>
        <xdr:cNvSpPr txBox="1"/>
      </xdr:nvSpPr>
      <xdr:spPr>
        <a:xfrm>
          <a:off x="17106900" y="1417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6" name="円/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7" name="テキスト ボックス 276"/>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8" name="円/楕円 277"/>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9" name="テキスト ボックス 278"/>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30541</xdr:rowOff>
    </xdr:from>
    <xdr:to>
      <xdr:col>21</xdr:col>
      <xdr:colOff>50800</xdr:colOff>
      <xdr:row>89</xdr:row>
      <xdr:rowOff>132141</xdr:rowOff>
    </xdr:to>
    <xdr:sp macro="" textlink="">
      <xdr:nvSpPr>
        <xdr:cNvPr id="280" name="円/楕円 279"/>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116918</xdr:rowOff>
    </xdr:from>
    <xdr:ext cx="762000" cy="259045"/>
    <xdr:sp macro="" textlink="">
      <xdr:nvSpPr>
        <xdr:cNvPr id="281" name="テキスト ボックス 280"/>
        <xdr:cNvSpPr txBox="1"/>
      </xdr:nvSpPr>
      <xdr:spPr>
        <a:xfrm>
          <a:off x="14020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2" name="円/楕円 281"/>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83" name="テキスト ボックス 282"/>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２２年３月に策定した第５次行政改革大綱及び実施計画（推進期間は、平成２２～２６年度）に基づき、業務の効率化や業務量の変化等に応じた職員定数の見直しを毎年度行い、適正な定員管理を推進している。</a:t>
          </a:r>
        </a:p>
        <a:p>
          <a:r>
            <a:rPr kumimoji="1" lang="ja-JP" altLang="en-US" sz="1300">
              <a:solidFill>
                <a:sysClr val="windowText" lastClr="000000"/>
              </a:solidFill>
              <a:latin typeface="ＭＳ Ｐゴシック"/>
            </a:rPr>
            <a:t>　今後も、引き続き、適正な定員管理の推進に努める。</a:t>
          </a:r>
        </a:p>
        <a:p>
          <a:endParaRPr kumimoji="1" lang="ja-JP" altLang="en-US" sz="1300">
            <a:solidFill>
              <a:sysClr val="windowText" lastClr="000000"/>
            </a:solidFill>
            <a:latin typeface="ＭＳ Ｐゴシック"/>
          </a:endParaRPr>
        </a:p>
        <a:p>
          <a:r>
            <a:rPr kumimoji="1" lang="ja-JP" altLang="en-US" sz="1300">
              <a:solidFill>
                <a:sysClr val="windowText" lastClr="000000"/>
              </a:solidFill>
              <a:latin typeface="ＭＳ Ｐゴシック"/>
            </a:rPr>
            <a:t>　</a:t>
          </a:r>
        </a:p>
        <a:p>
          <a:endParaRPr kumimoji="1" lang="en-US" altLang="ja-JP"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121920</xdr:rowOff>
    </xdr:to>
    <xdr:cxnSp macro="">
      <xdr:nvCxnSpPr>
        <xdr:cNvPr id="318" name="直線コネクタ 317"/>
        <xdr:cNvCxnSpPr/>
      </xdr:nvCxnSpPr>
      <xdr:spPr>
        <a:xfrm>
          <a:off x="16179800" y="1040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9"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121920</xdr:rowOff>
    </xdr:from>
    <xdr:to>
      <xdr:col>23</xdr:col>
      <xdr:colOff>406400</xdr:colOff>
      <xdr:row>60</xdr:row>
      <xdr:rowOff>125942</xdr:rowOff>
    </xdr:to>
    <xdr:cxnSp macro="">
      <xdr:nvCxnSpPr>
        <xdr:cNvPr id="321" name="直線コネクタ 320"/>
        <xdr:cNvCxnSpPr/>
      </xdr:nvCxnSpPr>
      <xdr:spPr>
        <a:xfrm flipV="1">
          <a:off x="15290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3" name="テキスト ボックス 322"/>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125942</xdr:rowOff>
    </xdr:from>
    <xdr:to>
      <xdr:col>22</xdr:col>
      <xdr:colOff>203200</xdr:colOff>
      <xdr:row>60</xdr:row>
      <xdr:rowOff>129963</xdr:rowOff>
    </xdr:to>
    <xdr:cxnSp macro="">
      <xdr:nvCxnSpPr>
        <xdr:cNvPr id="324" name="直線コネクタ 323"/>
        <xdr:cNvCxnSpPr/>
      </xdr:nvCxnSpPr>
      <xdr:spPr>
        <a:xfrm flipV="1">
          <a:off x="14401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6" name="テキスト ボックス 325"/>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129963</xdr:rowOff>
    </xdr:from>
    <xdr:to>
      <xdr:col>21</xdr:col>
      <xdr:colOff>0</xdr:colOff>
      <xdr:row>60</xdr:row>
      <xdr:rowOff>138006</xdr:rowOff>
    </xdr:to>
    <xdr:cxnSp macro="">
      <xdr:nvCxnSpPr>
        <xdr:cNvPr id="327" name="直線コネクタ 326"/>
        <xdr:cNvCxnSpPr/>
      </xdr:nvCxnSpPr>
      <xdr:spPr>
        <a:xfrm flipV="1">
          <a:off x="13512800" y="1041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9" name="テキスト ボックス 328"/>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1" name="テキスト ボックス 330"/>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37" name="円/楕円 336"/>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87647</xdr:rowOff>
    </xdr:from>
    <xdr:ext cx="762000" cy="259045"/>
    <xdr:sp macro="" textlink="">
      <xdr:nvSpPr>
        <xdr:cNvPr id="338"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39" name="円/楕円 338"/>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40" name="テキスト ボックス 339"/>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75142</xdr:rowOff>
    </xdr:from>
    <xdr:to>
      <xdr:col>22</xdr:col>
      <xdr:colOff>254000</xdr:colOff>
      <xdr:row>61</xdr:row>
      <xdr:rowOff>5292</xdr:rowOff>
    </xdr:to>
    <xdr:sp macro="" textlink="">
      <xdr:nvSpPr>
        <xdr:cNvPr id="341" name="円/楕円 340"/>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15469</xdr:rowOff>
    </xdr:from>
    <xdr:ext cx="762000" cy="259045"/>
    <xdr:sp macro="" textlink="">
      <xdr:nvSpPr>
        <xdr:cNvPr id="342" name="テキスト ボックス 341"/>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79163</xdr:rowOff>
    </xdr:from>
    <xdr:to>
      <xdr:col>21</xdr:col>
      <xdr:colOff>50800</xdr:colOff>
      <xdr:row>61</xdr:row>
      <xdr:rowOff>9313</xdr:rowOff>
    </xdr:to>
    <xdr:sp macro="" textlink="">
      <xdr:nvSpPr>
        <xdr:cNvPr id="343" name="円/楕円 342"/>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19490</xdr:rowOff>
    </xdr:from>
    <xdr:ext cx="762000" cy="259045"/>
    <xdr:sp macro="" textlink="">
      <xdr:nvSpPr>
        <xdr:cNvPr id="344" name="テキスト ボックス 343"/>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45" name="円/楕円 344"/>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27533</xdr:rowOff>
    </xdr:from>
    <xdr:ext cx="762000" cy="259045"/>
    <xdr:sp macro="" textlink="">
      <xdr:nvSpPr>
        <xdr:cNvPr id="346" name="テキスト ボックス 345"/>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tx1"/>
              </a:solidFill>
              <a:latin typeface="ＭＳ Ｐゴシック"/>
            </a:rPr>
            <a:t>類似団体平均値より低く、公債費負担の健全度は確保されていると考えている。</a:t>
          </a:r>
        </a:p>
        <a:p>
          <a:r>
            <a:rPr kumimoji="1" lang="ja-JP" altLang="en-US" sz="1300">
              <a:solidFill>
                <a:schemeClr val="tx1"/>
              </a:solidFill>
              <a:latin typeface="ＭＳ Ｐゴシック"/>
            </a:rPr>
            <a:t>　今後も公債費の削減等により財政の健全化に努める。</a:t>
          </a:r>
        </a:p>
        <a:p>
          <a:endParaRPr kumimoji="1" lang="ja-JP" altLang="en-US" sz="1300">
            <a:solidFill>
              <a:srgbClr val="FF0000"/>
            </a:solidFill>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39</xdr:row>
      <xdr:rowOff>18542</xdr:rowOff>
    </xdr:to>
    <xdr:cxnSp macro="">
      <xdr:nvCxnSpPr>
        <xdr:cNvPr id="378" name="直線コネクタ 377"/>
        <xdr:cNvCxnSpPr/>
      </xdr:nvCxnSpPr>
      <xdr:spPr>
        <a:xfrm flipV="1">
          <a:off x="16179800" y="66664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9"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18542</xdr:rowOff>
    </xdr:from>
    <xdr:to>
      <xdr:col>23</xdr:col>
      <xdr:colOff>406400</xdr:colOff>
      <xdr:row>39</xdr:row>
      <xdr:rowOff>66802</xdr:rowOff>
    </xdr:to>
    <xdr:cxnSp macro="">
      <xdr:nvCxnSpPr>
        <xdr:cNvPr id="381" name="直線コネクタ 380"/>
        <xdr:cNvCxnSpPr/>
      </xdr:nvCxnSpPr>
      <xdr:spPr>
        <a:xfrm flipV="1">
          <a:off x="15290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3" name="テキスト ボックス 382"/>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66802</xdr:rowOff>
    </xdr:from>
    <xdr:to>
      <xdr:col>22</xdr:col>
      <xdr:colOff>203200</xdr:colOff>
      <xdr:row>39</xdr:row>
      <xdr:rowOff>115062</xdr:rowOff>
    </xdr:to>
    <xdr:cxnSp macro="">
      <xdr:nvCxnSpPr>
        <xdr:cNvPr id="384" name="直線コネクタ 383"/>
        <xdr:cNvCxnSpPr/>
      </xdr:nvCxnSpPr>
      <xdr:spPr>
        <a:xfrm flipV="1">
          <a:off x="14401800" y="67533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86" name="テキスト ボックス 385"/>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115062</xdr:rowOff>
    </xdr:from>
    <xdr:to>
      <xdr:col>21</xdr:col>
      <xdr:colOff>0</xdr:colOff>
      <xdr:row>40</xdr:row>
      <xdr:rowOff>20828</xdr:rowOff>
    </xdr:to>
    <xdr:cxnSp macro="">
      <xdr:nvCxnSpPr>
        <xdr:cNvPr id="387" name="直線コネクタ 386"/>
        <xdr:cNvCxnSpPr/>
      </xdr:nvCxnSpPr>
      <xdr:spPr>
        <a:xfrm flipV="1">
          <a:off x="13512800" y="68016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9" name="テキスト ボックス 388"/>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91" name="テキスト ボックス 390"/>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397" name="円/楕円 396"/>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398"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139192</xdr:rowOff>
    </xdr:from>
    <xdr:to>
      <xdr:col>23</xdr:col>
      <xdr:colOff>457200</xdr:colOff>
      <xdr:row>39</xdr:row>
      <xdr:rowOff>69342</xdr:rowOff>
    </xdr:to>
    <xdr:sp macro="" textlink="">
      <xdr:nvSpPr>
        <xdr:cNvPr id="399" name="円/楕円 398"/>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79519</xdr:rowOff>
    </xdr:from>
    <xdr:ext cx="736600" cy="259045"/>
    <xdr:sp macro="" textlink="">
      <xdr:nvSpPr>
        <xdr:cNvPr id="400" name="テキスト ボックス 399"/>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16002</xdr:rowOff>
    </xdr:from>
    <xdr:to>
      <xdr:col>22</xdr:col>
      <xdr:colOff>254000</xdr:colOff>
      <xdr:row>39</xdr:row>
      <xdr:rowOff>117602</xdr:rowOff>
    </xdr:to>
    <xdr:sp macro="" textlink="">
      <xdr:nvSpPr>
        <xdr:cNvPr id="401" name="円/楕円 400"/>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127779</xdr:rowOff>
    </xdr:from>
    <xdr:ext cx="762000" cy="259045"/>
    <xdr:sp macro="" textlink="">
      <xdr:nvSpPr>
        <xdr:cNvPr id="402" name="テキスト ボックス 401"/>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64262</xdr:rowOff>
    </xdr:from>
    <xdr:to>
      <xdr:col>21</xdr:col>
      <xdr:colOff>50800</xdr:colOff>
      <xdr:row>39</xdr:row>
      <xdr:rowOff>165862</xdr:rowOff>
    </xdr:to>
    <xdr:sp macro="" textlink="">
      <xdr:nvSpPr>
        <xdr:cNvPr id="403" name="円/楕円 402"/>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4589</xdr:rowOff>
    </xdr:from>
    <xdr:ext cx="762000" cy="259045"/>
    <xdr:sp macro="" textlink="">
      <xdr:nvSpPr>
        <xdr:cNvPr id="404" name="テキスト ボックス 403"/>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405" name="円/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類似団体平均値より低く、公債費負担の健全度は確保されていると考えている。</a:t>
          </a:r>
        </a:p>
        <a:p>
          <a:r>
            <a:rPr kumimoji="1" lang="ja-JP" altLang="en-US" sz="1300">
              <a:latin typeface="ＭＳ Ｐゴシック"/>
            </a:rPr>
            <a:t>　今後も公債費の削減等により財政の健全化に努める。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152950</xdr:rowOff>
    </xdr:from>
    <xdr:to>
      <xdr:col>24</xdr:col>
      <xdr:colOff>558800</xdr:colOff>
      <xdr:row>15</xdr:row>
      <xdr:rowOff>4826</xdr:rowOff>
    </xdr:to>
    <xdr:cxnSp macro="">
      <xdr:nvCxnSpPr>
        <xdr:cNvPr id="440" name="直線コネクタ 439"/>
        <xdr:cNvCxnSpPr/>
      </xdr:nvCxnSpPr>
      <xdr:spPr>
        <a:xfrm>
          <a:off x="16179800" y="2553250"/>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41"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152950</xdr:rowOff>
    </xdr:from>
    <xdr:to>
      <xdr:col>23</xdr:col>
      <xdr:colOff>406400</xdr:colOff>
      <xdr:row>15</xdr:row>
      <xdr:rowOff>110194</xdr:rowOff>
    </xdr:to>
    <xdr:cxnSp macro="">
      <xdr:nvCxnSpPr>
        <xdr:cNvPr id="443" name="直線コネクタ 442"/>
        <xdr:cNvCxnSpPr/>
      </xdr:nvCxnSpPr>
      <xdr:spPr>
        <a:xfrm flipV="1">
          <a:off x="15290800" y="25532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100601</xdr:rowOff>
    </xdr:from>
    <xdr:ext cx="736600" cy="259045"/>
    <xdr:sp macro="" textlink="">
      <xdr:nvSpPr>
        <xdr:cNvPr id="445" name="テキスト ボックス 444"/>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36999</xdr:rowOff>
    </xdr:from>
    <xdr:to>
      <xdr:col>22</xdr:col>
      <xdr:colOff>203200</xdr:colOff>
      <xdr:row>15</xdr:row>
      <xdr:rowOff>110194</xdr:rowOff>
    </xdr:to>
    <xdr:cxnSp macro="">
      <xdr:nvCxnSpPr>
        <xdr:cNvPr id="446" name="直線コネクタ 445"/>
        <xdr:cNvCxnSpPr/>
      </xdr:nvCxnSpPr>
      <xdr:spPr>
        <a:xfrm>
          <a:off x="14401800" y="2608749"/>
          <a:ext cx="8890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48" name="テキスト ボックス 447"/>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36999</xdr:rowOff>
    </xdr:from>
    <xdr:to>
      <xdr:col>21</xdr:col>
      <xdr:colOff>0</xdr:colOff>
      <xdr:row>15</xdr:row>
      <xdr:rowOff>73999</xdr:rowOff>
    </xdr:to>
    <xdr:cxnSp macro="">
      <xdr:nvCxnSpPr>
        <xdr:cNvPr id="449" name="直線コネクタ 448"/>
        <xdr:cNvCxnSpPr/>
      </xdr:nvCxnSpPr>
      <xdr:spPr>
        <a:xfrm flipV="1">
          <a:off x="13512800" y="2608749"/>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51" name="テキスト ボックス 450"/>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53" name="テキスト ボックス 452"/>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125476</xdr:rowOff>
    </xdr:from>
    <xdr:to>
      <xdr:col>24</xdr:col>
      <xdr:colOff>609600</xdr:colOff>
      <xdr:row>15</xdr:row>
      <xdr:rowOff>55626</xdr:rowOff>
    </xdr:to>
    <xdr:sp macro="" textlink="">
      <xdr:nvSpPr>
        <xdr:cNvPr id="459" name="円/楕円 458"/>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142003</xdr:rowOff>
    </xdr:from>
    <xdr:ext cx="762000" cy="259045"/>
    <xdr:sp macro="" textlink="">
      <xdr:nvSpPr>
        <xdr:cNvPr id="460" name="将来負担の状況該当値テキスト"/>
        <xdr:cNvSpPr txBox="1"/>
      </xdr:nvSpPr>
      <xdr:spPr>
        <a:xfrm>
          <a:off x="17106900" y="237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102150</xdr:rowOff>
    </xdr:from>
    <xdr:to>
      <xdr:col>23</xdr:col>
      <xdr:colOff>457200</xdr:colOff>
      <xdr:row>15</xdr:row>
      <xdr:rowOff>32300</xdr:rowOff>
    </xdr:to>
    <xdr:sp macro="" textlink="">
      <xdr:nvSpPr>
        <xdr:cNvPr id="461" name="円/楕円 460"/>
        <xdr:cNvSpPr/>
      </xdr:nvSpPr>
      <xdr:spPr>
        <a:xfrm>
          <a:off x="16129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42477</xdr:rowOff>
    </xdr:from>
    <xdr:ext cx="736600" cy="259045"/>
    <xdr:sp macro="" textlink="">
      <xdr:nvSpPr>
        <xdr:cNvPr id="462" name="テキスト ボックス 461"/>
        <xdr:cNvSpPr txBox="1"/>
      </xdr:nvSpPr>
      <xdr:spPr>
        <a:xfrm>
          <a:off x="15798800" y="227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59394</xdr:rowOff>
    </xdr:from>
    <xdr:to>
      <xdr:col>22</xdr:col>
      <xdr:colOff>254000</xdr:colOff>
      <xdr:row>15</xdr:row>
      <xdr:rowOff>160994</xdr:rowOff>
    </xdr:to>
    <xdr:sp macro="" textlink="">
      <xdr:nvSpPr>
        <xdr:cNvPr id="463" name="円/楕円 462"/>
        <xdr:cNvSpPr/>
      </xdr:nvSpPr>
      <xdr:spPr>
        <a:xfrm>
          <a:off x="15240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171171</xdr:rowOff>
    </xdr:from>
    <xdr:ext cx="762000" cy="259045"/>
    <xdr:sp macro="" textlink="">
      <xdr:nvSpPr>
        <xdr:cNvPr id="464" name="テキスト ボックス 463"/>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157649</xdr:rowOff>
    </xdr:from>
    <xdr:to>
      <xdr:col>21</xdr:col>
      <xdr:colOff>50800</xdr:colOff>
      <xdr:row>15</xdr:row>
      <xdr:rowOff>87799</xdr:rowOff>
    </xdr:to>
    <xdr:sp macro="" textlink="">
      <xdr:nvSpPr>
        <xdr:cNvPr id="465" name="円/楕円 464"/>
        <xdr:cNvSpPr/>
      </xdr:nvSpPr>
      <xdr:spPr>
        <a:xfrm>
          <a:off x="14351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97976</xdr:rowOff>
    </xdr:from>
    <xdr:ext cx="762000" cy="259045"/>
    <xdr:sp macro="" textlink="">
      <xdr:nvSpPr>
        <xdr:cNvPr id="466" name="テキスト ボックス 465"/>
        <xdr:cNvSpPr txBox="1"/>
      </xdr:nvSpPr>
      <xdr:spPr>
        <a:xfrm>
          <a:off x="14020800" y="232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23199</xdr:rowOff>
    </xdr:from>
    <xdr:to>
      <xdr:col>19</xdr:col>
      <xdr:colOff>533400</xdr:colOff>
      <xdr:row>15</xdr:row>
      <xdr:rowOff>124799</xdr:rowOff>
    </xdr:to>
    <xdr:sp macro="" textlink="">
      <xdr:nvSpPr>
        <xdr:cNvPr id="467" name="円/楕円 466"/>
        <xdr:cNvSpPr/>
      </xdr:nvSpPr>
      <xdr:spPr>
        <a:xfrm>
          <a:off x="13462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134976</xdr:rowOff>
    </xdr:from>
    <xdr:ext cx="762000" cy="259045"/>
    <xdr:sp macro="" textlink="">
      <xdr:nvSpPr>
        <xdr:cNvPr id="468" name="テキスト ボックス 467"/>
        <xdr:cNvSpPr txBox="1"/>
      </xdr:nvSpPr>
      <xdr:spPr>
        <a:xfrm>
          <a:off x="13131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608,240
606,115
547.57
254,363,583
247,017,543
5,434,716
130,727,406
280,358,379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25.6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類似団体と比較して人口</a:t>
          </a:r>
          <a:r>
            <a:rPr kumimoji="1" lang="en-US" altLang="ja-JP" sz="1300">
              <a:latin typeface="ＭＳ Ｐゴシック"/>
            </a:rPr>
            <a:t>1,000</a:t>
          </a:r>
          <a:r>
            <a:rPr kumimoji="1" lang="ja-JP" altLang="en-US" sz="1300">
              <a:latin typeface="ＭＳ Ｐゴシック"/>
            </a:rPr>
            <a:t>人当たり職員数が少ないことから、人件費も低い状況にある。</a:t>
          </a:r>
        </a:p>
        <a:p>
          <a:r>
            <a:rPr kumimoji="1" lang="ja-JP" altLang="en-US" sz="1300">
              <a:latin typeface="ＭＳ Ｐゴシック"/>
            </a:rPr>
            <a:t>　今後も、事務の効率化等を図るとともに、外部委託等により、人件費の縮減に努める。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37</xdr:row>
      <xdr:rowOff>58964</xdr:rowOff>
    </xdr:to>
    <xdr:cxnSp macro="">
      <xdr:nvCxnSpPr>
        <xdr:cNvPr id="66" name="直線コネクタ 65"/>
        <xdr:cNvCxnSpPr/>
      </xdr:nvCxnSpPr>
      <xdr:spPr>
        <a:xfrm flipV="1">
          <a:off x="3987800" y="6369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37</xdr:row>
      <xdr:rowOff>124278</xdr:rowOff>
    </xdr:to>
    <xdr:cxnSp macro="">
      <xdr:nvCxnSpPr>
        <xdr:cNvPr id="69" name="直線コネクタ 68"/>
        <xdr:cNvCxnSpPr/>
      </xdr:nvCxnSpPr>
      <xdr:spPr>
        <a:xfrm flipV="1">
          <a:off x="3098800" y="6402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38</xdr:row>
      <xdr:rowOff>50800</xdr:rowOff>
    </xdr:to>
    <xdr:cxnSp macro="">
      <xdr:nvCxnSpPr>
        <xdr:cNvPr id="72" name="直線コネクタ 71"/>
        <xdr:cNvCxnSpPr/>
      </xdr:nvCxnSpPr>
      <xdr:spPr>
        <a:xfrm flipV="1">
          <a:off x="2209800" y="6467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39915</xdr:rowOff>
    </xdr:from>
    <xdr:to>
      <xdr:col>3</xdr:col>
      <xdr:colOff>142875</xdr:colOff>
      <xdr:row>38</xdr:row>
      <xdr:rowOff>50800</xdr:rowOff>
    </xdr:to>
    <xdr:cxnSp macro="">
      <xdr:nvCxnSpPr>
        <xdr:cNvPr id="75" name="直線コネクタ 74"/>
        <xdr:cNvCxnSpPr/>
      </xdr:nvCxnSpPr>
      <xdr:spPr>
        <a:xfrm>
          <a:off x="1320800" y="6555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5" name="円/楕円 84"/>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163484</xdr:rowOff>
    </xdr:from>
    <xdr:ext cx="762000" cy="259045"/>
    <xdr:sp macro="" textlink="">
      <xdr:nvSpPr>
        <xdr:cNvPr id="86" name="人件費該当値テキスト"/>
        <xdr:cNvSpPr txBox="1"/>
      </xdr:nvSpPr>
      <xdr:spPr>
        <a:xfrm>
          <a:off x="4914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7" name="円/楕円 86"/>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119941</xdr:rowOff>
    </xdr:from>
    <xdr:ext cx="736600" cy="259045"/>
    <xdr:sp macro="" textlink="">
      <xdr:nvSpPr>
        <xdr:cNvPr id="88" name="テキスト ボックス 87"/>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73478</xdr:rowOff>
    </xdr:from>
    <xdr:to>
      <xdr:col>4</xdr:col>
      <xdr:colOff>396875</xdr:colOff>
      <xdr:row>38</xdr:row>
      <xdr:rowOff>3628</xdr:rowOff>
    </xdr:to>
    <xdr:sp macro="" textlink="">
      <xdr:nvSpPr>
        <xdr:cNvPr id="89" name="円/楕円 88"/>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13805</xdr:rowOff>
    </xdr:from>
    <xdr:ext cx="762000" cy="259045"/>
    <xdr:sp macro="" textlink="">
      <xdr:nvSpPr>
        <xdr:cNvPr id="90" name="テキスト ボックス 89"/>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92" name="テキスト ボックス 91"/>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93" name="円/楕円 92"/>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100891</xdr:rowOff>
    </xdr:from>
    <xdr:ext cx="762000" cy="259045"/>
    <xdr:sp macro="" textlink="">
      <xdr:nvSpPr>
        <xdr:cNvPr id="94" name="テキスト ボックス 93"/>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類似団体とほぼ同水準で推移しており、健全な財政に寄与しているものと考えている。</a:t>
          </a:r>
          <a:endParaRPr kumimoji="1" lang="en-US" altLang="ja-JP" sz="1300">
            <a:latin typeface="ＭＳ Ｐゴシック"/>
          </a:endParaRPr>
        </a:p>
        <a:p>
          <a:r>
            <a:rPr kumimoji="1" lang="ja-JP" altLang="en-US" sz="1300">
              <a:latin typeface="ＭＳ Ｐゴシック"/>
            </a:rPr>
            <a:t>　今後も、過去の実績等によらず、改めて必要性や効率性などを十分に検討し、見直し・節減合理化に努める。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50800</xdr:rowOff>
    </xdr:to>
    <xdr:cxnSp macro="">
      <xdr:nvCxnSpPr>
        <xdr:cNvPr id="127" name="直線コネクタ 126"/>
        <xdr:cNvCxnSpPr/>
      </xdr:nvCxnSpPr>
      <xdr:spPr>
        <a:xfrm>
          <a:off x="15671800" y="267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107950</xdr:rowOff>
    </xdr:to>
    <xdr:cxnSp macro="">
      <xdr:nvCxnSpPr>
        <xdr:cNvPr id="130" name="直線コネクタ 129"/>
        <xdr:cNvCxnSpPr/>
      </xdr:nvCxnSpPr>
      <xdr:spPr>
        <a:xfrm>
          <a:off x="14782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44450</xdr:rowOff>
    </xdr:to>
    <xdr:cxnSp macro="">
      <xdr:nvCxnSpPr>
        <xdr:cNvPr id="133" name="直線コネクタ 132"/>
        <xdr:cNvCxnSpPr/>
      </xdr:nvCxnSpPr>
      <xdr:spPr>
        <a:xfrm flipV="1">
          <a:off x="13893800" y="260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82550</xdr:rowOff>
    </xdr:to>
    <xdr:cxnSp macro="">
      <xdr:nvCxnSpPr>
        <xdr:cNvPr id="136" name="直線コネクタ 135"/>
        <xdr:cNvCxnSpPr/>
      </xdr:nvCxnSpPr>
      <xdr:spPr>
        <a:xfrm flipV="1">
          <a:off x="13004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0" name="円/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2" name="円/楕円 151"/>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3" name="テキスト ボックス 152"/>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143527</xdr:rowOff>
    </xdr:from>
    <xdr:ext cx="762000" cy="259045"/>
    <xdr:sp macro="" textlink="">
      <xdr:nvSpPr>
        <xdr:cNvPr id="155" name="テキスト ボックス 154"/>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障害福祉サービス給付事業や生活保護費の増等により、類似団体平均値より高く、年々増加傾向にある。</a:t>
          </a:r>
        </a:p>
        <a:p>
          <a:r>
            <a:rPr kumimoji="1" lang="ja-JP" altLang="en-US" sz="1300">
              <a:latin typeface="ＭＳ Ｐゴシック"/>
            </a:rPr>
            <a:t>　今後も、資格審査の適正化に取り組むとともに、市の単独事業については、改めて費用対効果等を検証して、見直しを行う等により、扶助費の抑制に努める。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110672</xdr:rowOff>
    </xdr:to>
    <xdr:cxnSp macro="">
      <xdr:nvCxnSpPr>
        <xdr:cNvPr id="190" name="直線コネクタ 189"/>
        <xdr:cNvCxnSpPr/>
      </xdr:nvCxnSpPr>
      <xdr:spPr>
        <a:xfrm>
          <a:off x="3987800" y="10299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129722</xdr:rowOff>
    </xdr:from>
    <xdr:to>
      <xdr:col>5</xdr:col>
      <xdr:colOff>549275</xdr:colOff>
      <xdr:row>60</xdr:row>
      <xdr:rowOff>12700</xdr:rowOff>
    </xdr:to>
    <xdr:cxnSp macro="">
      <xdr:nvCxnSpPr>
        <xdr:cNvPr id="193" name="直線コネクタ 192"/>
        <xdr:cNvCxnSpPr/>
      </xdr:nvCxnSpPr>
      <xdr:spPr>
        <a:xfrm>
          <a:off x="3098800" y="10245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5" name="テキスト ボックス 194"/>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42635</xdr:rowOff>
    </xdr:from>
    <xdr:to>
      <xdr:col>4</xdr:col>
      <xdr:colOff>346075</xdr:colOff>
      <xdr:row>59</xdr:row>
      <xdr:rowOff>129722</xdr:rowOff>
    </xdr:to>
    <xdr:cxnSp macro="">
      <xdr:nvCxnSpPr>
        <xdr:cNvPr id="196" name="直線コネクタ 195"/>
        <xdr:cNvCxnSpPr/>
      </xdr:nvCxnSpPr>
      <xdr:spPr>
        <a:xfrm>
          <a:off x="2209800" y="10158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8" name="テキスト ボックス 197"/>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20865</xdr:rowOff>
    </xdr:from>
    <xdr:to>
      <xdr:col>3</xdr:col>
      <xdr:colOff>142875</xdr:colOff>
      <xdr:row>59</xdr:row>
      <xdr:rowOff>42635</xdr:rowOff>
    </xdr:to>
    <xdr:cxnSp macro="">
      <xdr:nvCxnSpPr>
        <xdr:cNvPr id="199" name="直線コネクタ 198"/>
        <xdr:cNvCxnSpPr/>
      </xdr:nvCxnSpPr>
      <xdr:spPr>
        <a:xfrm>
          <a:off x="1320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109055</xdr:rowOff>
    </xdr:from>
    <xdr:ext cx="762000" cy="259045"/>
    <xdr:sp macro="" textlink="">
      <xdr:nvSpPr>
        <xdr:cNvPr id="201" name="テキスト ボックス 200"/>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119942</xdr:rowOff>
    </xdr:from>
    <xdr:ext cx="762000" cy="259045"/>
    <xdr:sp macro="" textlink="">
      <xdr:nvSpPr>
        <xdr:cNvPr id="203" name="テキスト ボックス 202"/>
        <xdr:cNvSpPr txBox="1"/>
      </xdr:nvSpPr>
      <xdr:spPr>
        <a:xfrm>
          <a:off x="939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59872</xdr:rowOff>
    </xdr:from>
    <xdr:to>
      <xdr:col>7</xdr:col>
      <xdr:colOff>66675</xdr:colOff>
      <xdr:row>60</xdr:row>
      <xdr:rowOff>161472</xdr:rowOff>
    </xdr:to>
    <xdr:sp macro="" textlink="">
      <xdr:nvSpPr>
        <xdr:cNvPr id="209" name="円/楕円 208"/>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139899</xdr:rowOff>
    </xdr:from>
    <xdr:ext cx="762000" cy="259045"/>
    <xdr:sp macro="" textlink="">
      <xdr:nvSpPr>
        <xdr:cNvPr id="210" name="扶助費該当値テキスト"/>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11" name="円/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78922</xdr:rowOff>
    </xdr:from>
    <xdr:to>
      <xdr:col>4</xdr:col>
      <xdr:colOff>396875</xdr:colOff>
      <xdr:row>60</xdr:row>
      <xdr:rowOff>9072</xdr:rowOff>
    </xdr:to>
    <xdr:sp macro="" textlink="">
      <xdr:nvSpPr>
        <xdr:cNvPr id="213" name="円/楕円 212"/>
        <xdr:cNvSpPr/>
      </xdr:nvSpPr>
      <xdr:spPr>
        <a:xfrm>
          <a:off x="3048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165299</xdr:rowOff>
    </xdr:from>
    <xdr:ext cx="762000" cy="259045"/>
    <xdr:sp macro="" textlink="">
      <xdr:nvSpPr>
        <xdr:cNvPr id="214" name="テキスト ボックス 213"/>
        <xdr:cNvSpPr txBox="1"/>
      </xdr:nvSpPr>
      <xdr:spPr>
        <a:xfrm>
          <a:off x="2717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163285</xdr:rowOff>
    </xdr:from>
    <xdr:to>
      <xdr:col>3</xdr:col>
      <xdr:colOff>193675</xdr:colOff>
      <xdr:row>59</xdr:row>
      <xdr:rowOff>93435</xdr:rowOff>
    </xdr:to>
    <xdr:sp macro="" textlink="">
      <xdr:nvSpPr>
        <xdr:cNvPr id="215" name="円/楕円 214"/>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78212</xdr:rowOff>
    </xdr:from>
    <xdr:ext cx="762000" cy="259045"/>
    <xdr:sp macro="" textlink="">
      <xdr:nvSpPr>
        <xdr:cNvPr id="216" name="テキスト ボックス 215"/>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141515</xdr:rowOff>
    </xdr:from>
    <xdr:to>
      <xdr:col>1</xdr:col>
      <xdr:colOff>676275</xdr:colOff>
      <xdr:row>59</xdr:row>
      <xdr:rowOff>71665</xdr:rowOff>
    </xdr:to>
    <xdr:sp macro="" textlink="">
      <xdr:nvSpPr>
        <xdr:cNvPr id="217" name="円/楕円 216"/>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56442</xdr:rowOff>
    </xdr:from>
    <xdr:ext cx="762000" cy="259045"/>
    <xdr:sp macro="" textlink="">
      <xdr:nvSpPr>
        <xdr:cNvPr id="218" name="テキスト ボックス 217"/>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類似団体とほぼ同水準で推移しており、健全な財政に寄与しているものと考えている。</a:t>
          </a:r>
        </a:p>
        <a:p>
          <a:r>
            <a:rPr kumimoji="1" lang="ja-JP" altLang="en-US" sz="1300">
              <a:latin typeface="ＭＳ Ｐゴシック"/>
            </a:rPr>
            <a:t>　今後も、他会計への繰出金を抑制するなどして、税収を主な財源とする普通会計の負担額を減らしていくよう努める。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43180</xdr:rowOff>
    </xdr:to>
    <xdr:cxnSp macro="">
      <xdr:nvCxnSpPr>
        <xdr:cNvPr id="251" name="直線コネクタ 250"/>
        <xdr:cNvCxnSpPr/>
      </xdr:nvCxnSpPr>
      <xdr:spPr>
        <a:xfrm>
          <a:off x="15671800" y="961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12700</xdr:rowOff>
    </xdr:to>
    <xdr:cxnSp macro="">
      <xdr:nvCxnSpPr>
        <xdr:cNvPr id="254" name="直線コネクタ 253"/>
        <xdr:cNvCxnSpPr/>
      </xdr:nvCxnSpPr>
      <xdr:spPr>
        <a:xfrm>
          <a:off x="14782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20320</xdr:rowOff>
    </xdr:to>
    <xdr:cxnSp macro="">
      <xdr:nvCxnSpPr>
        <xdr:cNvPr id="257" name="直線コネクタ 256"/>
        <xdr:cNvCxnSpPr/>
      </xdr:nvCxnSpPr>
      <xdr:spPr>
        <a:xfrm flipV="1">
          <a:off x="13893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20320</xdr:rowOff>
    </xdr:to>
    <xdr:cxnSp macro="">
      <xdr:nvCxnSpPr>
        <xdr:cNvPr id="260" name="直線コネクタ 259"/>
        <xdr:cNvCxnSpPr/>
      </xdr:nvCxnSpPr>
      <xdr:spPr>
        <a:xfrm>
          <a:off x="13004800" y="956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70" name="円/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135907</xdr:rowOff>
    </xdr:from>
    <xdr:ext cx="762000" cy="259045"/>
    <xdr:sp macro="" textlink="">
      <xdr:nvSpPr>
        <xdr:cNvPr id="271" name="その他該当値テキスト"/>
        <xdr:cNvSpPr txBox="1"/>
      </xdr:nvSpPr>
      <xdr:spPr>
        <a:xfrm>
          <a:off x="16598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2" name="円/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75" name="テキスト ボックス 27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6" name="円/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55897</xdr:rowOff>
    </xdr:from>
    <xdr:ext cx="762000" cy="259045"/>
    <xdr:sp macro="" textlink="">
      <xdr:nvSpPr>
        <xdr:cNvPr id="277" name="テキスト ボックス 276"/>
        <xdr:cNvSpPr txBox="1"/>
      </xdr:nvSpPr>
      <xdr:spPr>
        <a:xfrm>
          <a:off x="13512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8" name="円/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類似団体平均値より低くなっており、健全な財政に寄与しているものと考えている。</a:t>
          </a:r>
        </a:p>
        <a:p>
          <a:r>
            <a:rPr kumimoji="1" lang="ja-JP" altLang="en-US" sz="1300">
              <a:latin typeface="ＭＳ Ｐゴシック"/>
            </a:rPr>
            <a:t>　今後も、「補助金見直しの指針」等に基づき、団体運営費に係る補助の見直し等取組みを進めてきている。今後も同指針等に基づき、積極的な見直しに努める。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0</xdr:rowOff>
    </xdr:from>
    <xdr:to>
      <xdr:col>24</xdr:col>
      <xdr:colOff>31750</xdr:colOff>
      <xdr:row>34</xdr:row>
      <xdr:rowOff>12700</xdr:rowOff>
    </xdr:to>
    <xdr:cxnSp macro="">
      <xdr:nvCxnSpPr>
        <xdr:cNvPr id="312" name="直線コネクタ 311"/>
        <xdr:cNvCxnSpPr/>
      </xdr:nvCxnSpPr>
      <xdr:spPr>
        <a:xfrm>
          <a:off x="15671800" y="582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0</xdr:rowOff>
    </xdr:from>
    <xdr:to>
      <xdr:col>22</xdr:col>
      <xdr:colOff>565150</xdr:colOff>
      <xdr:row>34</xdr:row>
      <xdr:rowOff>0</xdr:rowOff>
    </xdr:to>
    <xdr:cxnSp macro="">
      <xdr:nvCxnSpPr>
        <xdr:cNvPr id="315" name="直線コネクタ 314"/>
        <xdr:cNvCxnSpPr/>
      </xdr:nvCxnSpPr>
      <xdr:spPr>
        <a:xfrm>
          <a:off x="14782800" y="582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158750</xdr:rowOff>
    </xdr:from>
    <xdr:to>
      <xdr:col>21</xdr:col>
      <xdr:colOff>361950</xdr:colOff>
      <xdr:row>34</xdr:row>
      <xdr:rowOff>0</xdr:rowOff>
    </xdr:to>
    <xdr:cxnSp macro="">
      <xdr:nvCxnSpPr>
        <xdr:cNvPr id="318" name="直線コネクタ 317"/>
        <xdr:cNvCxnSpPr/>
      </xdr:nvCxnSpPr>
      <xdr:spPr>
        <a:xfrm>
          <a:off x="13893800" y="581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158750</xdr:rowOff>
    </xdr:from>
    <xdr:to>
      <xdr:col>20</xdr:col>
      <xdr:colOff>158750</xdr:colOff>
      <xdr:row>34</xdr:row>
      <xdr:rowOff>38100</xdr:rowOff>
    </xdr:to>
    <xdr:cxnSp macro="">
      <xdr:nvCxnSpPr>
        <xdr:cNvPr id="321" name="直線コネクタ 320"/>
        <xdr:cNvCxnSpPr/>
      </xdr:nvCxnSpPr>
      <xdr:spPr>
        <a:xfrm flipV="1">
          <a:off x="13004800" y="581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133350</xdr:rowOff>
    </xdr:from>
    <xdr:to>
      <xdr:col>24</xdr:col>
      <xdr:colOff>82550</xdr:colOff>
      <xdr:row>34</xdr:row>
      <xdr:rowOff>63500</xdr:rowOff>
    </xdr:to>
    <xdr:sp macro="" textlink="">
      <xdr:nvSpPr>
        <xdr:cNvPr id="331" name="円/楕円 330"/>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149877</xdr:rowOff>
    </xdr:from>
    <xdr:ext cx="762000" cy="259045"/>
    <xdr:sp macro="" textlink="">
      <xdr:nvSpPr>
        <xdr:cNvPr id="332"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120650</xdr:rowOff>
    </xdr:from>
    <xdr:to>
      <xdr:col>22</xdr:col>
      <xdr:colOff>615950</xdr:colOff>
      <xdr:row>34</xdr:row>
      <xdr:rowOff>50800</xdr:rowOff>
    </xdr:to>
    <xdr:sp macro="" textlink="">
      <xdr:nvSpPr>
        <xdr:cNvPr id="333" name="円/楕円 332"/>
        <xdr:cNvSpPr/>
      </xdr:nvSpPr>
      <xdr:spPr>
        <a:xfrm>
          <a:off x="15621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60977</xdr:rowOff>
    </xdr:from>
    <xdr:ext cx="736600" cy="259045"/>
    <xdr:sp macro="" textlink="">
      <xdr:nvSpPr>
        <xdr:cNvPr id="334" name="テキスト ボックス 333"/>
        <xdr:cNvSpPr txBox="1"/>
      </xdr:nvSpPr>
      <xdr:spPr>
        <a:xfrm>
          <a:off x="15290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120650</xdr:rowOff>
    </xdr:from>
    <xdr:to>
      <xdr:col>21</xdr:col>
      <xdr:colOff>412750</xdr:colOff>
      <xdr:row>34</xdr:row>
      <xdr:rowOff>50800</xdr:rowOff>
    </xdr:to>
    <xdr:sp macro="" textlink="">
      <xdr:nvSpPr>
        <xdr:cNvPr id="335" name="円/楕円 334"/>
        <xdr:cNvSpPr/>
      </xdr:nvSpPr>
      <xdr:spPr>
        <a:xfrm>
          <a:off x="14732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60977</xdr:rowOff>
    </xdr:from>
    <xdr:ext cx="762000" cy="259045"/>
    <xdr:sp macro="" textlink="">
      <xdr:nvSpPr>
        <xdr:cNvPr id="336" name="テキスト ボックス 335"/>
        <xdr:cNvSpPr txBox="1"/>
      </xdr:nvSpPr>
      <xdr:spPr>
        <a:xfrm>
          <a:off x="14401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107950</xdr:rowOff>
    </xdr:from>
    <xdr:to>
      <xdr:col>20</xdr:col>
      <xdr:colOff>209550</xdr:colOff>
      <xdr:row>34</xdr:row>
      <xdr:rowOff>38100</xdr:rowOff>
    </xdr:to>
    <xdr:sp macro="" textlink="">
      <xdr:nvSpPr>
        <xdr:cNvPr id="337" name="円/楕円 336"/>
        <xdr:cNvSpPr/>
      </xdr:nvSpPr>
      <xdr:spPr>
        <a:xfrm>
          <a:off x="13843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48277</xdr:rowOff>
    </xdr:from>
    <xdr:ext cx="762000" cy="259045"/>
    <xdr:sp macro="" textlink="">
      <xdr:nvSpPr>
        <xdr:cNvPr id="338" name="テキスト ボックス 337"/>
        <xdr:cNvSpPr txBox="1"/>
      </xdr:nvSpPr>
      <xdr:spPr>
        <a:xfrm>
          <a:off x="13512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158750</xdr:rowOff>
    </xdr:from>
    <xdr:to>
      <xdr:col>19</xdr:col>
      <xdr:colOff>6350</xdr:colOff>
      <xdr:row>34</xdr:row>
      <xdr:rowOff>88900</xdr:rowOff>
    </xdr:to>
    <xdr:sp macro="" textlink="">
      <xdr:nvSpPr>
        <xdr:cNvPr id="339" name="円/楕円 338"/>
        <xdr:cNvSpPr/>
      </xdr:nvSpPr>
      <xdr:spPr>
        <a:xfrm>
          <a:off x="12954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99077</xdr:rowOff>
    </xdr:from>
    <xdr:ext cx="762000" cy="259045"/>
    <xdr:sp macro="" textlink="">
      <xdr:nvSpPr>
        <xdr:cNvPr id="340" name="テキスト ボックス 339"/>
        <xdr:cNvSpPr txBox="1"/>
      </xdr:nvSpPr>
      <xdr:spPr>
        <a:xfrm>
          <a:off x="12623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臨時財政対策債を除く公債費については、借入額を元金償還額の範囲内に抑制するとともに、公的資金の補償金免除による繰上償還等に取り組んでいるところであるが、同水準で推移している。</a:t>
          </a:r>
        </a:p>
        <a:p>
          <a:r>
            <a:rPr kumimoji="1" lang="ja-JP" altLang="en-US" sz="1300">
              <a:latin typeface="ＭＳ Ｐゴシック"/>
            </a:rPr>
            <a:t>　今後も、実質的な市債残高を減少させるため、プライマリーバランスの黒字を確保し、健全財政の維持に努める。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62992</xdr:rowOff>
    </xdr:to>
    <xdr:cxnSp macro="">
      <xdr:nvCxnSpPr>
        <xdr:cNvPr id="371" name="直線コネクタ 370"/>
        <xdr:cNvCxnSpPr/>
      </xdr:nvCxnSpPr>
      <xdr:spPr>
        <a:xfrm>
          <a:off x="3987800" y="13426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62992</xdr:rowOff>
    </xdr:to>
    <xdr:cxnSp macro="">
      <xdr:nvCxnSpPr>
        <xdr:cNvPr id="374" name="直線コネクタ 373"/>
        <xdr:cNvCxnSpPr/>
      </xdr:nvCxnSpPr>
      <xdr:spPr>
        <a:xfrm flipV="1">
          <a:off x="3098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72137</xdr:rowOff>
    </xdr:to>
    <xdr:cxnSp macro="">
      <xdr:nvCxnSpPr>
        <xdr:cNvPr id="377" name="直線コネクタ 376"/>
        <xdr:cNvCxnSpPr/>
      </xdr:nvCxnSpPr>
      <xdr:spPr>
        <a:xfrm flipV="1">
          <a:off x="2209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72137</xdr:rowOff>
    </xdr:to>
    <xdr:cxnSp macro="">
      <xdr:nvCxnSpPr>
        <xdr:cNvPr id="380" name="直線コネクタ 379"/>
        <xdr:cNvCxnSpPr/>
      </xdr:nvCxnSpPr>
      <xdr:spPr>
        <a:xfrm>
          <a:off x="1320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xdr:rowOff>
    </xdr:from>
    <xdr:to>
      <xdr:col>7</xdr:col>
      <xdr:colOff>66675</xdr:colOff>
      <xdr:row>78</xdr:row>
      <xdr:rowOff>113792</xdr:rowOff>
    </xdr:to>
    <xdr:sp macro="" textlink="">
      <xdr:nvSpPr>
        <xdr:cNvPr id="390" name="円/楕円 389"/>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155719</xdr:rowOff>
    </xdr:from>
    <xdr:ext cx="762000" cy="259045"/>
    <xdr:sp macro="" textlink="">
      <xdr:nvSpPr>
        <xdr:cNvPr id="391"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92" name="円/楕円 391"/>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3" name="テキスト ボックス 392"/>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xdr:rowOff>
    </xdr:from>
    <xdr:to>
      <xdr:col>4</xdr:col>
      <xdr:colOff>396875</xdr:colOff>
      <xdr:row>78</xdr:row>
      <xdr:rowOff>113792</xdr:rowOff>
    </xdr:to>
    <xdr:sp macro="" textlink="">
      <xdr:nvSpPr>
        <xdr:cNvPr id="394" name="円/楕円 393"/>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98569</xdr:rowOff>
    </xdr:from>
    <xdr:ext cx="762000" cy="259045"/>
    <xdr:sp macro="" textlink="">
      <xdr:nvSpPr>
        <xdr:cNvPr id="395" name="テキスト ボックス 394"/>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96" name="円/楕円 395"/>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97" name="テキスト ボックス 396"/>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8" name="円/楕円 397"/>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9" name="テキスト ボックス 398"/>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類似団体平均値より低くなっており、健全な財政に寄与しているものと考えている。</a:t>
          </a:r>
        </a:p>
        <a:p>
          <a:r>
            <a:rPr kumimoji="1" lang="ja-JP" altLang="en-US" sz="1300">
              <a:latin typeface="ＭＳ Ｐゴシック"/>
            </a:rPr>
            <a:t>　今後も、人件費、扶助費のほか投資的経費等について、各面からコスト縮減に努める。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35561</xdr:rowOff>
    </xdr:from>
    <xdr:to>
      <xdr:col>24</xdr:col>
      <xdr:colOff>31750</xdr:colOff>
      <xdr:row>77</xdr:row>
      <xdr:rowOff>111761</xdr:rowOff>
    </xdr:to>
    <xdr:cxnSp macro="">
      <xdr:nvCxnSpPr>
        <xdr:cNvPr id="432" name="直線コネクタ 431"/>
        <xdr:cNvCxnSpPr/>
      </xdr:nvCxnSpPr>
      <xdr:spPr>
        <a:xfrm>
          <a:off x="15671800" y="132372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16511</xdr:rowOff>
    </xdr:from>
    <xdr:to>
      <xdr:col>22</xdr:col>
      <xdr:colOff>565150</xdr:colOff>
      <xdr:row>77</xdr:row>
      <xdr:rowOff>35561</xdr:rowOff>
    </xdr:to>
    <xdr:cxnSp macro="">
      <xdr:nvCxnSpPr>
        <xdr:cNvPr id="435" name="直線コネクタ 434"/>
        <xdr:cNvCxnSpPr/>
      </xdr:nvCxnSpPr>
      <xdr:spPr>
        <a:xfrm>
          <a:off x="14782800" y="13218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24130</xdr:rowOff>
    </xdr:to>
    <xdr:cxnSp macro="">
      <xdr:nvCxnSpPr>
        <xdr:cNvPr id="438" name="直線コネクタ 437"/>
        <xdr:cNvCxnSpPr/>
      </xdr:nvCxnSpPr>
      <xdr:spPr>
        <a:xfrm flipV="1">
          <a:off x="13893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24130</xdr:rowOff>
    </xdr:to>
    <xdr:cxnSp macro="">
      <xdr:nvCxnSpPr>
        <xdr:cNvPr id="441" name="直線コネクタ 440"/>
        <xdr:cNvCxnSpPr/>
      </xdr:nvCxnSpPr>
      <xdr:spPr>
        <a:xfrm>
          <a:off x="13004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51" name="円/楕円 450"/>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77488</xdr:rowOff>
    </xdr:from>
    <xdr:ext cx="762000" cy="259045"/>
    <xdr:sp macro="" textlink="">
      <xdr:nvSpPr>
        <xdr:cNvPr id="452"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156211</xdr:rowOff>
    </xdr:from>
    <xdr:to>
      <xdr:col>22</xdr:col>
      <xdr:colOff>615950</xdr:colOff>
      <xdr:row>77</xdr:row>
      <xdr:rowOff>86361</xdr:rowOff>
    </xdr:to>
    <xdr:sp macro="" textlink="">
      <xdr:nvSpPr>
        <xdr:cNvPr id="453" name="円/楕円 452"/>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96538</xdr:rowOff>
    </xdr:from>
    <xdr:ext cx="736600" cy="259045"/>
    <xdr:sp macro="" textlink="">
      <xdr:nvSpPr>
        <xdr:cNvPr id="454" name="テキスト ボックス 453"/>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137161</xdr:rowOff>
    </xdr:from>
    <xdr:to>
      <xdr:col>21</xdr:col>
      <xdr:colOff>412750</xdr:colOff>
      <xdr:row>77</xdr:row>
      <xdr:rowOff>67311</xdr:rowOff>
    </xdr:to>
    <xdr:sp macro="" textlink="">
      <xdr:nvSpPr>
        <xdr:cNvPr id="455" name="円/楕円 454"/>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56" name="テキスト ボックス 455"/>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7" name="円/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58" name="テキスト ボックス 45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9" name="円/楕円 458"/>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60" name="テキスト ボックス 459"/>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鹿児島県鹿児島市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116743</xdr:rowOff>
    </xdr:from>
    <xdr:to>
      <xdr:col>4</xdr:col>
      <xdr:colOff>1117600</xdr:colOff>
      <xdr:row>19</xdr:row>
      <xdr:rowOff>52644</xdr:rowOff>
    </xdr:to>
    <xdr:cxnSp macro="">
      <xdr:nvCxnSpPr>
        <xdr:cNvPr id="48" name="直線コネクタ 47"/>
        <xdr:cNvCxnSpPr/>
      </xdr:nvCxnSpPr>
      <xdr:spPr bwMode="auto">
        <a:xfrm flipV="1">
          <a:off x="5003800" y="3250468"/>
          <a:ext cx="647700" cy="10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120584</xdr:rowOff>
    </xdr:from>
    <xdr:to>
      <xdr:col>4</xdr:col>
      <xdr:colOff>469900</xdr:colOff>
      <xdr:row>19</xdr:row>
      <xdr:rowOff>52644</xdr:rowOff>
    </xdr:to>
    <xdr:cxnSp macro="">
      <xdr:nvCxnSpPr>
        <xdr:cNvPr id="51" name="直線コネクタ 50"/>
        <xdr:cNvCxnSpPr/>
      </xdr:nvCxnSpPr>
      <xdr:spPr bwMode="auto">
        <a:xfrm>
          <a:off x="4305300" y="3254309"/>
          <a:ext cx="698500" cy="10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79390</xdr:rowOff>
    </xdr:from>
    <xdr:to>
      <xdr:col>3</xdr:col>
      <xdr:colOff>904875</xdr:colOff>
      <xdr:row>18</xdr:row>
      <xdr:rowOff>120584</xdr:rowOff>
    </xdr:to>
    <xdr:cxnSp macro="">
      <xdr:nvCxnSpPr>
        <xdr:cNvPr id="54" name="直線コネクタ 53"/>
        <xdr:cNvCxnSpPr/>
      </xdr:nvCxnSpPr>
      <xdr:spPr bwMode="auto">
        <a:xfrm>
          <a:off x="3606800" y="3213115"/>
          <a:ext cx="698500" cy="4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79390</xdr:rowOff>
    </xdr:from>
    <xdr:to>
      <xdr:col>3</xdr:col>
      <xdr:colOff>206375</xdr:colOff>
      <xdr:row>18</xdr:row>
      <xdr:rowOff>103302</xdr:rowOff>
    </xdr:to>
    <xdr:cxnSp macro="">
      <xdr:nvCxnSpPr>
        <xdr:cNvPr id="57" name="直線コネクタ 56"/>
        <xdr:cNvCxnSpPr/>
      </xdr:nvCxnSpPr>
      <xdr:spPr bwMode="auto">
        <a:xfrm flipV="1">
          <a:off x="2908300" y="3213115"/>
          <a:ext cx="698500" cy="2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65943</xdr:rowOff>
    </xdr:from>
    <xdr:to>
      <xdr:col>5</xdr:col>
      <xdr:colOff>34925</xdr:colOff>
      <xdr:row>18</xdr:row>
      <xdr:rowOff>167543</xdr:rowOff>
    </xdr:to>
    <xdr:sp macro="" textlink="">
      <xdr:nvSpPr>
        <xdr:cNvPr id="67" name="円/楕円 66"/>
        <xdr:cNvSpPr/>
      </xdr:nvSpPr>
      <xdr:spPr bwMode="auto">
        <a:xfrm>
          <a:off x="5600700" y="319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38020</xdr:rowOff>
    </xdr:from>
    <xdr:ext cx="762000" cy="259045"/>
    <xdr:sp macro="" textlink="">
      <xdr:nvSpPr>
        <xdr:cNvPr id="68" name="人口1人当たり決算額の推移該当値テキスト130"/>
        <xdr:cNvSpPr txBox="1"/>
      </xdr:nvSpPr>
      <xdr:spPr>
        <a:xfrm>
          <a:off x="5740400" y="317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55,016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1844</xdr:rowOff>
    </xdr:from>
    <xdr:to>
      <xdr:col>4</xdr:col>
      <xdr:colOff>520700</xdr:colOff>
      <xdr:row>19</xdr:row>
      <xdr:rowOff>103444</xdr:rowOff>
    </xdr:to>
    <xdr:sp macro="" textlink="">
      <xdr:nvSpPr>
        <xdr:cNvPr id="69" name="円/楕円 68"/>
        <xdr:cNvSpPr/>
      </xdr:nvSpPr>
      <xdr:spPr bwMode="auto">
        <a:xfrm>
          <a:off x="4953000" y="330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88221</xdr:rowOff>
    </xdr:from>
    <xdr:ext cx="736600" cy="259045"/>
    <xdr:sp macro="" textlink="">
      <xdr:nvSpPr>
        <xdr:cNvPr id="70" name="テキスト ボックス 69"/>
        <xdr:cNvSpPr txBox="1"/>
      </xdr:nvSpPr>
      <xdr:spPr>
        <a:xfrm>
          <a:off x="4622800" y="3393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69784</xdr:rowOff>
    </xdr:from>
    <xdr:to>
      <xdr:col>3</xdr:col>
      <xdr:colOff>955675</xdr:colOff>
      <xdr:row>18</xdr:row>
      <xdr:rowOff>171384</xdr:rowOff>
    </xdr:to>
    <xdr:sp macro="" textlink="">
      <xdr:nvSpPr>
        <xdr:cNvPr id="71" name="円/楕円 70"/>
        <xdr:cNvSpPr/>
      </xdr:nvSpPr>
      <xdr:spPr bwMode="auto">
        <a:xfrm>
          <a:off x="4254500" y="320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156161</xdr:rowOff>
    </xdr:from>
    <xdr:ext cx="762000" cy="259045"/>
    <xdr:sp macro="" textlink="">
      <xdr:nvSpPr>
        <xdr:cNvPr id="72" name="テキスト ボックス 71"/>
        <xdr:cNvSpPr txBox="1"/>
      </xdr:nvSpPr>
      <xdr:spPr>
        <a:xfrm>
          <a:off x="3924300" y="328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28590</xdr:rowOff>
    </xdr:from>
    <xdr:to>
      <xdr:col>3</xdr:col>
      <xdr:colOff>257175</xdr:colOff>
      <xdr:row>18</xdr:row>
      <xdr:rowOff>130191</xdr:rowOff>
    </xdr:to>
    <xdr:sp macro="" textlink="">
      <xdr:nvSpPr>
        <xdr:cNvPr id="73" name="円/楕円 72"/>
        <xdr:cNvSpPr/>
      </xdr:nvSpPr>
      <xdr:spPr bwMode="auto">
        <a:xfrm>
          <a:off x="35560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114967</xdr:rowOff>
    </xdr:from>
    <xdr:ext cx="762000" cy="259045"/>
    <xdr:sp macro="" textlink="">
      <xdr:nvSpPr>
        <xdr:cNvPr id="74" name="テキスト ボックス 73"/>
        <xdr:cNvSpPr txBox="1"/>
      </xdr:nvSpPr>
      <xdr:spPr>
        <a:xfrm>
          <a:off x="32258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52502</xdr:rowOff>
    </xdr:from>
    <xdr:to>
      <xdr:col>2</xdr:col>
      <xdr:colOff>692150</xdr:colOff>
      <xdr:row>18</xdr:row>
      <xdr:rowOff>154102</xdr:rowOff>
    </xdr:to>
    <xdr:sp macro="" textlink="">
      <xdr:nvSpPr>
        <xdr:cNvPr id="75" name="円/楕円 74"/>
        <xdr:cNvSpPr/>
      </xdr:nvSpPr>
      <xdr:spPr bwMode="auto">
        <a:xfrm>
          <a:off x="2857500" y="318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138879</xdr:rowOff>
    </xdr:from>
    <xdr:ext cx="762000" cy="259045"/>
    <xdr:sp macro="" textlink="">
      <xdr:nvSpPr>
        <xdr:cNvPr id="76" name="テキスト ボックス 75"/>
        <xdr:cNvSpPr txBox="1"/>
      </xdr:nvSpPr>
      <xdr:spPr>
        <a:xfrm>
          <a:off x="2527300" y="32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266408</xdr:rowOff>
    </xdr:from>
    <xdr:to>
      <xdr:col>4</xdr:col>
      <xdr:colOff>1117600</xdr:colOff>
      <xdr:row>35</xdr:row>
      <xdr:rowOff>289382</xdr:rowOff>
    </xdr:to>
    <xdr:cxnSp macro="">
      <xdr:nvCxnSpPr>
        <xdr:cNvPr id="109" name="直線コネクタ 108"/>
        <xdr:cNvCxnSpPr/>
      </xdr:nvCxnSpPr>
      <xdr:spPr bwMode="auto">
        <a:xfrm>
          <a:off x="5003800" y="6876758"/>
          <a:ext cx="6477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252882</xdr:rowOff>
    </xdr:from>
    <xdr:to>
      <xdr:col>4</xdr:col>
      <xdr:colOff>469900</xdr:colOff>
      <xdr:row>35</xdr:row>
      <xdr:rowOff>266408</xdr:rowOff>
    </xdr:to>
    <xdr:cxnSp macro="">
      <xdr:nvCxnSpPr>
        <xdr:cNvPr id="112" name="直線コネクタ 111"/>
        <xdr:cNvCxnSpPr/>
      </xdr:nvCxnSpPr>
      <xdr:spPr bwMode="auto">
        <a:xfrm>
          <a:off x="4305300" y="6863232"/>
          <a:ext cx="698500" cy="1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198475</xdr:rowOff>
    </xdr:from>
    <xdr:to>
      <xdr:col>3</xdr:col>
      <xdr:colOff>904875</xdr:colOff>
      <xdr:row>35</xdr:row>
      <xdr:rowOff>252882</xdr:rowOff>
    </xdr:to>
    <xdr:cxnSp macro="">
      <xdr:nvCxnSpPr>
        <xdr:cNvPr id="115" name="直線コネクタ 114"/>
        <xdr:cNvCxnSpPr/>
      </xdr:nvCxnSpPr>
      <xdr:spPr bwMode="auto">
        <a:xfrm>
          <a:off x="3606800" y="6808825"/>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183235</xdr:rowOff>
    </xdr:from>
    <xdr:to>
      <xdr:col>3</xdr:col>
      <xdr:colOff>206375</xdr:colOff>
      <xdr:row>35</xdr:row>
      <xdr:rowOff>198475</xdr:rowOff>
    </xdr:to>
    <xdr:cxnSp macro="">
      <xdr:nvCxnSpPr>
        <xdr:cNvPr id="118" name="直線コネクタ 117"/>
        <xdr:cNvCxnSpPr/>
      </xdr:nvCxnSpPr>
      <xdr:spPr bwMode="auto">
        <a:xfrm>
          <a:off x="2908300" y="6793585"/>
          <a:ext cx="698500" cy="1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2" name="テキスト ボックス 121"/>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238582</xdr:rowOff>
    </xdr:from>
    <xdr:to>
      <xdr:col>5</xdr:col>
      <xdr:colOff>34925</xdr:colOff>
      <xdr:row>35</xdr:row>
      <xdr:rowOff>340182</xdr:rowOff>
    </xdr:to>
    <xdr:sp macro="" textlink="">
      <xdr:nvSpPr>
        <xdr:cNvPr id="128" name="円/楕円 127"/>
        <xdr:cNvSpPr/>
      </xdr:nvSpPr>
      <xdr:spPr bwMode="auto">
        <a:xfrm>
          <a:off x="5600700" y="684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210659</xdr:rowOff>
    </xdr:from>
    <xdr:ext cx="762000" cy="259045"/>
    <xdr:sp macro="" textlink="">
      <xdr:nvSpPr>
        <xdr:cNvPr id="129" name="人口1人当たり決算額の推移該当値テキスト445"/>
        <xdr:cNvSpPr txBox="1"/>
      </xdr:nvSpPr>
      <xdr:spPr>
        <a:xfrm>
          <a:off x="5740400" y="682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215608</xdr:rowOff>
    </xdr:from>
    <xdr:to>
      <xdr:col>4</xdr:col>
      <xdr:colOff>520700</xdr:colOff>
      <xdr:row>35</xdr:row>
      <xdr:rowOff>317208</xdr:rowOff>
    </xdr:to>
    <xdr:sp macro="" textlink="">
      <xdr:nvSpPr>
        <xdr:cNvPr id="130" name="円/楕円 129"/>
        <xdr:cNvSpPr/>
      </xdr:nvSpPr>
      <xdr:spPr bwMode="auto">
        <a:xfrm>
          <a:off x="4953000" y="682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301985</xdr:rowOff>
    </xdr:from>
    <xdr:ext cx="736600" cy="259045"/>
    <xdr:sp macro="" textlink="">
      <xdr:nvSpPr>
        <xdr:cNvPr id="131" name="テキスト ボックス 130"/>
        <xdr:cNvSpPr txBox="1"/>
      </xdr:nvSpPr>
      <xdr:spPr>
        <a:xfrm>
          <a:off x="4622800" y="691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202082</xdr:rowOff>
    </xdr:from>
    <xdr:to>
      <xdr:col>3</xdr:col>
      <xdr:colOff>955675</xdr:colOff>
      <xdr:row>35</xdr:row>
      <xdr:rowOff>303682</xdr:rowOff>
    </xdr:to>
    <xdr:sp macro="" textlink="">
      <xdr:nvSpPr>
        <xdr:cNvPr id="132" name="円/楕円 131"/>
        <xdr:cNvSpPr/>
      </xdr:nvSpPr>
      <xdr:spPr bwMode="auto">
        <a:xfrm>
          <a:off x="4254500" y="681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288459</xdr:rowOff>
    </xdr:from>
    <xdr:ext cx="762000" cy="259045"/>
    <xdr:sp macro="" textlink="">
      <xdr:nvSpPr>
        <xdr:cNvPr id="133" name="テキスト ボックス 132"/>
        <xdr:cNvSpPr txBox="1"/>
      </xdr:nvSpPr>
      <xdr:spPr>
        <a:xfrm>
          <a:off x="3924300" y="68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147675</xdr:rowOff>
    </xdr:from>
    <xdr:to>
      <xdr:col>3</xdr:col>
      <xdr:colOff>257175</xdr:colOff>
      <xdr:row>35</xdr:row>
      <xdr:rowOff>249275</xdr:rowOff>
    </xdr:to>
    <xdr:sp macro="" textlink="">
      <xdr:nvSpPr>
        <xdr:cNvPr id="134" name="円/楕円 133"/>
        <xdr:cNvSpPr/>
      </xdr:nvSpPr>
      <xdr:spPr bwMode="auto">
        <a:xfrm>
          <a:off x="3556000" y="675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234052</xdr:rowOff>
    </xdr:from>
    <xdr:ext cx="762000" cy="259045"/>
    <xdr:sp macro="" textlink="">
      <xdr:nvSpPr>
        <xdr:cNvPr id="135" name="テキスト ボックス 134"/>
        <xdr:cNvSpPr txBox="1"/>
      </xdr:nvSpPr>
      <xdr:spPr>
        <a:xfrm>
          <a:off x="3225800" y="68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132435</xdr:rowOff>
    </xdr:from>
    <xdr:to>
      <xdr:col>2</xdr:col>
      <xdr:colOff>692150</xdr:colOff>
      <xdr:row>35</xdr:row>
      <xdr:rowOff>234035</xdr:rowOff>
    </xdr:to>
    <xdr:sp macro="" textlink="">
      <xdr:nvSpPr>
        <xdr:cNvPr id="136" name="円/楕円 135"/>
        <xdr:cNvSpPr/>
      </xdr:nvSpPr>
      <xdr:spPr bwMode="auto">
        <a:xfrm>
          <a:off x="2857500" y="674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218812</xdr:rowOff>
    </xdr:from>
    <xdr:ext cx="762000" cy="259045"/>
    <xdr:sp macro="" textlink="">
      <xdr:nvSpPr>
        <xdr:cNvPr id="137" name="テキスト ボックス 136"/>
        <xdr:cNvSpPr txBox="1"/>
      </xdr:nvSpPr>
      <xdr:spPr>
        <a:xfrm>
          <a:off x="2527300" y="68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標準財政規模に対する財政調整基金残高、実質収支額、実質単年度収支ともに、健全な財政を維持しているものと考えている。</a:t>
          </a:r>
        </a:p>
        <a:p>
          <a:r>
            <a:rPr kumimoji="1" lang="ja-JP" altLang="en-US" sz="1300">
              <a:latin typeface="ＭＳ ゴシック" pitchFamily="49" charset="-128"/>
              <a:ea typeface="ＭＳ ゴシック" pitchFamily="49" charset="-128"/>
            </a:rPr>
            <a:t>　財政環境が一段と厳しくなることが予想される中、持続可能なまちづくりを進めるためには、基金の計画的かつ効果的活用が益々重要となることから、可能な限り基金残高を確保するとともに、実質収支、実質単年度収支についても黒字とな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赤字が発生している会計もあるが、黒字となっている会計が上回っており、全体としては、健全な財政が維持できている。</a:t>
          </a:r>
        </a:p>
        <a:p>
          <a:r>
            <a:rPr kumimoji="1" lang="ja-JP" altLang="en-US" sz="1400">
              <a:latin typeface="ＭＳ ゴシック" pitchFamily="49" charset="-128"/>
              <a:ea typeface="ＭＳ ゴシック" pitchFamily="49" charset="-128"/>
            </a:rPr>
            <a:t>　今後も、各会計において独立採算性の原則のもと、財政健全化に向けた取組みを進めることで、市全体として健全な財政を維持していく必要がある。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元利償還金が増加傾向にあるが、控除される特定財源等も増加していることにより、実質公債費比率の分子は、年々減少してきている。</a:t>
          </a:r>
        </a:p>
        <a:p>
          <a:r>
            <a:rPr kumimoji="1" lang="ja-JP" altLang="en-US" sz="1400">
              <a:latin typeface="ＭＳ ゴシック" pitchFamily="49" charset="-128"/>
              <a:ea typeface="ＭＳ ゴシック" pitchFamily="49" charset="-128"/>
            </a:rPr>
            <a:t>　今後も、借入額を元金償還額の範囲内に抑制するなど、実質的な市債残高を減少させ健全財政の維持に努める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一般会計等に係る地方債の現在高が増加傾向にあるが、基準財政需要額算入見込額は増加するなど、一定の水準は保っており、健全な財政を維持できているものと考えている。</a:t>
          </a:r>
        </a:p>
        <a:p>
          <a:r>
            <a:rPr kumimoji="1" lang="ja-JP" altLang="en-US" sz="1400">
              <a:latin typeface="ＭＳ ゴシック" pitchFamily="49" charset="-128"/>
              <a:ea typeface="ＭＳ ゴシック" pitchFamily="49" charset="-128"/>
            </a:rPr>
            <a:t>　今後も、将来負担額を抑制するとともに、充当可能財源等の増加を図り、将来負担比率の減少に努める。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254363583</v>
      </c>
      <c r="BO4" s="349"/>
      <c r="BP4" s="349"/>
      <c r="BQ4" s="349"/>
      <c r="BR4" s="349"/>
      <c r="BS4" s="349"/>
      <c r="BT4" s="349"/>
      <c r="BU4" s="350"/>
      <c r="BV4" s="348">
        <v>241624034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247017543</v>
      </c>
      <c r="BO5" s="386"/>
      <c r="BP5" s="386"/>
      <c r="BQ5" s="386"/>
      <c r="BR5" s="386"/>
      <c r="BS5" s="386"/>
      <c r="BT5" s="386"/>
      <c r="BU5" s="387"/>
      <c r="BV5" s="385">
        <v>233370735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90.4</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7346040</v>
      </c>
      <c r="BO6" s="386"/>
      <c r="BP6" s="386"/>
      <c r="BQ6" s="386"/>
      <c r="BR6" s="386"/>
      <c r="BS6" s="386"/>
      <c r="BT6" s="386"/>
      <c r="BU6" s="387"/>
      <c r="BV6" s="385">
        <v>8253299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98.6</v>
      </c>
      <c r="CU6" s="423"/>
      <c r="CV6" s="423"/>
      <c r="CW6" s="423"/>
      <c r="CX6" s="423"/>
      <c r="CY6" s="423"/>
      <c r="CZ6" s="423"/>
      <c r="DA6" s="424"/>
      <c r="DB6" s="422">
        <v>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1911324</v>
      </c>
      <c r="BO7" s="386"/>
      <c r="BP7" s="386"/>
      <c r="BQ7" s="386"/>
      <c r="BR7" s="386"/>
      <c r="BS7" s="386"/>
      <c r="BT7" s="386"/>
      <c r="BU7" s="387"/>
      <c r="BV7" s="385">
        <v>2064035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130727406</v>
      </c>
      <c r="CU7" s="386"/>
      <c r="CV7" s="386"/>
      <c r="CW7" s="386"/>
      <c r="CX7" s="386"/>
      <c r="CY7" s="386"/>
      <c r="CZ7" s="386"/>
      <c r="DA7" s="387"/>
      <c r="DB7" s="385">
        <v>129438455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5434716</v>
      </c>
      <c r="BO8" s="386"/>
      <c r="BP8" s="386"/>
      <c r="BQ8" s="386"/>
      <c r="BR8" s="386"/>
      <c r="BS8" s="386"/>
      <c r="BT8" s="386"/>
      <c r="BU8" s="387"/>
      <c r="BV8" s="385">
        <v>6189264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605846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-754548</v>
      </c>
      <c r="BO9" s="386"/>
      <c r="BP9" s="386"/>
      <c r="BQ9" s="386"/>
      <c r="BR9" s="386"/>
      <c r="BS9" s="386"/>
      <c r="BT9" s="386"/>
      <c r="BU9" s="387"/>
      <c r="BV9" s="385">
        <v>-276313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v>
      </c>
      <c r="CU9" s="383"/>
      <c r="CV9" s="383"/>
      <c r="CW9" s="383"/>
      <c r="CX9" s="383"/>
      <c r="CY9" s="383"/>
      <c r="CZ9" s="383"/>
      <c r="DA9" s="384"/>
      <c r="DB9" s="382">
        <v>16.100000000000001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604367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2464601</v>
      </c>
      <c r="BO10" s="386"/>
      <c r="BP10" s="386"/>
      <c r="BQ10" s="386"/>
      <c r="BR10" s="386"/>
      <c r="BS10" s="386"/>
      <c r="BT10" s="386"/>
      <c r="BU10" s="387"/>
      <c r="BV10" s="385">
        <v>2198581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25959</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608240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1300000</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606115</v>
      </c>
      <c r="S13" s="467"/>
      <c r="T13" s="467"/>
      <c r="U13" s="467"/>
      <c r="V13" s="468"/>
      <c r="W13" s="401" t="s">
        <v>122</v>
      </c>
      <c r="X13" s="402"/>
      <c r="Y13" s="402"/>
      <c r="Z13" s="402"/>
      <c r="AA13" s="402"/>
      <c r="AB13" s="392"/>
      <c r="AC13" s="436">
        <v>3700</v>
      </c>
      <c r="AD13" s="437"/>
      <c r="AE13" s="437"/>
      <c r="AF13" s="437"/>
      <c r="AG13" s="476"/>
      <c r="AH13" s="436">
        <v>4856</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410053</v>
      </c>
      <c r="BO13" s="386"/>
      <c r="BP13" s="386"/>
      <c r="BQ13" s="386"/>
      <c r="BR13" s="386"/>
      <c r="BS13" s="386"/>
      <c r="BT13" s="386"/>
      <c r="BU13" s="387"/>
      <c r="BV13" s="385">
        <v>1948227</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4.2</v>
      </c>
      <c r="CU13" s="383"/>
      <c r="CV13" s="383"/>
      <c r="CW13" s="383"/>
      <c r="CX13" s="383"/>
      <c r="CY13" s="383"/>
      <c r="CZ13" s="383"/>
      <c r="DA13" s="384"/>
      <c r="DB13" s="382">
        <v>4.5999999999999996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609250</v>
      </c>
      <c r="S14" s="467"/>
      <c r="T14" s="467"/>
      <c r="U14" s="467"/>
      <c r="V14" s="468"/>
      <c r="W14" s="375"/>
      <c r="X14" s="376"/>
      <c r="Y14" s="376"/>
      <c r="Z14" s="376"/>
      <c r="AA14" s="376"/>
      <c r="AB14" s="365"/>
      <c r="AC14" s="469">
        <v>1.4</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25.6</v>
      </c>
      <c r="CU14" s="481"/>
      <c r="CV14" s="481"/>
      <c r="CW14" s="481"/>
      <c r="CX14" s="481"/>
      <c r="CY14" s="481"/>
      <c r="CZ14" s="481"/>
      <c r="DA14" s="482"/>
      <c r="DB14" s="480">
        <v>22.7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607169</v>
      </c>
      <c r="S15" s="467"/>
      <c r="T15" s="467"/>
      <c r="U15" s="467"/>
      <c r="V15" s="468"/>
      <c r="W15" s="401" t="s">
        <v>128</v>
      </c>
      <c r="X15" s="402"/>
      <c r="Y15" s="402"/>
      <c r="Z15" s="402"/>
      <c r="AA15" s="402"/>
      <c r="AB15" s="392"/>
      <c r="AC15" s="436">
        <v>39284</v>
      </c>
      <c r="AD15" s="437"/>
      <c r="AE15" s="437"/>
      <c r="AF15" s="437"/>
      <c r="AG15" s="476"/>
      <c r="AH15" s="436">
        <v>46879</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67019084</v>
      </c>
      <c r="BO15" s="349"/>
      <c r="BP15" s="349"/>
      <c r="BQ15" s="349"/>
      <c r="BR15" s="349"/>
      <c r="BS15" s="349"/>
      <c r="BT15" s="349"/>
      <c r="BU15" s="350"/>
      <c r="BV15" s="348">
        <v>64995285</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15.2</v>
      </c>
      <c r="AD16" s="470"/>
      <c r="AE16" s="470"/>
      <c r="AF16" s="470"/>
      <c r="AG16" s="471"/>
      <c r="AH16" s="469">
        <v>17</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96278066</v>
      </c>
      <c r="BO16" s="386"/>
      <c r="BP16" s="386"/>
      <c r="BQ16" s="386"/>
      <c r="BR16" s="386"/>
      <c r="BS16" s="386"/>
      <c r="BT16" s="386"/>
      <c r="BU16" s="387"/>
      <c r="BV16" s="385">
        <v>94180151</v>
      </c>
      <c r="BW16" s="386"/>
      <c r="BX16" s="386"/>
      <c r="BY16" s="386"/>
      <c r="BZ16" s="386"/>
      <c r="CA16" s="386"/>
      <c r="CB16" s="386"/>
      <c r="CC16" s="387"/>
      <c r="CD16" s="152"/>
      <c r="CE16" s="492" t="s">
        <v>134</v>
      </c>
      <c r="CF16" s="492"/>
      <c r="CG16" s="492"/>
      <c r="CH16" s="492"/>
      <c r="CI16" s="492"/>
      <c r="CJ16" s="492"/>
      <c r="CK16" s="492"/>
      <c r="CL16" s="492"/>
      <c r="CM16" s="492"/>
      <c r="CN16" s="492"/>
      <c r="CO16" s="492"/>
      <c r="CP16" s="492"/>
      <c r="CQ16" s="492"/>
      <c r="CR16" s="492"/>
      <c r="CS16" s="493"/>
      <c r="CT16" s="382">
        <v>8.4</v>
      </c>
      <c r="CU16" s="383"/>
      <c r="CV16" s="383"/>
      <c r="CW16" s="383"/>
      <c r="CX16" s="383"/>
      <c r="CY16" s="383"/>
      <c r="CZ16" s="383"/>
      <c r="DA16" s="384"/>
      <c r="DB16" s="382">
        <v>7.4</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132</v>
      </c>
      <c r="S17" s="487"/>
      <c r="T17" s="487"/>
      <c r="U17" s="487"/>
      <c r="V17" s="488"/>
      <c r="W17" s="401" t="s">
        <v>136</v>
      </c>
      <c r="X17" s="402"/>
      <c r="Y17" s="402"/>
      <c r="Z17" s="402"/>
      <c r="AA17" s="402"/>
      <c r="AB17" s="392"/>
      <c r="AC17" s="436">
        <v>214720</v>
      </c>
      <c r="AD17" s="437"/>
      <c r="AE17" s="437"/>
      <c r="AF17" s="437"/>
      <c r="AG17" s="476"/>
      <c r="AH17" s="436">
        <v>222690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86970113</v>
      </c>
      <c r="BO17" s="386"/>
      <c r="BP17" s="386"/>
      <c r="BQ17" s="386"/>
      <c r="BR17" s="386"/>
      <c r="BS17" s="386"/>
      <c r="BT17" s="386"/>
      <c r="BU17" s="387"/>
      <c r="BV17" s="385">
        <v>84658203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547.57000000000005</v>
      </c>
      <c r="M18" s="498"/>
      <c r="N18" s="498"/>
      <c r="O18" s="498"/>
      <c r="P18" s="498"/>
      <c r="Q18" s="498"/>
      <c r="R18" s="499"/>
      <c r="S18" s="499"/>
      <c r="T18" s="499"/>
      <c r="U18" s="499"/>
      <c r="V18" s="500"/>
      <c r="W18" s="403"/>
      <c r="X18" s="404"/>
      <c r="Y18" s="404"/>
      <c r="Z18" s="404"/>
      <c r="AA18" s="404"/>
      <c r="AB18" s="395"/>
      <c r="AC18" s="501">
        <v>83.3</v>
      </c>
      <c r="AD18" s="502"/>
      <c r="AE18" s="502"/>
      <c r="AF18" s="502"/>
      <c r="AG18" s="503"/>
      <c r="AH18" s="501">
        <v>80.599999999999994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120112446</v>
      </c>
      <c r="BO18" s="386"/>
      <c r="BP18" s="386"/>
      <c r="BQ18" s="386"/>
      <c r="BR18" s="386"/>
      <c r="BS18" s="386"/>
      <c r="BT18" s="386"/>
      <c r="BU18" s="387"/>
      <c r="BV18" s="385">
        <v>116336916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1106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160377241</v>
      </c>
      <c r="BO19" s="386"/>
      <c r="BP19" s="386"/>
      <c r="BQ19" s="386"/>
      <c r="BR19" s="386"/>
      <c r="BS19" s="386"/>
      <c r="BT19" s="386"/>
      <c r="BU19" s="387"/>
      <c r="BV19" s="385">
        <v>157417917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264686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280358379</v>
      </c>
      <c r="BO23" s="386"/>
      <c r="BP23" s="386"/>
      <c r="BQ23" s="386"/>
      <c r="BR23" s="386"/>
      <c r="BS23" s="386"/>
      <c r="BT23" s="386"/>
      <c r="BU23" s="387"/>
      <c r="BV23" s="385">
        <v>271053542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11540</v>
      </c>
      <c r="R24" s="437"/>
      <c r="S24" s="437"/>
      <c r="T24" s="437"/>
      <c r="U24" s="437"/>
      <c r="V24" s="476"/>
      <c r="W24" s="531"/>
      <c r="X24" s="519"/>
      <c r="Y24" s="520"/>
      <c r="Z24" s="435" t="s">
        <v>152</v>
      </c>
      <c r="AA24" s="415"/>
      <c r="AB24" s="415"/>
      <c r="AC24" s="415"/>
      <c r="AD24" s="415"/>
      <c r="AE24" s="415"/>
      <c r="AF24" s="415"/>
      <c r="AG24" s="416"/>
      <c r="AH24" s="436">
        <v>3435</v>
      </c>
      <c r="AI24" s="437"/>
      <c r="AJ24" s="437"/>
      <c r="AK24" s="437"/>
      <c r="AL24" s="476"/>
      <c r="AM24" s="436">
        <v>11187795</v>
      </c>
      <c r="AN24" s="437"/>
      <c r="AO24" s="437"/>
      <c r="AP24" s="437"/>
      <c r="AQ24" s="437"/>
      <c r="AR24" s="476"/>
      <c r="AS24" s="436">
        <v>3257</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203784366</v>
      </c>
      <c r="BO24" s="386"/>
      <c r="BP24" s="386"/>
      <c r="BQ24" s="386"/>
      <c r="BR24" s="386"/>
      <c r="BS24" s="386"/>
      <c r="BT24" s="386"/>
      <c r="BU24" s="387"/>
      <c r="BV24" s="385">
        <v>199320874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9310</v>
      </c>
      <c r="R25" s="437"/>
      <c r="S25" s="437"/>
      <c r="T25" s="437"/>
      <c r="U25" s="437"/>
      <c r="V25" s="476"/>
      <c r="W25" s="531"/>
      <c r="X25" s="519"/>
      <c r="Y25" s="520"/>
      <c r="Z25" s="435" t="s">
        <v>155</v>
      </c>
      <c r="AA25" s="415"/>
      <c r="AB25" s="415"/>
      <c r="AC25" s="415"/>
      <c r="AD25" s="415"/>
      <c r="AE25" s="415"/>
      <c r="AF25" s="415"/>
      <c r="AG25" s="416"/>
      <c r="AH25" s="436">
        <v>499</v>
      </c>
      <c r="AI25" s="437"/>
      <c r="AJ25" s="437"/>
      <c r="AK25" s="437"/>
      <c r="AL25" s="476"/>
      <c r="AM25" s="436">
        <v>1499994</v>
      </c>
      <c r="AN25" s="437"/>
      <c r="AO25" s="437"/>
      <c r="AP25" s="437"/>
      <c r="AQ25" s="437"/>
      <c r="AR25" s="476"/>
      <c r="AS25" s="436">
        <v>3006</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14507164</v>
      </c>
      <c r="BO25" s="349"/>
      <c r="BP25" s="349"/>
      <c r="BQ25" s="349"/>
      <c r="BR25" s="349"/>
      <c r="BS25" s="349"/>
      <c r="BT25" s="349"/>
      <c r="BU25" s="350"/>
      <c r="BV25" s="348">
        <v>16698198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8130</v>
      </c>
      <c r="R26" s="437"/>
      <c r="S26" s="437"/>
      <c r="T26" s="437"/>
      <c r="U26" s="437"/>
      <c r="V26" s="476"/>
      <c r="W26" s="531"/>
      <c r="X26" s="519"/>
      <c r="Y26" s="520"/>
      <c r="Z26" s="435" t="s">
        <v>158</v>
      </c>
      <c r="AA26" s="541"/>
      <c r="AB26" s="541"/>
      <c r="AC26" s="541"/>
      <c r="AD26" s="541"/>
      <c r="AE26" s="541"/>
      <c r="AF26" s="541"/>
      <c r="AG26" s="542"/>
      <c r="AH26" s="436">
        <v>538</v>
      </c>
      <c r="AI26" s="437"/>
      <c r="AJ26" s="437"/>
      <c r="AK26" s="437"/>
      <c r="AL26" s="476"/>
      <c r="AM26" s="436">
        <v>1869550</v>
      </c>
      <c r="AN26" s="437"/>
      <c r="AO26" s="437"/>
      <c r="AP26" s="437"/>
      <c r="AQ26" s="437"/>
      <c r="AR26" s="476"/>
      <c r="AS26" s="436">
        <v>3475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7900</v>
      </c>
      <c r="R27" s="437"/>
      <c r="S27" s="437"/>
      <c r="T27" s="437"/>
      <c r="U27" s="437"/>
      <c r="V27" s="476"/>
      <c r="W27" s="531"/>
      <c r="X27" s="519"/>
      <c r="Y27" s="520"/>
      <c r="Z27" s="435" t="s">
        <v>161</v>
      </c>
      <c r="AA27" s="415"/>
      <c r="AB27" s="415"/>
      <c r="AC27" s="415"/>
      <c r="AD27" s="415"/>
      <c r="AE27" s="415"/>
      <c r="AF27" s="415"/>
      <c r="AG27" s="416"/>
      <c r="AH27" s="436">
        <v>237</v>
      </c>
      <c r="AI27" s="437"/>
      <c r="AJ27" s="437"/>
      <c r="AK27" s="437"/>
      <c r="AL27" s="476"/>
      <c r="AM27" s="436">
        <v>941323</v>
      </c>
      <c r="AN27" s="437"/>
      <c r="AO27" s="437"/>
      <c r="AP27" s="437"/>
      <c r="AQ27" s="437"/>
      <c r="AR27" s="476"/>
      <c r="AS27" s="436">
        <v>3972</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5000000</v>
      </c>
      <c r="BO27" s="555"/>
      <c r="BP27" s="555"/>
      <c r="BQ27" s="555"/>
      <c r="BR27" s="555"/>
      <c r="BS27" s="555"/>
      <c r="BT27" s="555"/>
      <c r="BU27" s="556"/>
      <c r="BV27" s="554">
        <v>5000000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7380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11184963</v>
      </c>
      <c r="BO28" s="349"/>
      <c r="BP28" s="349"/>
      <c r="BQ28" s="349"/>
      <c r="BR28" s="349"/>
      <c r="BS28" s="349"/>
      <c r="BT28" s="349"/>
      <c r="BU28" s="350"/>
      <c r="BV28" s="348">
        <v>10020362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48</v>
      </c>
      <c r="M29" s="437"/>
      <c r="N29" s="437"/>
      <c r="O29" s="437"/>
      <c r="P29" s="476"/>
      <c r="Q29" s="436">
        <v>6860</v>
      </c>
      <c r="R29" s="437"/>
      <c r="S29" s="437"/>
      <c r="T29" s="437"/>
      <c r="U29" s="437"/>
      <c r="V29" s="476"/>
      <c r="W29" s="532"/>
      <c r="X29" s="533"/>
      <c r="Y29" s="534"/>
      <c r="Z29" s="435" t="s">
        <v>168</v>
      </c>
      <c r="AA29" s="415"/>
      <c r="AB29" s="415"/>
      <c r="AC29" s="415"/>
      <c r="AD29" s="415"/>
      <c r="AE29" s="415"/>
      <c r="AF29" s="415"/>
      <c r="AG29" s="416"/>
      <c r="AH29" s="436">
        <v>3672</v>
      </c>
      <c r="AI29" s="437"/>
      <c r="AJ29" s="437"/>
      <c r="AK29" s="437"/>
      <c r="AL29" s="476"/>
      <c r="AM29" s="436">
        <v>12129118</v>
      </c>
      <c r="AN29" s="437"/>
      <c r="AO29" s="437"/>
      <c r="AP29" s="437"/>
      <c r="AQ29" s="437"/>
      <c r="AR29" s="476"/>
      <c r="AS29" s="436">
        <v>3303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13928913</v>
      </c>
      <c r="BO29" s="386"/>
      <c r="BP29" s="386"/>
      <c r="BQ29" s="386"/>
      <c r="BR29" s="386"/>
      <c r="BS29" s="386"/>
      <c r="BT29" s="386"/>
      <c r="BU29" s="387"/>
      <c r="BV29" s="385">
        <v>13327817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100.4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27095147</v>
      </c>
      <c r="BO30" s="555"/>
      <c r="BP30" s="555"/>
      <c r="BQ30" s="555"/>
      <c r="BR30" s="555"/>
      <c r="BS30" s="555"/>
      <c r="BT30" s="555"/>
      <c r="BU30" s="556"/>
      <c r="BV30" s="554">
        <v>24800627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鹿児島市国民健康保険事業特別会計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鹿児島市病院事業特別会計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IF('各会計、関係団体の財政状況及び健全化判断比率'!B37="","",'各会計、関係団体の財政状況及び健全化判断比率'!B37)</f>
        <v>鹿児島市中央卸売市場特別会計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鹿児島市衛生公社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鹿児島市土地区画整理事業清算特別会計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鹿児島市介護保険特別会計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IF('各会計、関係団体の財政状況及び健全化判断比率'!B32="","",'各会計、関係団体の財政状況及び健全化判断比率'!B32)</f>
        <v>鹿児島市交通事業特別会計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IF('各会計、関係団体の財政状況及び健全化判断比率'!B38="","",'各会計、関係団体の財政状況及び健全化判断比率'!B38)</f>
        <v>鹿児島市桜島観光施設特別会計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鹿児島県後期高齢者医療広域連合（一般会計）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鹿児島まちづくり土地区画整理協会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鹿児島市地域下水道事業特別会計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鹿児島市後期高齢者医療特別会計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IF('各会計、関係団体の財政状況及び健全化判断比率'!B33="","",'各会計、関係団体の財政状況及び健全化判断比率'!B33)</f>
        <v>鹿児島市水道事業特別会計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鹿児島県後期高齢者医療広域連合（特別会計）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鹿児島市中小企業勤労者福祉サービスセンター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鹿児島市母子寡婦福祉資金貸付事業特別会計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f t="shared" si="0"/>
        <v>11</v>
      </c>
      <c r="AN37" s="566"/>
      <c r="AO37" s="567" t="str">
        <f>IF('各会計、関係団体の財政状況及び健全化判断比率'!B34="","",'各会計、関係団体の財政状況及び健全化判断比率'!B34)</f>
        <v>鹿児島市工業用水道事業特別会計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かごしま教育文化振興財団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12</v>
      </c>
      <c r="AN38" s="566"/>
      <c r="AO38" s="567" t="str">
        <f>IF('各会計、関係団体の財政状況及び健全化判断比率'!B35="","",'各会計、関係団体の財政状況及び健全化判断比率'!B35)</f>
        <v>鹿児島市公共下水道事業特別会計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鹿児島市土地開発公社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f t="shared" si="0"/>
        <v>13</v>
      </c>
      <c r="AN39" s="566"/>
      <c r="AO39" s="567" t="str">
        <f>IF('各会計、関係団体の財政状況及び健全化判断比率'!B36="","",'各会計、関係団体の財政状況及び健全化判断比率'!B36)</f>
        <v>鹿児島市船舶事業特別会計</v>
      </c>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24</v>
      </c>
      <c r="CP39" s="566"/>
      <c r="CQ39" s="567" t="str">
        <f>IF('各会計、関係団体の財政状況及び健全化判断比率'!BS12="","",'各会計、関係団体の財政状況及び健全化判断比率'!BS12)</f>
        <v>鹿児島市水族館公社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25</v>
      </c>
      <c r="CP40" s="566"/>
      <c r="CQ40" s="567" t="str">
        <f>IF('各会計、関係団体の財政状況及び健全化判断比率'!BS13="","",'各会計、関係団体の財政状況及び健全化判断比率'!BS13)</f>
        <v>鹿児島市健康交流促進財団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26</v>
      </c>
      <c r="CP41" s="566"/>
      <c r="CQ41" s="567" t="str">
        <f>IF('各会計、関係団体の財政状況及び健全化判断比率'!BS14="","",'各会計、関係団体の財政状況及び健全化判断比率'!BS14)</f>
        <v>鹿児島中央地下駐車場</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27</v>
      </c>
      <c r="CP42" s="566"/>
      <c r="CQ42" s="567" t="str">
        <f>IF('各会計、関係団体の財政状況及び健全化判断比率'!BS15="","",'各会計、関係団体の財政状況及び健全化判断比率'!BS15)</f>
        <v>西郷南洲顕彰会</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28</v>
      </c>
      <c r="CP43" s="566"/>
      <c r="CQ43" s="567" t="str">
        <f>IF('各会計、関係団体の財政状況及び健全化判断比率'!BS16="","",'各会計、関係団体の財政状況及び健全化判断比率'!BS16)</f>
        <v>鹿児島観光コンベンション協会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85799268</v>
      </c>
      <c r="S5" s="583"/>
      <c r="T5" s="583"/>
      <c r="U5" s="583"/>
      <c r="V5" s="583"/>
      <c r="W5" s="583"/>
      <c r="X5" s="583"/>
      <c r="Y5" s="584"/>
      <c r="Z5" s="585">
        <v>33.700000000000003</v>
      </c>
      <c r="AA5" s="585"/>
      <c r="AB5" s="585"/>
      <c r="AC5" s="585"/>
      <c r="AD5" s="586">
        <v>78838907</v>
      </c>
      <c r="AE5" s="586"/>
      <c r="AF5" s="586"/>
      <c r="AG5" s="586"/>
      <c r="AH5" s="586"/>
      <c r="AI5" s="586"/>
      <c r="AJ5" s="586"/>
      <c r="AK5" s="586"/>
      <c r="AL5" s="587">
        <v>64.7</v>
      </c>
      <c r="AM5" s="588"/>
      <c r="AN5" s="588"/>
      <c r="AO5" s="589"/>
      <c r="AP5" s="579" t="s">
        <v>206</v>
      </c>
      <c r="AQ5" s="580"/>
      <c r="AR5" s="580"/>
      <c r="AS5" s="580"/>
      <c r="AT5" s="580"/>
      <c r="AU5" s="580"/>
      <c r="AV5" s="580"/>
      <c r="AW5" s="580"/>
      <c r="AX5" s="580"/>
      <c r="AY5" s="580"/>
      <c r="AZ5" s="580"/>
      <c r="BA5" s="580"/>
      <c r="BB5" s="580"/>
      <c r="BC5" s="580"/>
      <c r="BD5" s="580"/>
      <c r="BE5" s="580"/>
      <c r="BF5" s="581"/>
      <c r="BG5" s="593">
        <v>76819534</v>
      </c>
      <c r="BH5" s="594"/>
      <c r="BI5" s="594"/>
      <c r="BJ5" s="594"/>
      <c r="BK5" s="594"/>
      <c r="BL5" s="594"/>
      <c r="BM5" s="594"/>
      <c r="BN5" s="595"/>
      <c r="BO5" s="596">
        <v>89.5</v>
      </c>
      <c r="BP5" s="596"/>
      <c r="BQ5" s="596"/>
      <c r="BR5" s="596"/>
      <c r="BS5" s="597">
        <v>1020214</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1591342</v>
      </c>
      <c r="S6" s="594"/>
      <c r="T6" s="594"/>
      <c r="U6" s="594"/>
      <c r="V6" s="594"/>
      <c r="W6" s="594"/>
      <c r="X6" s="594"/>
      <c r="Y6" s="595"/>
      <c r="Z6" s="596">
        <v>0.6</v>
      </c>
      <c r="AA6" s="596"/>
      <c r="AB6" s="596"/>
      <c r="AC6" s="596"/>
      <c r="AD6" s="597">
        <v>1591342</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76819534</v>
      </c>
      <c r="BH6" s="594"/>
      <c r="BI6" s="594"/>
      <c r="BJ6" s="594"/>
      <c r="BK6" s="594"/>
      <c r="BL6" s="594"/>
      <c r="BM6" s="594"/>
      <c r="BN6" s="595"/>
      <c r="BO6" s="596">
        <v>89.5</v>
      </c>
      <c r="BP6" s="596"/>
      <c r="BQ6" s="596"/>
      <c r="BR6" s="596"/>
      <c r="BS6" s="597">
        <v>1020214</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1211153</v>
      </c>
      <c r="CS6" s="594"/>
      <c r="CT6" s="594"/>
      <c r="CU6" s="594"/>
      <c r="CV6" s="594"/>
      <c r="CW6" s="594"/>
      <c r="CX6" s="594"/>
      <c r="CY6" s="595"/>
      <c r="CZ6" s="596">
        <v>0.5</v>
      </c>
      <c r="DA6" s="596"/>
      <c r="DB6" s="596"/>
      <c r="DC6" s="596"/>
      <c r="DD6" s="602">
        <v>57691</v>
      </c>
      <c r="DE6" s="594"/>
      <c r="DF6" s="594"/>
      <c r="DG6" s="594"/>
      <c r="DH6" s="594"/>
      <c r="DI6" s="594"/>
      <c r="DJ6" s="594"/>
      <c r="DK6" s="594"/>
      <c r="DL6" s="594"/>
      <c r="DM6" s="594"/>
      <c r="DN6" s="594"/>
      <c r="DO6" s="594"/>
      <c r="DP6" s="595"/>
      <c r="DQ6" s="602">
        <v>1205153</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124819</v>
      </c>
      <c r="S7" s="594"/>
      <c r="T7" s="594"/>
      <c r="U7" s="594"/>
      <c r="V7" s="594"/>
      <c r="W7" s="594"/>
      <c r="X7" s="594"/>
      <c r="Y7" s="595"/>
      <c r="Z7" s="596">
        <v>0</v>
      </c>
      <c r="AA7" s="596"/>
      <c r="AB7" s="596"/>
      <c r="AC7" s="596"/>
      <c r="AD7" s="597">
        <v>124819</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35899219</v>
      </c>
      <c r="BH7" s="594"/>
      <c r="BI7" s="594"/>
      <c r="BJ7" s="594"/>
      <c r="BK7" s="594"/>
      <c r="BL7" s="594"/>
      <c r="BM7" s="594"/>
      <c r="BN7" s="595"/>
      <c r="BO7" s="596">
        <v>41.8</v>
      </c>
      <c r="BP7" s="596"/>
      <c r="BQ7" s="596"/>
      <c r="BR7" s="596"/>
      <c r="BS7" s="597">
        <v>1020214</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26722628</v>
      </c>
      <c r="CS7" s="594"/>
      <c r="CT7" s="594"/>
      <c r="CU7" s="594"/>
      <c r="CV7" s="594"/>
      <c r="CW7" s="594"/>
      <c r="CX7" s="594"/>
      <c r="CY7" s="595"/>
      <c r="CZ7" s="596">
        <v>10.8</v>
      </c>
      <c r="DA7" s="596"/>
      <c r="DB7" s="596"/>
      <c r="DC7" s="596"/>
      <c r="DD7" s="602">
        <v>3066881</v>
      </c>
      <c r="DE7" s="594"/>
      <c r="DF7" s="594"/>
      <c r="DG7" s="594"/>
      <c r="DH7" s="594"/>
      <c r="DI7" s="594"/>
      <c r="DJ7" s="594"/>
      <c r="DK7" s="594"/>
      <c r="DL7" s="594"/>
      <c r="DM7" s="594"/>
      <c r="DN7" s="594"/>
      <c r="DO7" s="594"/>
      <c r="DP7" s="595"/>
      <c r="DQ7" s="602">
        <v>19871221</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356202</v>
      </c>
      <c r="S8" s="594"/>
      <c r="T8" s="594"/>
      <c r="U8" s="594"/>
      <c r="V8" s="594"/>
      <c r="W8" s="594"/>
      <c r="X8" s="594"/>
      <c r="Y8" s="595"/>
      <c r="Z8" s="596">
        <v>0.1</v>
      </c>
      <c r="AA8" s="596"/>
      <c r="AB8" s="596"/>
      <c r="AC8" s="596"/>
      <c r="AD8" s="597">
        <v>356202</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925273</v>
      </c>
      <c r="BH8" s="594"/>
      <c r="BI8" s="594"/>
      <c r="BJ8" s="594"/>
      <c r="BK8" s="594"/>
      <c r="BL8" s="594"/>
      <c r="BM8" s="594"/>
      <c r="BN8" s="595"/>
      <c r="BO8" s="596">
        <v>1.1000000000000001</v>
      </c>
      <c r="BP8" s="596"/>
      <c r="BQ8" s="596"/>
      <c r="BR8" s="596"/>
      <c r="BS8" s="602" t="s">
        <v>218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105811394</v>
      </c>
      <c r="CS8" s="594"/>
      <c r="CT8" s="594"/>
      <c r="CU8" s="594"/>
      <c r="CV8" s="594"/>
      <c r="CW8" s="594"/>
      <c r="CX8" s="594"/>
      <c r="CY8" s="595"/>
      <c r="CZ8" s="596">
        <v>42.8</v>
      </c>
      <c r="DA8" s="596"/>
      <c r="DB8" s="596"/>
      <c r="DC8" s="596"/>
      <c r="DD8" s="602">
        <v>2889001</v>
      </c>
      <c r="DE8" s="594"/>
      <c r="DF8" s="594"/>
      <c r="DG8" s="594"/>
      <c r="DH8" s="594"/>
      <c r="DI8" s="594"/>
      <c r="DJ8" s="594"/>
      <c r="DK8" s="594"/>
      <c r="DL8" s="594"/>
      <c r="DM8" s="594"/>
      <c r="DN8" s="594"/>
      <c r="DO8" s="594"/>
      <c r="DP8" s="595"/>
      <c r="DQ8" s="602">
        <v>49098656</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243842</v>
      </c>
      <c r="S9" s="594"/>
      <c r="T9" s="594"/>
      <c r="U9" s="594"/>
      <c r="V9" s="594"/>
      <c r="W9" s="594"/>
      <c r="X9" s="594"/>
      <c r="Y9" s="595"/>
      <c r="Z9" s="596">
        <v>0.1</v>
      </c>
      <c r="AA9" s="596"/>
      <c r="AB9" s="596"/>
      <c r="AC9" s="596"/>
      <c r="AD9" s="597">
        <v>243842</v>
      </c>
      <c r="AE9" s="597"/>
      <c r="AF9" s="597"/>
      <c r="AG9" s="597"/>
      <c r="AH9" s="597"/>
      <c r="AI9" s="597"/>
      <c r="AJ9" s="597"/>
      <c r="AK9" s="597"/>
      <c r="AL9" s="598">
        <v>0.2</v>
      </c>
      <c r="AM9" s="599"/>
      <c r="AN9" s="599"/>
      <c r="AO9" s="600"/>
      <c r="AP9" s="590" t="s">
        <v>221</v>
      </c>
      <c r="AQ9" s="591"/>
      <c r="AR9" s="591"/>
      <c r="AS9" s="591"/>
      <c r="AT9" s="591"/>
      <c r="AU9" s="591"/>
      <c r="AV9" s="591"/>
      <c r="AW9" s="591"/>
      <c r="AX9" s="591"/>
      <c r="AY9" s="591"/>
      <c r="AZ9" s="591"/>
      <c r="BA9" s="591"/>
      <c r="BB9" s="591"/>
      <c r="BC9" s="591"/>
      <c r="BD9" s="591"/>
      <c r="BE9" s="591"/>
      <c r="BF9" s="592"/>
      <c r="BG9" s="593">
        <v>27078964</v>
      </c>
      <c r="BH9" s="594"/>
      <c r="BI9" s="594"/>
      <c r="BJ9" s="594"/>
      <c r="BK9" s="594"/>
      <c r="BL9" s="594"/>
      <c r="BM9" s="594"/>
      <c r="BN9" s="595"/>
      <c r="BO9" s="596">
        <v>31.6</v>
      </c>
      <c r="BP9" s="596"/>
      <c r="BQ9" s="596"/>
      <c r="BR9" s="596"/>
      <c r="BS9" s="602" t="s">
        <v>218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16509169</v>
      </c>
      <c r="CS9" s="594"/>
      <c r="CT9" s="594"/>
      <c r="CU9" s="594"/>
      <c r="CV9" s="594"/>
      <c r="CW9" s="594"/>
      <c r="CX9" s="594"/>
      <c r="CY9" s="595"/>
      <c r="CZ9" s="596">
        <v>6.7</v>
      </c>
      <c r="DA9" s="596"/>
      <c r="DB9" s="596"/>
      <c r="DC9" s="596"/>
      <c r="DD9" s="602">
        <v>1845976</v>
      </c>
      <c r="DE9" s="594"/>
      <c r="DF9" s="594"/>
      <c r="DG9" s="594"/>
      <c r="DH9" s="594"/>
      <c r="DI9" s="594"/>
      <c r="DJ9" s="594"/>
      <c r="DK9" s="594"/>
      <c r="DL9" s="594"/>
      <c r="DM9" s="594"/>
      <c r="DN9" s="594"/>
      <c r="DO9" s="594"/>
      <c r="DP9" s="595"/>
      <c r="DQ9" s="602">
        <v>13818978</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6776140</v>
      </c>
      <c r="S10" s="594"/>
      <c r="T10" s="594"/>
      <c r="U10" s="594"/>
      <c r="V10" s="594"/>
      <c r="W10" s="594"/>
      <c r="X10" s="594"/>
      <c r="Y10" s="595"/>
      <c r="Z10" s="596">
        <v>2.7</v>
      </c>
      <c r="AA10" s="596"/>
      <c r="AB10" s="596"/>
      <c r="AC10" s="596"/>
      <c r="AD10" s="597">
        <v>6776140</v>
      </c>
      <c r="AE10" s="597"/>
      <c r="AF10" s="597"/>
      <c r="AG10" s="597"/>
      <c r="AH10" s="597"/>
      <c r="AI10" s="597"/>
      <c r="AJ10" s="597"/>
      <c r="AK10" s="597"/>
      <c r="AL10" s="598">
        <v>5.6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1633588</v>
      </c>
      <c r="BH10" s="594"/>
      <c r="BI10" s="594"/>
      <c r="BJ10" s="594"/>
      <c r="BK10" s="594"/>
      <c r="BL10" s="594"/>
      <c r="BM10" s="594"/>
      <c r="BN10" s="595"/>
      <c r="BO10" s="596">
        <v>1.9</v>
      </c>
      <c r="BP10" s="596"/>
      <c r="BQ10" s="596"/>
      <c r="BR10" s="596"/>
      <c r="BS10" s="602" t="s">
        <v>218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801463</v>
      </c>
      <c r="CS10" s="594"/>
      <c r="CT10" s="594"/>
      <c r="CU10" s="594"/>
      <c r="CV10" s="594"/>
      <c r="CW10" s="594"/>
      <c r="CX10" s="594"/>
      <c r="CY10" s="595"/>
      <c r="CZ10" s="596">
        <v>0.3</v>
      </c>
      <c r="DA10" s="596"/>
      <c r="DB10" s="596"/>
      <c r="DC10" s="596"/>
      <c r="DD10" s="602">
        <v>2830</v>
      </c>
      <c r="DE10" s="594"/>
      <c r="DF10" s="594"/>
      <c r="DG10" s="594"/>
      <c r="DH10" s="594"/>
      <c r="DI10" s="594"/>
      <c r="DJ10" s="594"/>
      <c r="DK10" s="594"/>
      <c r="DL10" s="594"/>
      <c r="DM10" s="594"/>
      <c r="DN10" s="594"/>
      <c r="DO10" s="594"/>
      <c r="DP10" s="595"/>
      <c r="DQ10" s="602">
        <v>601550</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65091</v>
      </c>
      <c r="S11" s="594"/>
      <c r="T11" s="594"/>
      <c r="U11" s="594"/>
      <c r="V11" s="594"/>
      <c r="W11" s="594"/>
      <c r="X11" s="594"/>
      <c r="Y11" s="595"/>
      <c r="Z11" s="596">
        <v>0</v>
      </c>
      <c r="AA11" s="596"/>
      <c r="AB11" s="596"/>
      <c r="AC11" s="596"/>
      <c r="AD11" s="597">
        <v>65091</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6261394</v>
      </c>
      <c r="BH11" s="594"/>
      <c r="BI11" s="594"/>
      <c r="BJ11" s="594"/>
      <c r="BK11" s="594"/>
      <c r="BL11" s="594"/>
      <c r="BM11" s="594"/>
      <c r="BN11" s="595"/>
      <c r="BO11" s="596">
        <v>7.3</v>
      </c>
      <c r="BP11" s="596"/>
      <c r="BQ11" s="596"/>
      <c r="BR11" s="596"/>
      <c r="BS11" s="602">
        <v>1020214</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2510456</v>
      </c>
      <c r="CS11" s="594"/>
      <c r="CT11" s="594"/>
      <c r="CU11" s="594"/>
      <c r="CV11" s="594"/>
      <c r="CW11" s="594"/>
      <c r="CX11" s="594"/>
      <c r="CY11" s="595"/>
      <c r="CZ11" s="596">
        <v>1</v>
      </c>
      <c r="DA11" s="596"/>
      <c r="DB11" s="596"/>
      <c r="DC11" s="596"/>
      <c r="DD11" s="602">
        <v>1152089</v>
      </c>
      <c r="DE11" s="594"/>
      <c r="DF11" s="594"/>
      <c r="DG11" s="594"/>
      <c r="DH11" s="594"/>
      <c r="DI11" s="594"/>
      <c r="DJ11" s="594"/>
      <c r="DK11" s="594"/>
      <c r="DL11" s="594"/>
      <c r="DM11" s="594"/>
      <c r="DN11" s="594"/>
      <c r="DO11" s="594"/>
      <c r="DP11" s="595"/>
      <c r="DQ11" s="602">
        <v>1765687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218</v>
      </c>
      <c r="S12" s="594"/>
      <c r="T12" s="594"/>
      <c r="U12" s="594"/>
      <c r="V12" s="594"/>
      <c r="W12" s="594"/>
      <c r="X12" s="594"/>
      <c r="Y12" s="595"/>
      <c r="Z12" s="596" t="s">
        <v>218</v>
      </c>
      <c r="AA12" s="596"/>
      <c r="AB12" s="596"/>
      <c r="AC12" s="596"/>
      <c r="AD12" s="597" t="s">
        <v>218</v>
      </c>
      <c r="AE12" s="597"/>
      <c r="AF12" s="597"/>
      <c r="AG12" s="597"/>
      <c r="AH12" s="597"/>
      <c r="AI12" s="597"/>
      <c r="AJ12" s="597"/>
      <c r="AK12" s="597"/>
      <c r="AL12" s="598" t="s">
        <v>218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35634962</v>
      </c>
      <c r="BH12" s="594"/>
      <c r="BI12" s="594"/>
      <c r="BJ12" s="594"/>
      <c r="BK12" s="594"/>
      <c r="BL12" s="594"/>
      <c r="BM12" s="594"/>
      <c r="BN12" s="595"/>
      <c r="BO12" s="596">
        <v>41.5</v>
      </c>
      <c r="BP12" s="596"/>
      <c r="BQ12" s="596"/>
      <c r="BR12" s="596"/>
      <c r="BS12" s="602" t="s">
        <v>218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3523619</v>
      </c>
      <c r="CS12" s="594"/>
      <c r="CT12" s="594"/>
      <c r="CU12" s="594"/>
      <c r="CV12" s="594"/>
      <c r="CW12" s="594"/>
      <c r="CX12" s="594"/>
      <c r="CY12" s="595"/>
      <c r="CZ12" s="596">
        <v>1.4</v>
      </c>
      <c r="DA12" s="596"/>
      <c r="DB12" s="596"/>
      <c r="DC12" s="596"/>
      <c r="DD12" s="602">
        <v>819314</v>
      </c>
      <c r="DE12" s="594"/>
      <c r="DF12" s="594"/>
      <c r="DG12" s="594"/>
      <c r="DH12" s="594"/>
      <c r="DI12" s="594"/>
      <c r="DJ12" s="594"/>
      <c r="DK12" s="594"/>
      <c r="DL12" s="594"/>
      <c r="DM12" s="594"/>
      <c r="DN12" s="594"/>
      <c r="DO12" s="594"/>
      <c r="DP12" s="595"/>
      <c r="DQ12" s="602">
        <v>2707022</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91013</v>
      </c>
      <c r="S13" s="594"/>
      <c r="T13" s="594"/>
      <c r="U13" s="594"/>
      <c r="V13" s="594"/>
      <c r="W13" s="594"/>
      <c r="X13" s="594"/>
      <c r="Y13" s="595"/>
      <c r="Z13" s="596">
        <v>0</v>
      </c>
      <c r="AA13" s="596"/>
      <c r="AB13" s="596"/>
      <c r="AC13" s="596"/>
      <c r="AD13" s="597">
        <v>91013</v>
      </c>
      <c r="AE13" s="597"/>
      <c r="AF13" s="597"/>
      <c r="AG13" s="597"/>
      <c r="AH13" s="597"/>
      <c r="AI13" s="597"/>
      <c r="AJ13" s="597"/>
      <c r="AK13" s="597"/>
      <c r="AL13" s="598">
        <v>0.1</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35151288</v>
      </c>
      <c r="BH13" s="594"/>
      <c r="BI13" s="594"/>
      <c r="BJ13" s="594"/>
      <c r="BK13" s="594"/>
      <c r="BL13" s="594"/>
      <c r="BM13" s="594"/>
      <c r="BN13" s="595"/>
      <c r="BO13" s="596">
        <v>41</v>
      </c>
      <c r="BP13" s="596"/>
      <c r="BQ13" s="596"/>
      <c r="BR13" s="596"/>
      <c r="BS13" s="602" t="s">
        <v>218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30753098</v>
      </c>
      <c r="CS13" s="594"/>
      <c r="CT13" s="594"/>
      <c r="CU13" s="594"/>
      <c r="CV13" s="594"/>
      <c r="CW13" s="594"/>
      <c r="CX13" s="594"/>
      <c r="CY13" s="595"/>
      <c r="CZ13" s="596">
        <v>12.4</v>
      </c>
      <c r="DA13" s="596"/>
      <c r="DB13" s="596"/>
      <c r="DC13" s="596"/>
      <c r="DD13" s="602">
        <v>23216483</v>
      </c>
      <c r="DE13" s="594"/>
      <c r="DF13" s="594"/>
      <c r="DG13" s="594"/>
      <c r="DH13" s="594"/>
      <c r="DI13" s="594"/>
      <c r="DJ13" s="594"/>
      <c r="DK13" s="594"/>
      <c r="DL13" s="594"/>
      <c r="DM13" s="594"/>
      <c r="DN13" s="594"/>
      <c r="DO13" s="594"/>
      <c r="DP13" s="595"/>
      <c r="DQ13" s="602">
        <v>14578821</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218</v>
      </c>
      <c r="S14" s="594"/>
      <c r="T14" s="594"/>
      <c r="U14" s="594"/>
      <c r="V14" s="594"/>
      <c r="W14" s="594"/>
      <c r="X14" s="594"/>
      <c r="Y14" s="595"/>
      <c r="Z14" s="596" t="s">
        <v>218</v>
      </c>
      <c r="AA14" s="596"/>
      <c r="AB14" s="596"/>
      <c r="AC14" s="596"/>
      <c r="AD14" s="597" t="s">
        <v>218</v>
      </c>
      <c r="AE14" s="597"/>
      <c r="AF14" s="597"/>
      <c r="AG14" s="597"/>
      <c r="AH14" s="597"/>
      <c r="AI14" s="597"/>
      <c r="AJ14" s="597"/>
      <c r="AK14" s="597"/>
      <c r="AL14" s="598" t="s">
        <v>218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1122165</v>
      </c>
      <c r="BH14" s="594"/>
      <c r="BI14" s="594"/>
      <c r="BJ14" s="594"/>
      <c r="BK14" s="594"/>
      <c r="BL14" s="594"/>
      <c r="BM14" s="594"/>
      <c r="BN14" s="595"/>
      <c r="BO14" s="596">
        <v>1.3</v>
      </c>
      <c r="BP14" s="596"/>
      <c r="BQ14" s="596"/>
      <c r="BR14" s="596"/>
      <c r="BS14" s="602" t="s">
        <v>218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6821936</v>
      </c>
      <c r="CS14" s="594"/>
      <c r="CT14" s="594"/>
      <c r="CU14" s="594"/>
      <c r="CV14" s="594"/>
      <c r="CW14" s="594"/>
      <c r="CX14" s="594"/>
      <c r="CY14" s="595"/>
      <c r="CZ14" s="596">
        <v>2.8</v>
      </c>
      <c r="DA14" s="596"/>
      <c r="DB14" s="596"/>
      <c r="DC14" s="596"/>
      <c r="DD14" s="602">
        <v>1972184</v>
      </c>
      <c r="DE14" s="594"/>
      <c r="DF14" s="594"/>
      <c r="DG14" s="594"/>
      <c r="DH14" s="594"/>
      <c r="DI14" s="594"/>
      <c r="DJ14" s="594"/>
      <c r="DK14" s="594"/>
      <c r="DL14" s="594"/>
      <c r="DM14" s="594"/>
      <c r="DN14" s="594"/>
      <c r="DO14" s="594"/>
      <c r="DP14" s="595"/>
      <c r="DQ14" s="602">
        <v>5110678</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345974</v>
      </c>
      <c r="S15" s="594"/>
      <c r="T15" s="594"/>
      <c r="U15" s="594"/>
      <c r="V15" s="594"/>
      <c r="W15" s="594"/>
      <c r="X15" s="594"/>
      <c r="Y15" s="595"/>
      <c r="Z15" s="596">
        <v>0.1</v>
      </c>
      <c r="AA15" s="596"/>
      <c r="AB15" s="596"/>
      <c r="AC15" s="596"/>
      <c r="AD15" s="597">
        <v>345974</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4163179</v>
      </c>
      <c r="BH15" s="594"/>
      <c r="BI15" s="594"/>
      <c r="BJ15" s="594"/>
      <c r="BK15" s="594"/>
      <c r="BL15" s="594"/>
      <c r="BM15" s="594"/>
      <c r="BN15" s="595"/>
      <c r="BO15" s="596">
        <v>4.9000000000000004</v>
      </c>
      <c r="BP15" s="596"/>
      <c r="BQ15" s="596"/>
      <c r="BR15" s="596"/>
      <c r="BS15" s="602" t="s">
        <v>218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24817778</v>
      </c>
      <c r="CS15" s="594"/>
      <c r="CT15" s="594"/>
      <c r="CU15" s="594"/>
      <c r="CV15" s="594"/>
      <c r="CW15" s="594"/>
      <c r="CX15" s="594"/>
      <c r="CY15" s="595"/>
      <c r="CZ15" s="596">
        <v>10</v>
      </c>
      <c r="DA15" s="596"/>
      <c r="DB15" s="596"/>
      <c r="DC15" s="596"/>
      <c r="DD15" s="602">
        <v>7558366</v>
      </c>
      <c r="DE15" s="594"/>
      <c r="DF15" s="594"/>
      <c r="DG15" s="594"/>
      <c r="DH15" s="594"/>
      <c r="DI15" s="594"/>
      <c r="DJ15" s="594"/>
      <c r="DK15" s="594"/>
      <c r="DL15" s="594"/>
      <c r="DM15" s="594"/>
      <c r="DN15" s="594"/>
      <c r="DO15" s="594"/>
      <c r="DP15" s="595"/>
      <c r="DQ15" s="602">
        <v>18466962</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35119864</v>
      </c>
      <c r="S16" s="594"/>
      <c r="T16" s="594"/>
      <c r="U16" s="594"/>
      <c r="V16" s="594"/>
      <c r="W16" s="594"/>
      <c r="X16" s="594"/>
      <c r="Y16" s="595"/>
      <c r="Z16" s="596">
        <v>13.8</v>
      </c>
      <c r="AA16" s="596"/>
      <c r="AB16" s="596"/>
      <c r="AC16" s="596"/>
      <c r="AD16" s="597">
        <v>32649378</v>
      </c>
      <c r="AE16" s="597"/>
      <c r="AF16" s="597"/>
      <c r="AG16" s="597"/>
      <c r="AH16" s="597"/>
      <c r="AI16" s="597"/>
      <c r="AJ16" s="597"/>
      <c r="AK16" s="597"/>
      <c r="AL16" s="598">
        <v>26.8</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218</v>
      </c>
      <c r="BH16" s="594"/>
      <c r="BI16" s="594"/>
      <c r="BJ16" s="594"/>
      <c r="BK16" s="594"/>
      <c r="BL16" s="594"/>
      <c r="BM16" s="594"/>
      <c r="BN16" s="595"/>
      <c r="BO16" s="596" t="s">
        <v>218</v>
      </c>
      <c r="BP16" s="596"/>
      <c r="BQ16" s="596"/>
      <c r="BR16" s="596"/>
      <c r="BS16" s="602" t="s">
        <v>218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534898</v>
      </c>
      <c r="CS16" s="594"/>
      <c r="CT16" s="594"/>
      <c r="CU16" s="594"/>
      <c r="CV16" s="594"/>
      <c r="CW16" s="594"/>
      <c r="CX16" s="594"/>
      <c r="CY16" s="595"/>
      <c r="CZ16" s="596">
        <v>0.2</v>
      </c>
      <c r="DA16" s="596"/>
      <c r="DB16" s="596"/>
      <c r="DC16" s="596"/>
      <c r="DD16" s="602" t="s">
        <v>218</v>
      </c>
      <c r="DE16" s="594"/>
      <c r="DF16" s="594"/>
      <c r="DG16" s="594"/>
      <c r="DH16" s="594"/>
      <c r="DI16" s="594"/>
      <c r="DJ16" s="594"/>
      <c r="DK16" s="594"/>
      <c r="DL16" s="594"/>
      <c r="DM16" s="594"/>
      <c r="DN16" s="594"/>
      <c r="DO16" s="594"/>
      <c r="DP16" s="595"/>
      <c r="DQ16" s="602">
        <v>248894</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32649378</v>
      </c>
      <c r="S17" s="594"/>
      <c r="T17" s="594"/>
      <c r="U17" s="594"/>
      <c r="V17" s="594"/>
      <c r="W17" s="594"/>
      <c r="X17" s="594"/>
      <c r="Y17" s="595"/>
      <c r="Z17" s="596">
        <v>12.8</v>
      </c>
      <c r="AA17" s="596"/>
      <c r="AB17" s="596"/>
      <c r="AC17" s="596"/>
      <c r="AD17" s="597">
        <v>32649378</v>
      </c>
      <c r="AE17" s="597"/>
      <c r="AF17" s="597"/>
      <c r="AG17" s="597"/>
      <c r="AH17" s="597"/>
      <c r="AI17" s="597"/>
      <c r="AJ17" s="597"/>
      <c r="AK17" s="597"/>
      <c r="AL17" s="598">
        <v>26.8</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v>9</v>
      </c>
      <c r="BH17" s="594"/>
      <c r="BI17" s="594"/>
      <c r="BJ17" s="594"/>
      <c r="BK17" s="594"/>
      <c r="BL17" s="594"/>
      <c r="BM17" s="594"/>
      <c r="BN17" s="595"/>
      <c r="BO17" s="596">
        <v>0</v>
      </c>
      <c r="BP17" s="596"/>
      <c r="BQ17" s="596"/>
      <c r="BR17" s="596"/>
      <c r="BS17" s="602" t="s">
        <v>218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26002857</v>
      </c>
      <c r="CS17" s="594"/>
      <c r="CT17" s="594"/>
      <c r="CU17" s="594"/>
      <c r="CV17" s="594"/>
      <c r="CW17" s="594"/>
      <c r="CX17" s="594"/>
      <c r="CY17" s="595"/>
      <c r="CZ17" s="596">
        <v>10.5</v>
      </c>
      <c r="DA17" s="596"/>
      <c r="DB17" s="596"/>
      <c r="DC17" s="596"/>
      <c r="DD17" s="602" t="s">
        <v>218</v>
      </c>
      <c r="DE17" s="594"/>
      <c r="DF17" s="594"/>
      <c r="DG17" s="594"/>
      <c r="DH17" s="594"/>
      <c r="DI17" s="594"/>
      <c r="DJ17" s="594"/>
      <c r="DK17" s="594"/>
      <c r="DL17" s="594"/>
      <c r="DM17" s="594"/>
      <c r="DN17" s="594"/>
      <c r="DO17" s="594"/>
      <c r="DP17" s="595"/>
      <c r="DQ17" s="602">
        <v>25651112</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2470486</v>
      </c>
      <c r="S18" s="594"/>
      <c r="T18" s="594"/>
      <c r="U18" s="594"/>
      <c r="V18" s="594"/>
      <c r="W18" s="594"/>
      <c r="X18" s="594"/>
      <c r="Y18" s="595"/>
      <c r="Z18" s="596">
        <v>1</v>
      </c>
      <c r="AA18" s="596"/>
      <c r="AB18" s="596"/>
      <c r="AC18" s="596"/>
      <c r="AD18" s="597" t="s">
        <v>218</v>
      </c>
      <c r="AE18" s="597"/>
      <c r="AF18" s="597"/>
      <c r="AG18" s="597"/>
      <c r="AH18" s="597"/>
      <c r="AI18" s="597"/>
      <c r="AJ18" s="597"/>
      <c r="AK18" s="597"/>
      <c r="AL18" s="598" t="s">
        <v>218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218</v>
      </c>
      <c r="BH18" s="594"/>
      <c r="BI18" s="594"/>
      <c r="BJ18" s="594"/>
      <c r="BK18" s="594"/>
      <c r="BL18" s="594"/>
      <c r="BM18" s="594"/>
      <c r="BN18" s="595"/>
      <c r="BO18" s="596" t="s">
        <v>218</v>
      </c>
      <c r="BP18" s="596"/>
      <c r="BQ18" s="596"/>
      <c r="BR18" s="596"/>
      <c r="BS18" s="602" t="s">
        <v>218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v>997094</v>
      </c>
      <c r="CS18" s="594"/>
      <c r="CT18" s="594"/>
      <c r="CU18" s="594"/>
      <c r="CV18" s="594"/>
      <c r="CW18" s="594"/>
      <c r="CX18" s="594"/>
      <c r="CY18" s="595"/>
      <c r="CZ18" s="596">
        <v>0.4</v>
      </c>
      <c r="DA18" s="596"/>
      <c r="DB18" s="596"/>
      <c r="DC18" s="596"/>
      <c r="DD18" s="602" t="s">
        <v>218</v>
      </c>
      <c r="DE18" s="594"/>
      <c r="DF18" s="594"/>
      <c r="DG18" s="594"/>
      <c r="DH18" s="594"/>
      <c r="DI18" s="594"/>
      <c r="DJ18" s="594"/>
      <c r="DK18" s="594"/>
      <c r="DL18" s="594"/>
      <c r="DM18" s="594"/>
      <c r="DN18" s="594"/>
      <c r="DO18" s="594"/>
      <c r="DP18" s="595"/>
      <c r="DQ18" s="602">
        <v>993812</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218</v>
      </c>
      <c r="S19" s="594"/>
      <c r="T19" s="594"/>
      <c r="U19" s="594"/>
      <c r="V19" s="594"/>
      <c r="W19" s="594"/>
      <c r="X19" s="594"/>
      <c r="Y19" s="595"/>
      <c r="Z19" s="596" t="s">
        <v>218</v>
      </c>
      <c r="AA19" s="596"/>
      <c r="AB19" s="596"/>
      <c r="AC19" s="596"/>
      <c r="AD19" s="597" t="s">
        <v>218</v>
      </c>
      <c r="AE19" s="597"/>
      <c r="AF19" s="597"/>
      <c r="AG19" s="597"/>
      <c r="AH19" s="597"/>
      <c r="AI19" s="597"/>
      <c r="AJ19" s="597"/>
      <c r="AK19" s="597"/>
      <c r="AL19" s="598" t="s">
        <v>218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8979734</v>
      </c>
      <c r="BH19" s="594"/>
      <c r="BI19" s="594"/>
      <c r="BJ19" s="594"/>
      <c r="BK19" s="594"/>
      <c r="BL19" s="594"/>
      <c r="BM19" s="594"/>
      <c r="BN19" s="595"/>
      <c r="BO19" s="596">
        <v>10.5</v>
      </c>
      <c r="BP19" s="596"/>
      <c r="BQ19" s="596"/>
      <c r="BR19" s="596"/>
      <c r="BS19" s="602" t="s">
        <v>218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218</v>
      </c>
      <c r="CS19" s="594"/>
      <c r="CT19" s="594"/>
      <c r="CU19" s="594"/>
      <c r="CV19" s="594"/>
      <c r="CW19" s="594"/>
      <c r="CX19" s="594"/>
      <c r="CY19" s="595"/>
      <c r="CZ19" s="596" t="s">
        <v>218</v>
      </c>
      <c r="DA19" s="596"/>
      <c r="DB19" s="596"/>
      <c r="DC19" s="596"/>
      <c r="DD19" s="602" t="s">
        <v>218</v>
      </c>
      <c r="DE19" s="594"/>
      <c r="DF19" s="594"/>
      <c r="DG19" s="594"/>
      <c r="DH19" s="594"/>
      <c r="DI19" s="594"/>
      <c r="DJ19" s="594"/>
      <c r="DK19" s="594"/>
      <c r="DL19" s="594"/>
      <c r="DM19" s="594"/>
      <c r="DN19" s="594"/>
      <c r="DO19" s="594"/>
      <c r="DP19" s="595"/>
      <c r="DQ19" s="602" t="s">
        <v>218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130513555</v>
      </c>
      <c r="S20" s="594"/>
      <c r="T20" s="594"/>
      <c r="U20" s="594"/>
      <c r="V20" s="594"/>
      <c r="W20" s="594"/>
      <c r="X20" s="594"/>
      <c r="Y20" s="595"/>
      <c r="Z20" s="596">
        <v>51.3</v>
      </c>
      <c r="AA20" s="596"/>
      <c r="AB20" s="596"/>
      <c r="AC20" s="596"/>
      <c r="AD20" s="597">
        <v>121082708</v>
      </c>
      <c r="AE20" s="597"/>
      <c r="AF20" s="597"/>
      <c r="AG20" s="597"/>
      <c r="AH20" s="597"/>
      <c r="AI20" s="597"/>
      <c r="AJ20" s="597"/>
      <c r="AK20" s="597"/>
      <c r="AL20" s="598">
        <v>99.4</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8979734</v>
      </c>
      <c r="BH20" s="594"/>
      <c r="BI20" s="594"/>
      <c r="BJ20" s="594"/>
      <c r="BK20" s="594"/>
      <c r="BL20" s="594"/>
      <c r="BM20" s="594"/>
      <c r="BN20" s="595"/>
      <c r="BO20" s="596">
        <v>10.5</v>
      </c>
      <c r="BP20" s="596"/>
      <c r="BQ20" s="596"/>
      <c r="BR20" s="596"/>
      <c r="BS20" s="602" t="s">
        <v>218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247017543</v>
      </c>
      <c r="CS20" s="594"/>
      <c r="CT20" s="594"/>
      <c r="CU20" s="594"/>
      <c r="CV20" s="594"/>
      <c r="CW20" s="594"/>
      <c r="CX20" s="594"/>
      <c r="CY20" s="595"/>
      <c r="CZ20" s="596">
        <v>100</v>
      </c>
      <c r="DA20" s="596"/>
      <c r="DB20" s="596"/>
      <c r="DC20" s="596"/>
      <c r="DD20" s="602">
        <v>42580815</v>
      </c>
      <c r="DE20" s="594"/>
      <c r="DF20" s="594"/>
      <c r="DG20" s="594"/>
      <c r="DH20" s="594"/>
      <c r="DI20" s="594"/>
      <c r="DJ20" s="594"/>
      <c r="DK20" s="594"/>
      <c r="DL20" s="594"/>
      <c r="DM20" s="594"/>
      <c r="DN20" s="594"/>
      <c r="DO20" s="594"/>
      <c r="DP20" s="595"/>
      <c r="DQ20" s="602">
        <v>154118546</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127343</v>
      </c>
      <c r="S21" s="594"/>
      <c r="T21" s="594"/>
      <c r="U21" s="594"/>
      <c r="V21" s="594"/>
      <c r="W21" s="594"/>
      <c r="X21" s="594"/>
      <c r="Y21" s="595"/>
      <c r="Z21" s="596">
        <v>0.1</v>
      </c>
      <c r="AA21" s="596"/>
      <c r="AB21" s="596"/>
      <c r="AC21" s="596"/>
      <c r="AD21" s="597">
        <v>127343</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58194</v>
      </c>
      <c r="BH21" s="594"/>
      <c r="BI21" s="594"/>
      <c r="BJ21" s="594"/>
      <c r="BK21" s="594"/>
      <c r="BL21" s="594"/>
      <c r="BM21" s="594"/>
      <c r="BN21" s="595"/>
      <c r="BO21" s="596">
        <v>0.1</v>
      </c>
      <c r="BP21" s="596"/>
      <c r="BQ21" s="596"/>
      <c r="BR21" s="596"/>
      <c r="BS21" s="602" t="s">
        <v>218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2449443</v>
      </c>
      <c r="S22" s="594"/>
      <c r="T22" s="594"/>
      <c r="U22" s="594"/>
      <c r="V22" s="594"/>
      <c r="W22" s="594"/>
      <c r="X22" s="594"/>
      <c r="Y22" s="595"/>
      <c r="Z22" s="596">
        <v>1</v>
      </c>
      <c r="AA22" s="596"/>
      <c r="AB22" s="596"/>
      <c r="AC22" s="596"/>
      <c r="AD22" s="597" t="s">
        <v>218</v>
      </c>
      <c r="AE22" s="597"/>
      <c r="AF22" s="597"/>
      <c r="AG22" s="597"/>
      <c r="AH22" s="597"/>
      <c r="AI22" s="597"/>
      <c r="AJ22" s="597"/>
      <c r="AK22" s="597"/>
      <c r="AL22" s="598" t="s">
        <v>218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v>1961179</v>
      </c>
      <c r="BH22" s="594"/>
      <c r="BI22" s="594"/>
      <c r="BJ22" s="594"/>
      <c r="BK22" s="594"/>
      <c r="BL22" s="594"/>
      <c r="BM22" s="594"/>
      <c r="BN22" s="595"/>
      <c r="BO22" s="596">
        <v>2.2999999999999998</v>
      </c>
      <c r="BP22" s="596"/>
      <c r="BQ22" s="596"/>
      <c r="BR22" s="596"/>
      <c r="BS22" s="602" t="s">
        <v>218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5160339</v>
      </c>
      <c r="S23" s="594"/>
      <c r="T23" s="594"/>
      <c r="U23" s="594"/>
      <c r="V23" s="594"/>
      <c r="W23" s="594"/>
      <c r="X23" s="594"/>
      <c r="Y23" s="595"/>
      <c r="Z23" s="596">
        <v>2</v>
      </c>
      <c r="AA23" s="596"/>
      <c r="AB23" s="596"/>
      <c r="AC23" s="596"/>
      <c r="AD23" s="597">
        <v>409283</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6960361</v>
      </c>
      <c r="BH23" s="594"/>
      <c r="BI23" s="594"/>
      <c r="BJ23" s="594"/>
      <c r="BK23" s="594"/>
      <c r="BL23" s="594"/>
      <c r="BM23" s="594"/>
      <c r="BN23" s="595"/>
      <c r="BO23" s="596">
        <v>8.1</v>
      </c>
      <c r="BP23" s="596"/>
      <c r="BQ23" s="596"/>
      <c r="BR23" s="596"/>
      <c r="BS23" s="602" t="s">
        <v>218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1263480</v>
      </c>
      <c r="S24" s="594"/>
      <c r="T24" s="594"/>
      <c r="U24" s="594"/>
      <c r="V24" s="594"/>
      <c r="W24" s="594"/>
      <c r="X24" s="594"/>
      <c r="Y24" s="595"/>
      <c r="Z24" s="596">
        <v>0.5</v>
      </c>
      <c r="AA24" s="596"/>
      <c r="AB24" s="596"/>
      <c r="AC24" s="596"/>
      <c r="AD24" s="597" t="s">
        <v>218</v>
      </c>
      <c r="AE24" s="597"/>
      <c r="AF24" s="597"/>
      <c r="AG24" s="597"/>
      <c r="AH24" s="597"/>
      <c r="AI24" s="597"/>
      <c r="AJ24" s="597"/>
      <c r="AK24" s="597"/>
      <c r="AL24" s="598" t="s">
        <v>218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218</v>
      </c>
      <c r="BH24" s="594"/>
      <c r="BI24" s="594"/>
      <c r="BJ24" s="594"/>
      <c r="BK24" s="594"/>
      <c r="BL24" s="594"/>
      <c r="BM24" s="594"/>
      <c r="BN24" s="595"/>
      <c r="BO24" s="596" t="s">
        <v>218</v>
      </c>
      <c r="BP24" s="596"/>
      <c r="BQ24" s="596"/>
      <c r="BR24" s="596"/>
      <c r="BS24" s="602" t="s">
        <v>218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132792587</v>
      </c>
      <c r="CS24" s="583"/>
      <c r="CT24" s="583"/>
      <c r="CU24" s="583"/>
      <c r="CV24" s="583"/>
      <c r="CW24" s="583"/>
      <c r="CX24" s="583"/>
      <c r="CY24" s="584"/>
      <c r="CZ24" s="620">
        <v>53.8</v>
      </c>
      <c r="DA24" s="621"/>
      <c r="DB24" s="621"/>
      <c r="DC24" s="622"/>
      <c r="DD24" s="619">
        <v>80441383</v>
      </c>
      <c r="DE24" s="583"/>
      <c r="DF24" s="583"/>
      <c r="DG24" s="583"/>
      <c r="DH24" s="583"/>
      <c r="DI24" s="583"/>
      <c r="DJ24" s="583"/>
      <c r="DK24" s="584"/>
      <c r="DL24" s="619">
        <v>79662677</v>
      </c>
      <c r="DM24" s="583"/>
      <c r="DN24" s="583"/>
      <c r="DO24" s="583"/>
      <c r="DP24" s="583"/>
      <c r="DQ24" s="583"/>
      <c r="DR24" s="583"/>
      <c r="DS24" s="583"/>
      <c r="DT24" s="583"/>
      <c r="DU24" s="583"/>
      <c r="DV24" s="584"/>
      <c r="DW24" s="587">
        <v>59.9</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50844296</v>
      </c>
      <c r="S25" s="594"/>
      <c r="T25" s="594"/>
      <c r="U25" s="594"/>
      <c r="V25" s="594"/>
      <c r="W25" s="594"/>
      <c r="X25" s="594"/>
      <c r="Y25" s="595"/>
      <c r="Z25" s="596">
        <v>20</v>
      </c>
      <c r="AA25" s="596"/>
      <c r="AB25" s="596"/>
      <c r="AC25" s="596"/>
      <c r="AD25" s="597" t="s">
        <v>218</v>
      </c>
      <c r="AE25" s="597"/>
      <c r="AF25" s="597"/>
      <c r="AG25" s="597"/>
      <c r="AH25" s="597"/>
      <c r="AI25" s="597"/>
      <c r="AJ25" s="597"/>
      <c r="AK25" s="597"/>
      <c r="AL25" s="598" t="s">
        <v>218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218</v>
      </c>
      <c r="BH25" s="594"/>
      <c r="BI25" s="594"/>
      <c r="BJ25" s="594"/>
      <c r="BK25" s="594"/>
      <c r="BL25" s="594"/>
      <c r="BM25" s="594"/>
      <c r="BN25" s="595"/>
      <c r="BO25" s="596" t="s">
        <v>218</v>
      </c>
      <c r="BP25" s="596"/>
      <c r="BQ25" s="596"/>
      <c r="BR25" s="596"/>
      <c r="BS25" s="602" t="s">
        <v>218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31867533</v>
      </c>
      <c r="CS25" s="625"/>
      <c r="CT25" s="625"/>
      <c r="CU25" s="625"/>
      <c r="CV25" s="625"/>
      <c r="CW25" s="625"/>
      <c r="CX25" s="625"/>
      <c r="CY25" s="626"/>
      <c r="CZ25" s="627">
        <v>12.9</v>
      </c>
      <c r="DA25" s="628"/>
      <c r="DB25" s="628"/>
      <c r="DC25" s="629"/>
      <c r="DD25" s="602">
        <v>29816964</v>
      </c>
      <c r="DE25" s="625"/>
      <c r="DF25" s="625"/>
      <c r="DG25" s="625"/>
      <c r="DH25" s="625"/>
      <c r="DI25" s="625"/>
      <c r="DJ25" s="625"/>
      <c r="DK25" s="626"/>
      <c r="DL25" s="602">
        <v>29315513</v>
      </c>
      <c r="DM25" s="625"/>
      <c r="DN25" s="625"/>
      <c r="DO25" s="625"/>
      <c r="DP25" s="625"/>
      <c r="DQ25" s="625"/>
      <c r="DR25" s="625"/>
      <c r="DS25" s="625"/>
      <c r="DT25" s="625"/>
      <c r="DU25" s="625"/>
      <c r="DV25" s="626"/>
      <c r="DW25" s="598">
        <v>22.1</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218</v>
      </c>
      <c r="S26" s="594"/>
      <c r="T26" s="594"/>
      <c r="U26" s="594"/>
      <c r="V26" s="594"/>
      <c r="W26" s="594"/>
      <c r="X26" s="594"/>
      <c r="Y26" s="595"/>
      <c r="Z26" s="596" t="s">
        <v>218</v>
      </c>
      <c r="AA26" s="596"/>
      <c r="AB26" s="596"/>
      <c r="AC26" s="596"/>
      <c r="AD26" s="597" t="s">
        <v>218</v>
      </c>
      <c r="AE26" s="597"/>
      <c r="AF26" s="597"/>
      <c r="AG26" s="597"/>
      <c r="AH26" s="597"/>
      <c r="AI26" s="597"/>
      <c r="AJ26" s="597"/>
      <c r="AK26" s="597"/>
      <c r="AL26" s="598" t="s">
        <v>218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218</v>
      </c>
      <c r="BH26" s="594"/>
      <c r="BI26" s="594"/>
      <c r="BJ26" s="594"/>
      <c r="BK26" s="594"/>
      <c r="BL26" s="594"/>
      <c r="BM26" s="594"/>
      <c r="BN26" s="595"/>
      <c r="BO26" s="596" t="s">
        <v>218</v>
      </c>
      <c r="BP26" s="596"/>
      <c r="BQ26" s="596"/>
      <c r="BR26" s="596"/>
      <c r="BS26" s="602" t="s">
        <v>218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21699046</v>
      </c>
      <c r="CS26" s="594"/>
      <c r="CT26" s="594"/>
      <c r="CU26" s="594"/>
      <c r="CV26" s="594"/>
      <c r="CW26" s="594"/>
      <c r="CX26" s="594"/>
      <c r="CY26" s="595"/>
      <c r="CZ26" s="627">
        <v>8.8000000000000007</v>
      </c>
      <c r="DA26" s="628"/>
      <c r="DB26" s="628"/>
      <c r="DC26" s="629"/>
      <c r="DD26" s="602">
        <v>19946523</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12923421</v>
      </c>
      <c r="S27" s="594"/>
      <c r="T27" s="594"/>
      <c r="U27" s="594"/>
      <c r="V27" s="594"/>
      <c r="W27" s="594"/>
      <c r="X27" s="594"/>
      <c r="Y27" s="595"/>
      <c r="Z27" s="596">
        <v>5.0999999999999996</v>
      </c>
      <c r="AA27" s="596"/>
      <c r="AB27" s="596"/>
      <c r="AC27" s="596"/>
      <c r="AD27" s="597" t="s">
        <v>218</v>
      </c>
      <c r="AE27" s="597"/>
      <c r="AF27" s="597"/>
      <c r="AG27" s="597"/>
      <c r="AH27" s="597"/>
      <c r="AI27" s="597"/>
      <c r="AJ27" s="597"/>
      <c r="AK27" s="597"/>
      <c r="AL27" s="598" t="s">
        <v>218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85799268</v>
      </c>
      <c r="BH27" s="594"/>
      <c r="BI27" s="594"/>
      <c r="BJ27" s="594"/>
      <c r="BK27" s="594"/>
      <c r="BL27" s="594"/>
      <c r="BM27" s="594"/>
      <c r="BN27" s="595"/>
      <c r="BO27" s="596">
        <v>100</v>
      </c>
      <c r="BP27" s="596"/>
      <c r="BQ27" s="596"/>
      <c r="BR27" s="596"/>
      <c r="BS27" s="602">
        <v>1020214</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74922197</v>
      </c>
      <c r="CS27" s="625"/>
      <c r="CT27" s="625"/>
      <c r="CU27" s="625"/>
      <c r="CV27" s="625"/>
      <c r="CW27" s="625"/>
      <c r="CX27" s="625"/>
      <c r="CY27" s="626"/>
      <c r="CZ27" s="627">
        <v>30.3</v>
      </c>
      <c r="DA27" s="628"/>
      <c r="DB27" s="628"/>
      <c r="DC27" s="629"/>
      <c r="DD27" s="602">
        <v>24973307</v>
      </c>
      <c r="DE27" s="625"/>
      <c r="DF27" s="625"/>
      <c r="DG27" s="625"/>
      <c r="DH27" s="625"/>
      <c r="DI27" s="625"/>
      <c r="DJ27" s="625"/>
      <c r="DK27" s="626"/>
      <c r="DL27" s="602">
        <v>24696052</v>
      </c>
      <c r="DM27" s="625"/>
      <c r="DN27" s="625"/>
      <c r="DO27" s="625"/>
      <c r="DP27" s="625"/>
      <c r="DQ27" s="625"/>
      <c r="DR27" s="625"/>
      <c r="DS27" s="625"/>
      <c r="DT27" s="625"/>
      <c r="DU27" s="625"/>
      <c r="DV27" s="626"/>
      <c r="DW27" s="598">
        <v>18.600000000000001</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587670</v>
      </c>
      <c r="S28" s="594"/>
      <c r="T28" s="594"/>
      <c r="U28" s="594"/>
      <c r="V28" s="594"/>
      <c r="W28" s="594"/>
      <c r="X28" s="594"/>
      <c r="Y28" s="595"/>
      <c r="Z28" s="596">
        <v>0.2</v>
      </c>
      <c r="AA28" s="596"/>
      <c r="AB28" s="596"/>
      <c r="AC28" s="596"/>
      <c r="AD28" s="597">
        <v>143263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26002857</v>
      </c>
      <c r="CS28" s="594"/>
      <c r="CT28" s="594"/>
      <c r="CU28" s="594"/>
      <c r="CV28" s="594"/>
      <c r="CW28" s="594"/>
      <c r="CX28" s="594"/>
      <c r="CY28" s="595"/>
      <c r="CZ28" s="627">
        <v>10.5</v>
      </c>
      <c r="DA28" s="628"/>
      <c r="DB28" s="628"/>
      <c r="DC28" s="629"/>
      <c r="DD28" s="602">
        <v>25651112</v>
      </c>
      <c r="DE28" s="594"/>
      <c r="DF28" s="594"/>
      <c r="DG28" s="594"/>
      <c r="DH28" s="594"/>
      <c r="DI28" s="594"/>
      <c r="DJ28" s="594"/>
      <c r="DK28" s="595"/>
      <c r="DL28" s="602">
        <v>25651112</v>
      </c>
      <c r="DM28" s="594"/>
      <c r="DN28" s="594"/>
      <c r="DO28" s="594"/>
      <c r="DP28" s="594"/>
      <c r="DQ28" s="594"/>
      <c r="DR28" s="594"/>
      <c r="DS28" s="594"/>
      <c r="DT28" s="594"/>
      <c r="DU28" s="594"/>
      <c r="DV28" s="595"/>
      <c r="DW28" s="598">
        <v>19.3</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70364</v>
      </c>
      <c r="S29" s="594"/>
      <c r="T29" s="594"/>
      <c r="U29" s="594"/>
      <c r="V29" s="594"/>
      <c r="W29" s="594"/>
      <c r="X29" s="594"/>
      <c r="Y29" s="595"/>
      <c r="Z29" s="596">
        <v>0</v>
      </c>
      <c r="AA29" s="596"/>
      <c r="AB29" s="596"/>
      <c r="AC29" s="596"/>
      <c r="AD29" s="597" t="s">
        <v>218</v>
      </c>
      <c r="AE29" s="597"/>
      <c r="AF29" s="597"/>
      <c r="AG29" s="597"/>
      <c r="AH29" s="597"/>
      <c r="AI29" s="597"/>
      <c r="AJ29" s="597"/>
      <c r="AK29" s="597"/>
      <c r="AL29" s="598" t="s">
        <v>218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26002857</v>
      </c>
      <c r="CS29" s="625"/>
      <c r="CT29" s="625"/>
      <c r="CU29" s="625"/>
      <c r="CV29" s="625"/>
      <c r="CW29" s="625"/>
      <c r="CX29" s="625"/>
      <c r="CY29" s="626"/>
      <c r="CZ29" s="627">
        <v>10.5</v>
      </c>
      <c r="DA29" s="628"/>
      <c r="DB29" s="628"/>
      <c r="DC29" s="629"/>
      <c r="DD29" s="602">
        <v>25651112</v>
      </c>
      <c r="DE29" s="625"/>
      <c r="DF29" s="625"/>
      <c r="DG29" s="625"/>
      <c r="DH29" s="625"/>
      <c r="DI29" s="625"/>
      <c r="DJ29" s="625"/>
      <c r="DK29" s="626"/>
      <c r="DL29" s="602">
        <v>25651112</v>
      </c>
      <c r="DM29" s="625"/>
      <c r="DN29" s="625"/>
      <c r="DO29" s="625"/>
      <c r="DP29" s="625"/>
      <c r="DQ29" s="625"/>
      <c r="DR29" s="625"/>
      <c r="DS29" s="625"/>
      <c r="DT29" s="625"/>
      <c r="DU29" s="625"/>
      <c r="DV29" s="626"/>
      <c r="DW29" s="598">
        <v>19.3</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7507464</v>
      </c>
      <c r="S30" s="594"/>
      <c r="T30" s="594"/>
      <c r="U30" s="594"/>
      <c r="V30" s="594"/>
      <c r="W30" s="594"/>
      <c r="X30" s="594"/>
      <c r="Y30" s="595"/>
      <c r="Z30" s="596">
        <v>3</v>
      </c>
      <c r="AA30" s="596"/>
      <c r="AB30" s="596"/>
      <c r="AC30" s="596"/>
      <c r="AD30" s="597" t="s">
        <v>218</v>
      </c>
      <c r="AE30" s="597"/>
      <c r="AF30" s="597"/>
      <c r="AG30" s="597"/>
      <c r="AH30" s="597"/>
      <c r="AI30" s="597"/>
      <c r="AJ30" s="597"/>
      <c r="AK30" s="597"/>
      <c r="AL30" s="598" t="s">
        <v>218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98.6</v>
      </c>
      <c r="BH30" s="652"/>
      <c r="BI30" s="652"/>
      <c r="BJ30" s="652"/>
      <c r="BK30" s="652"/>
      <c r="BL30" s="652"/>
      <c r="BM30" s="588">
        <v>94.5</v>
      </c>
      <c r="BN30" s="652"/>
      <c r="BO30" s="652"/>
      <c r="BP30" s="652"/>
      <c r="BQ30" s="653"/>
      <c r="BR30" s="651">
        <v>98.5</v>
      </c>
      <c r="BS30" s="652"/>
      <c r="BT30" s="652"/>
      <c r="BU30" s="652"/>
      <c r="BV30" s="652"/>
      <c r="BW30" s="652"/>
      <c r="BX30" s="588">
        <v>94.2</v>
      </c>
      <c r="BY30" s="652"/>
      <c r="BZ30" s="652"/>
      <c r="CA30" s="652"/>
      <c r="CB30" s="653"/>
      <c r="CD30" s="656"/>
      <c r="CE30" s="657"/>
      <c r="CF30" s="607" t="s">
        <v>291</v>
      </c>
      <c r="CG30" s="608"/>
      <c r="CH30" s="608"/>
      <c r="CI30" s="608"/>
      <c r="CJ30" s="608"/>
      <c r="CK30" s="608"/>
      <c r="CL30" s="608"/>
      <c r="CM30" s="608"/>
      <c r="CN30" s="608"/>
      <c r="CO30" s="608"/>
      <c r="CP30" s="608"/>
      <c r="CQ30" s="609"/>
      <c r="CR30" s="593">
        <v>22411963</v>
      </c>
      <c r="CS30" s="594"/>
      <c r="CT30" s="594"/>
      <c r="CU30" s="594"/>
      <c r="CV30" s="594"/>
      <c r="CW30" s="594"/>
      <c r="CX30" s="594"/>
      <c r="CY30" s="595"/>
      <c r="CZ30" s="627">
        <v>9.1</v>
      </c>
      <c r="DA30" s="628"/>
      <c r="DB30" s="628"/>
      <c r="DC30" s="629"/>
      <c r="DD30" s="602">
        <v>22102990</v>
      </c>
      <c r="DE30" s="594"/>
      <c r="DF30" s="594"/>
      <c r="DG30" s="594"/>
      <c r="DH30" s="594"/>
      <c r="DI30" s="594"/>
      <c r="DJ30" s="594"/>
      <c r="DK30" s="595"/>
      <c r="DL30" s="602">
        <v>22102990</v>
      </c>
      <c r="DM30" s="594"/>
      <c r="DN30" s="594"/>
      <c r="DO30" s="594"/>
      <c r="DP30" s="594"/>
      <c r="DQ30" s="594"/>
      <c r="DR30" s="594"/>
      <c r="DS30" s="594"/>
      <c r="DT30" s="594"/>
      <c r="DU30" s="594"/>
      <c r="DV30" s="595"/>
      <c r="DW30" s="598">
        <v>16.600000000000001</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8253299</v>
      </c>
      <c r="S31" s="594"/>
      <c r="T31" s="594"/>
      <c r="U31" s="594"/>
      <c r="V31" s="594"/>
      <c r="W31" s="594"/>
      <c r="X31" s="594"/>
      <c r="Y31" s="595"/>
      <c r="Z31" s="596">
        <v>3.2</v>
      </c>
      <c r="AA31" s="596"/>
      <c r="AB31" s="596"/>
      <c r="AC31" s="596"/>
      <c r="AD31" s="597" t="s">
        <v>218</v>
      </c>
      <c r="AE31" s="597"/>
      <c r="AF31" s="597"/>
      <c r="AG31" s="597"/>
      <c r="AH31" s="597"/>
      <c r="AI31" s="597"/>
      <c r="AJ31" s="597"/>
      <c r="AK31" s="597"/>
      <c r="AL31" s="598" t="s">
        <v>218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95.1</v>
      </c>
      <c r="BN31" s="649"/>
      <c r="BO31" s="649"/>
      <c r="BP31" s="649"/>
      <c r="BQ31" s="650"/>
      <c r="BR31" s="648">
        <v>98.6</v>
      </c>
      <c r="BS31" s="625"/>
      <c r="BT31" s="625"/>
      <c r="BU31" s="625"/>
      <c r="BV31" s="625"/>
      <c r="BW31" s="625"/>
      <c r="BX31" s="599">
        <v>94.7</v>
      </c>
      <c r="BY31" s="649"/>
      <c r="BZ31" s="649"/>
      <c r="CA31" s="649"/>
      <c r="CB31" s="650"/>
      <c r="CD31" s="656"/>
      <c r="CE31" s="657"/>
      <c r="CF31" s="607" t="s">
        <v>295</v>
      </c>
      <c r="CG31" s="608"/>
      <c r="CH31" s="608"/>
      <c r="CI31" s="608"/>
      <c r="CJ31" s="608"/>
      <c r="CK31" s="608"/>
      <c r="CL31" s="608"/>
      <c r="CM31" s="608"/>
      <c r="CN31" s="608"/>
      <c r="CO31" s="608"/>
      <c r="CP31" s="608"/>
      <c r="CQ31" s="609"/>
      <c r="CR31" s="593">
        <v>3590894</v>
      </c>
      <c r="CS31" s="625"/>
      <c r="CT31" s="625"/>
      <c r="CU31" s="625"/>
      <c r="CV31" s="625"/>
      <c r="CW31" s="625"/>
      <c r="CX31" s="625"/>
      <c r="CY31" s="626"/>
      <c r="CZ31" s="627">
        <v>1.5</v>
      </c>
      <c r="DA31" s="628"/>
      <c r="DB31" s="628"/>
      <c r="DC31" s="629"/>
      <c r="DD31" s="602">
        <v>3548122</v>
      </c>
      <c r="DE31" s="625"/>
      <c r="DF31" s="625"/>
      <c r="DG31" s="625"/>
      <c r="DH31" s="625"/>
      <c r="DI31" s="625"/>
      <c r="DJ31" s="625"/>
      <c r="DK31" s="626"/>
      <c r="DL31" s="602">
        <v>3548122</v>
      </c>
      <c r="DM31" s="625"/>
      <c r="DN31" s="625"/>
      <c r="DO31" s="625"/>
      <c r="DP31" s="625"/>
      <c r="DQ31" s="625"/>
      <c r="DR31" s="625"/>
      <c r="DS31" s="625"/>
      <c r="DT31" s="625"/>
      <c r="DU31" s="625"/>
      <c r="DV31" s="626"/>
      <c r="DW31" s="598">
        <v>2.7</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2946109</v>
      </c>
      <c r="S32" s="594"/>
      <c r="T32" s="594"/>
      <c r="U32" s="594"/>
      <c r="V32" s="594"/>
      <c r="W32" s="594"/>
      <c r="X32" s="594"/>
      <c r="Y32" s="595"/>
      <c r="Z32" s="596">
        <v>1.2</v>
      </c>
      <c r="AA32" s="596"/>
      <c r="AB32" s="596"/>
      <c r="AC32" s="596"/>
      <c r="AD32" s="597">
        <v>36688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98.3</v>
      </c>
      <c r="BH32" s="661"/>
      <c r="BI32" s="661"/>
      <c r="BJ32" s="661"/>
      <c r="BK32" s="661"/>
      <c r="BL32" s="661"/>
      <c r="BM32" s="662">
        <v>93.3</v>
      </c>
      <c r="BN32" s="661"/>
      <c r="BO32" s="661"/>
      <c r="BP32" s="661"/>
      <c r="BQ32" s="663"/>
      <c r="BR32" s="660">
        <v>98.3</v>
      </c>
      <c r="BS32" s="661"/>
      <c r="BT32" s="661"/>
      <c r="BU32" s="661"/>
      <c r="BV32" s="661"/>
      <c r="BW32" s="661"/>
      <c r="BX32" s="662">
        <v>92.9</v>
      </c>
      <c r="BY32" s="661"/>
      <c r="BZ32" s="661"/>
      <c r="CA32" s="661"/>
      <c r="CB32" s="663"/>
      <c r="CD32" s="658"/>
      <c r="CE32" s="659"/>
      <c r="CF32" s="607" t="s">
        <v>298</v>
      </c>
      <c r="CG32" s="608"/>
      <c r="CH32" s="608"/>
      <c r="CI32" s="608"/>
      <c r="CJ32" s="608"/>
      <c r="CK32" s="608"/>
      <c r="CL32" s="608"/>
      <c r="CM32" s="608"/>
      <c r="CN32" s="608"/>
      <c r="CO32" s="608"/>
      <c r="CP32" s="608"/>
      <c r="CQ32" s="609"/>
      <c r="CR32" s="593" t="s">
        <v>218</v>
      </c>
      <c r="CS32" s="594"/>
      <c r="CT32" s="594"/>
      <c r="CU32" s="594"/>
      <c r="CV32" s="594"/>
      <c r="CW32" s="594"/>
      <c r="CX32" s="594"/>
      <c r="CY32" s="595"/>
      <c r="CZ32" s="627" t="s">
        <v>218</v>
      </c>
      <c r="DA32" s="628"/>
      <c r="DB32" s="628"/>
      <c r="DC32" s="629"/>
      <c r="DD32" s="602" t="s">
        <v>218</v>
      </c>
      <c r="DE32" s="594"/>
      <c r="DF32" s="594"/>
      <c r="DG32" s="594"/>
      <c r="DH32" s="594"/>
      <c r="DI32" s="594"/>
      <c r="DJ32" s="594"/>
      <c r="DK32" s="595"/>
      <c r="DL32" s="602" t="s">
        <v>218</v>
      </c>
      <c r="DM32" s="594"/>
      <c r="DN32" s="594"/>
      <c r="DO32" s="594"/>
      <c r="DP32" s="594"/>
      <c r="DQ32" s="594"/>
      <c r="DR32" s="594"/>
      <c r="DS32" s="594"/>
      <c r="DT32" s="594"/>
      <c r="DU32" s="594"/>
      <c r="DV32" s="595"/>
      <c r="DW32" s="598" t="s">
        <v>218</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31716800</v>
      </c>
      <c r="S33" s="594"/>
      <c r="T33" s="594"/>
      <c r="U33" s="594"/>
      <c r="V33" s="594"/>
      <c r="W33" s="594"/>
      <c r="X33" s="594"/>
      <c r="Y33" s="595"/>
      <c r="Z33" s="596">
        <v>12.5</v>
      </c>
      <c r="AA33" s="596"/>
      <c r="AB33" s="596"/>
      <c r="AC33" s="596"/>
      <c r="AD33" s="597" t="s">
        <v>218</v>
      </c>
      <c r="AE33" s="597"/>
      <c r="AF33" s="597"/>
      <c r="AG33" s="597"/>
      <c r="AH33" s="597"/>
      <c r="AI33" s="597"/>
      <c r="AJ33" s="597"/>
      <c r="AK33" s="597"/>
      <c r="AL33" s="598" t="s">
        <v>218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71109243</v>
      </c>
      <c r="CS33" s="625"/>
      <c r="CT33" s="625"/>
      <c r="CU33" s="625"/>
      <c r="CV33" s="625"/>
      <c r="CW33" s="625"/>
      <c r="CX33" s="625"/>
      <c r="CY33" s="626"/>
      <c r="CZ33" s="627">
        <v>28.8</v>
      </c>
      <c r="DA33" s="628"/>
      <c r="DB33" s="628"/>
      <c r="DC33" s="629"/>
      <c r="DD33" s="602">
        <v>57078605</v>
      </c>
      <c r="DE33" s="625"/>
      <c r="DF33" s="625"/>
      <c r="DG33" s="625"/>
      <c r="DH33" s="625"/>
      <c r="DI33" s="625"/>
      <c r="DJ33" s="625"/>
      <c r="DK33" s="626"/>
      <c r="DL33" s="602">
        <v>40449769</v>
      </c>
      <c r="DM33" s="625"/>
      <c r="DN33" s="625"/>
      <c r="DO33" s="625"/>
      <c r="DP33" s="625"/>
      <c r="DQ33" s="625"/>
      <c r="DR33" s="625"/>
      <c r="DS33" s="625"/>
      <c r="DT33" s="625"/>
      <c r="DU33" s="625"/>
      <c r="DV33" s="626"/>
      <c r="DW33" s="598">
        <v>30.4</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218</v>
      </c>
      <c r="S34" s="594"/>
      <c r="T34" s="594"/>
      <c r="U34" s="594"/>
      <c r="V34" s="594"/>
      <c r="W34" s="594"/>
      <c r="X34" s="594"/>
      <c r="Y34" s="595"/>
      <c r="Z34" s="596" t="s">
        <v>218</v>
      </c>
      <c r="AA34" s="596"/>
      <c r="AB34" s="596"/>
      <c r="AC34" s="596"/>
      <c r="AD34" s="597" t="s">
        <v>218</v>
      </c>
      <c r="AE34" s="597"/>
      <c r="AF34" s="597"/>
      <c r="AG34" s="597"/>
      <c r="AH34" s="597"/>
      <c r="AI34" s="597"/>
      <c r="AJ34" s="597"/>
      <c r="AK34" s="597"/>
      <c r="AL34" s="598" t="s">
        <v>218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25310275</v>
      </c>
      <c r="CS34" s="594"/>
      <c r="CT34" s="594"/>
      <c r="CU34" s="594"/>
      <c r="CV34" s="594"/>
      <c r="CW34" s="594"/>
      <c r="CX34" s="594"/>
      <c r="CY34" s="595"/>
      <c r="CZ34" s="627">
        <v>10.199999999999999</v>
      </c>
      <c r="DA34" s="628"/>
      <c r="DB34" s="628"/>
      <c r="DC34" s="629"/>
      <c r="DD34" s="602">
        <v>19904727</v>
      </c>
      <c r="DE34" s="594"/>
      <c r="DF34" s="594"/>
      <c r="DG34" s="594"/>
      <c r="DH34" s="594"/>
      <c r="DI34" s="594"/>
      <c r="DJ34" s="594"/>
      <c r="DK34" s="595"/>
      <c r="DL34" s="602">
        <v>17921204</v>
      </c>
      <c r="DM34" s="594"/>
      <c r="DN34" s="594"/>
      <c r="DO34" s="594"/>
      <c r="DP34" s="594"/>
      <c r="DQ34" s="594"/>
      <c r="DR34" s="594"/>
      <c r="DS34" s="594"/>
      <c r="DT34" s="594"/>
      <c r="DU34" s="594"/>
      <c r="DV34" s="595"/>
      <c r="DW34" s="598">
        <v>13.5</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11107900</v>
      </c>
      <c r="S35" s="594"/>
      <c r="T35" s="594"/>
      <c r="U35" s="594"/>
      <c r="V35" s="594"/>
      <c r="W35" s="594"/>
      <c r="X35" s="594"/>
      <c r="Y35" s="595"/>
      <c r="Z35" s="596">
        <v>4.4000000000000004</v>
      </c>
      <c r="AA35" s="596"/>
      <c r="AB35" s="596"/>
      <c r="AC35" s="596"/>
      <c r="AD35" s="597" t="s">
        <v>218</v>
      </c>
      <c r="AE35" s="597"/>
      <c r="AF35" s="597"/>
      <c r="AG35" s="597"/>
      <c r="AH35" s="597"/>
      <c r="AI35" s="597"/>
      <c r="AJ35" s="597"/>
      <c r="AK35" s="597"/>
      <c r="AL35" s="598" t="s">
        <v>218</v>
      </c>
      <c r="AM35" s="599"/>
      <c r="AN35" s="599"/>
      <c r="AO35" s="600"/>
      <c r="AP35" s="186"/>
      <c r="AQ35" s="604" t="s">
        <v>306</v>
      </c>
      <c r="AR35" s="605"/>
      <c r="AS35" s="605"/>
      <c r="AT35" s="605"/>
      <c r="AU35" s="605"/>
      <c r="AV35" s="605"/>
      <c r="AW35" s="605"/>
      <c r="AX35" s="605"/>
      <c r="AY35" s="606"/>
      <c r="AZ35" s="582">
        <v>24274376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-4121367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2259864</v>
      </c>
      <c r="CS35" s="625"/>
      <c r="CT35" s="625"/>
      <c r="CU35" s="625"/>
      <c r="CV35" s="625"/>
      <c r="CW35" s="625"/>
      <c r="CX35" s="625"/>
      <c r="CY35" s="626"/>
      <c r="CZ35" s="627">
        <v>0.9</v>
      </c>
      <c r="DA35" s="628"/>
      <c r="DB35" s="628"/>
      <c r="DC35" s="629"/>
      <c r="DD35" s="602">
        <v>1966086</v>
      </c>
      <c r="DE35" s="625"/>
      <c r="DF35" s="625"/>
      <c r="DG35" s="625"/>
      <c r="DH35" s="625"/>
      <c r="DI35" s="625"/>
      <c r="DJ35" s="625"/>
      <c r="DK35" s="626"/>
      <c r="DL35" s="602">
        <v>1966086</v>
      </c>
      <c r="DM35" s="625"/>
      <c r="DN35" s="625"/>
      <c r="DO35" s="625"/>
      <c r="DP35" s="625"/>
      <c r="DQ35" s="625"/>
      <c r="DR35" s="625"/>
      <c r="DS35" s="625"/>
      <c r="DT35" s="625"/>
      <c r="DU35" s="625"/>
      <c r="DV35" s="626"/>
      <c r="DW35" s="598">
        <v>1.5</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254363583</v>
      </c>
      <c r="S36" s="666"/>
      <c r="T36" s="666"/>
      <c r="U36" s="666"/>
      <c r="V36" s="666"/>
      <c r="W36" s="666"/>
      <c r="X36" s="666"/>
      <c r="Y36" s="667"/>
      <c r="Z36" s="668">
        <v>100</v>
      </c>
      <c r="AA36" s="668"/>
      <c r="AB36" s="668"/>
      <c r="AC36" s="668"/>
      <c r="AD36" s="669">
        <v>121799285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1116311</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-5808473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9986197</v>
      </c>
      <c r="CS36" s="594"/>
      <c r="CT36" s="594"/>
      <c r="CU36" s="594"/>
      <c r="CV36" s="594"/>
      <c r="CW36" s="594"/>
      <c r="CX36" s="594"/>
      <c r="CY36" s="595"/>
      <c r="CZ36" s="627">
        <v>4</v>
      </c>
      <c r="DA36" s="628"/>
      <c r="DB36" s="628"/>
      <c r="DC36" s="629"/>
      <c r="DD36" s="602">
        <v>9126236</v>
      </c>
      <c r="DE36" s="594"/>
      <c r="DF36" s="594"/>
      <c r="DG36" s="594"/>
      <c r="DH36" s="594"/>
      <c r="DI36" s="594"/>
      <c r="DJ36" s="594"/>
      <c r="DK36" s="595"/>
      <c r="DL36" s="602">
        <v>6001746</v>
      </c>
      <c r="DM36" s="594"/>
      <c r="DN36" s="594"/>
      <c r="DO36" s="594"/>
      <c r="DP36" s="594"/>
      <c r="DQ36" s="594"/>
      <c r="DR36" s="594"/>
      <c r="DS36" s="594"/>
      <c r="DT36" s="594"/>
      <c r="DU36" s="594"/>
      <c r="DV36" s="595"/>
      <c r="DW36" s="598">
        <v>4.5</v>
      </c>
      <c r="DX36" s="623"/>
      <c r="DY36" s="623"/>
      <c r="DZ36" s="623"/>
      <c r="EA36" s="623"/>
      <c r="EB36" s="623"/>
      <c r="EC36" s="624"/>
    </row>
    <row r="37" spans="2:133" ht="11.25" customHeight="1">
      <c r="AQ37" s="672" t="s">
        <v>313</v>
      </c>
      <c r="AR37" s="673"/>
      <c r="AS37" s="673"/>
      <c r="AT37" s="673"/>
      <c r="AU37" s="673"/>
      <c r="AV37" s="673"/>
      <c r="AW37" s="673"/>
      <c r="AX37" s="673"/>
      <c r="AY37" s="674"/>
      <c r="AZ37" s="593">
        <v>997094</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86845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23626</v>
      </c>
      <c r="CS37" s="625"/>
      <c r="CT37" s="625"/>
      <c r="CU37" s="625"/>
      <c r="CV37" s="625"/>
      <c r="CW37" s="625"/>
      <c r="CX37" s="625"/>
      <c r="CY37" s="626"/>
      <c r="CZ37" s="627">
        <v>0</v>
      </c>
      <c r="DA37" s="628"/>
      <c r="DB37" s="628"/>
      <c r="DC37" s="629"/>
      <c r="DD37" s="602">
        <v>23626</v>
      </c>
      <c r="DE37" s="625"/>
      <c r="DF37" s="625"/>
      <c r="DG37" s="625"/>
      <c r="DH37" s="625"/>
      <c r="DI37" s="625"/>
      <c r="DJ37" s="625"/>
      <c r="DK37" s="626"/>
      <c r="DL37" s="602">
        <v>23626</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316</v>
      </c>
      <c r="AR38" s="673"/>
      <c r="AS38" s="673"/>
      <c r="AT38" s="673"/>
      <c r="AU38" s="673"/>
      <c r="AV38" s="673"/>
      <c r="AW38" s="673"/>
      <c r="AX38" s="673"/>
      <c r="AY38" s="674"/>
      <c r="AZ38" s="593">
        <v>611477</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139370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21150007</v>
      </c>
      <c r="CS38" s="594"/>
      <c r="CT38" s="594"/>
      <c r="CU38" s="594"/>
      <c r="CV38" s="594"/>
      <c r="CW38" s="594"/>
      <c r="CX38" s="594"/>
      <c r="CY38" s="595"/>
      <c r="CZ38" s="627">
        <v>8.6</v>
      </c>
      <c r="DA38" s="628"/>
      <c r="DB38" s="628"/>
      <c r="DC38" s="629"/>
      <c r="DD38" s="602">
        <v>18044729</v>
      </c>
      <c r="DE38" s="594"/>
      <c r="DF38" s="594"/>
      <c r="DG38" s="594"/>
      <c r="DH38" s="594"/>
      <c r="DI38" s="594"/>
      <c r="DJ38" s="594"/>
      <c r="DK38" s="595"/>
      <c r="DL38" s="602">
        <v>14560733</v>
      </c>
      <c r="DM38" s="594"/>
      <c r="DN38" s="594"/>
      <c r="DO38" s="594"/>
      <c r="DP38" s="594"/>
      <c r="DQ38" s="594"/>
      <c r="DR38" s="594"/>
      <c r="DS38" s="594"/>
      <c r="DT38" s="594"/>
      <c r="DU38" s="594"/>
      <c r="DV38" s="595"/>
      <c r="DW38" s="598">
        <v>11</v>
      </c>
      <c r="DX38" s="623"/>
      <c r="DY38" s="623"/>
      <c r="DZ38" s="623"/>
      <c r="EA38" s="623"/>
      <c r="EB38" s="623"/>
      <c r="EC38" s="624"/>
    </row>
    <row r="39" spans="2:133" ht="11.25" customHeight="1">
      <c r="AQ39" s="672" t="s">
        <v>319</v>
      </c>
      <c r="AR39" s="673"/>
      <c r="AS39" s="673"/>
      <c r="AT39" s="673"/>
      <c r="AU39" s="673"/>
      <c r="AV39" s="673"/>
      <c r="AW39" s="673"/>
      <c r="AX39" s="673"/>
      <c r="AY39" s="674"/>
      <c r="AZ39" s="593">
        <v>450074</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78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11511646</v>
      </c>
      <c r="CS39" s="625"/>
      <c r="CT39" s="625"/>
      <c r="CU39" s="625"/>
      <c r="CV39" s="625"/>
      <c r="CW39" s="625"/>
      <c r="CX39" s="625"/>
      <c r="CY39" s="626"/>
      <c r="CZ39" s="627">
        <v>4.7</v>
      </c>
      <c r="DA39" s="628"/>
      <c r="DB39" s="628"/>
      <c r="DC39" s="629"/>
      <c r="DD39" s="602">
        <v>7677063</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6809525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139</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891254</v>
      </c>
      <c r="CS40" s="594"/>
      <c r="CT40" s="594"/>
      <c r="CU40" s="594"/>
      <c r="CV40" s="594"/>
      <c r="CW40" s="594"/>
      <c r="CX40" s="594"/>
      <c r="CY40" s="595"/>
      <c r="CZ40" s="627">
        <v>0.4</v>
      </c>
      <c r="DA40" s="628"/>
      <c r="DB40" s="628"/>
      <c r="DC40" s="629"/>
      <c r="DD40" s="602">
        <v>359764</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14289895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340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43115713</v>
      </c>
      <c r="CS42" s="594"/>
      <c r="CT42" s="594"/>
      <c r="CU42" s="594"/>
      <c r="CV42" s="594"/>
      <c r="CW42" s="594"/>
      <c r="CX42" s="594"/>
      <c r="CY42" s="595"/>
      <c r="CZ42" s="627">
        <v>17.5</v>
      </c>
      <c r="DA42" s="676"/>
      <c r="DB42" s="676"/>
      <c r="DC42" s="677"/>
      <c r="DD42" s="602">
        <v>16598558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1781441</v>
      </c>
      <c r="CS43" s="625"/>
      <c r="CT43" s="625"/>
      <c r="CU43" s="625"/>
      <c r="CV43" s="625"/>
      <c r="CW43" s="625"/>
      <c r="CX43" s="625"/>
      <c r="CY43" s="626"/>
      <c r="CZ43" s="627">
        <v>0.7</v>
      </c>
      <c r="DA43" s="628"/>
      <c r="DB43" s="628"/>
      <c r="DC43" s="629"/>
      <c r="DD43" s="602">
        <v>1707724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42580815</v>
      </c>
      <c r="CS44" s="594"/>
      <c r="CT44" s="594"/>
      <c r="CU44" s="594"/>
      <c r="CV44" s="594"/>
      <c r="CW44" s="594"/>
      <c r="CX44" s="594"/>
      <c r="CY44" s="595"/>
      <c r="CZ44" s="627">
        <v>17.2</v>
      </c>
      <c r="DA44" s="676"/>
      <c r="DB44" s="676"/>
      <c r="DC44" s="677"/>
      <c r="DD44" s="602">
        <v>16349664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18320896</v>
      </c>
      <c r="CS45" s="625"/>
      <c r="CT45" s="625"/>
      <c r="CU45" s="625"/>
      <c r="CV45" s="625"/>
      <c r="CW45" s="625"/>
      <c r="CX45" s="625"/>
      <c r="CY45" s="626"/>
      <c r="CZ45" s="627">
        <v>7.4</v>
      </c>
      <c r="DA45" s="628"/>
      <c r="DB45" s="628"/>
      <c r="DC45" s="629"/>
      <c r="DD45" s="602">
        <v>2542482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23834650</v>
      </c>
      <c r="CS46" s="594"/>
      <c r="CT46" s="594"/>
      <c r="CU46" s="594"/>
      <c r="CV46" s="594"/>
      <c r="CW46" s="594"/>
      <c r="CX46" s="594"/>
      <c r="CY46" s="595"/>
      <c r="CZ46" s="627">
        <v>9.6</v>
      </c>
      <c r="DA46" s="676"/>
      <c r="DB46" s="676"/>
      <c r="DC46" s="677"/>
      <c r="DD46" s="602">
        <v>13623813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534898</v>
      </c>
      <c r="CS47" s="625"/>
      <c r="CT47" s="625"/>
      <c r="CU47" s="625"/>
      <c r="CV47" s="625"/>
      <c r="CW47" s="625"/>
      <c r="CX47" s="625"/>
      <c r="CY47" s="626"/>
      <c r="CZ47" s="627">
        <v>0.2</v>
      </c>
      <c r="DA47" s="628"/>
      <c r="DB47" s="628"/>
      <c r="DC47" s="629"/>
      <c r="DD47" s="602">
        <v>248894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218</v>
      </c>
      <c r="CS48" s="594"/>
      <c r="CT48" s="594"/>
      <c r="CU48" s="594"/>
      <c r="CV48" s="594"/>
      <c r="CW48" s="594"/>
      <c r="CX48" s="594"/>
      <c r="CY48" s="595"/>
      <c r="CZ48" s="627" t="s">
        <v>218</v>
      </c>
      <c r="DA48" s="676"/>
      <c r="DB48" s="676"/>
      <c r="DC48" s="677"/>
      <c r="DD48" s="602" t="s">
        <v>218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247017543</v>
      </c>
      <c r="CS49" s="661"/>
      <c r="CT49" s="661"/>
      <c r="CU49" s="661"/>
      <c r="CV49" s="661"/>
      <c r="CW49" s="661"/>
      <c r="CX49" s="661"/>
      <c r="CY49" s="688"/>
      <c r="CZ49" s="689">
        <v>100</v>
      </c>
      <c r="DA49" s="690"/>
      <c r="DB49" s="690"/>
      <c r="DC49" s="691"/>
      <c r="DD49" s="692">
        <v>154118546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253976</v>
      </c>
      <c r="R7" s="723"/>
      <c r="S7" s="723"/>
      <c r="T7" s="723"/>
      <c r="U7" s="723"/>
      <c r="V7" s="723">
        <v>246895</v>
      </c>
      <c r="W7" s="723"/>
      <c r="X7" s="723"/>
      <c r="Y7" s="723"/>
      <c r="Z7" s="723"/>
      <c r="AA7" s="723">
        <f>Q7-V7</f>
        <v>7081</v>
      </c>
      <c r="AB7" s="723"/>
      <c r="AC7" s="723"/>
      <c r="AD7" s="723"/>
      <c r="AE7" s="724"/>
      <c r="AF7" s="725">
        <v>5170</v>
      </c>
      <c r="AG7" s="726"/>
      <c r="AH7" s="726"/>
      <c r="AI7" s="726"/>
      <c r="AJ7" s="727"/>
      <c r="AK7" s="752" t="s">
        <v>562</v>
      </c>
      <c r="AL7" s="753"/>
      <c r="AM7" s="753"/>
      <c r="AN7" s="753"/>
      <c r="AO7" s="753"/>
      <c r="AP7" s="762">
        <v>280358</v>
      </c>
      <c r="AQ7" s="762"/>
      <c r="AR7" s="762"/>
      <c r="AS7" s="762"/>
      <c r="AT7" s="762"/>
      <c r="AU7" s="763"/>
      <c r="AV7" s="763"/>
      <c r="AW7" s="763"/>
      <c r="AX7" s="763"/>
      <c r="AY7" s="764"/>
      <c r="AZ7" s="203"/>
      <c r="BA7" s="203"/>
      <c r="BB7" s="203"/>
      <c r="BC7" s="203"/>
      <c r="BD7" s="203"/>
      <c r="BE7" s="204"/>
      <c r="BF7" s="204"/>
      <c r="BG7" s="204"/>
      <c r="BH7" s="204"/>
      <c r="BI7" s="204"/>
      <c r="BJ7" s="204"/>
      <c r="BK7" s="204"/>
      <c r="BL7" s="204"/>
      <c r="BM7" s="204"/>
      <c r="BN7" s="204"/>
      <c r="BO7" s="204"/>
      <c r="BP7" s="204"/>
      <c r="BQ7" s="210">
        <v>1</v>
      </c>
      <c r="BR7" s="211"/>
      <c r="BS7" s="765" t="s">
        <v>548</v>
      </c>
      <c r="BT7" s="766"/>
      <c r="BU7" s="766"/>
      <c r="BV7" s="766"/>
      <c r="BW7" s="766"/>
      <c r="BX7" s="766"/>
      <c r="BY7" s="766"/>
      <c r="BZ7" s="766"/>
      <c r="CA7" s="766"/>
      <c r="CB7" s="766"/>
      <c r="CC7" s="766"/>
      <c r="CD7" s="766"/>
      <c r="CE7" s="766"/>
      <c r="CF7" s="766"/>
      <c r="CG7" s="767"/>
      <c r="CH7" s="759">
        <v>0</v>
      </c>
      <c r="CI7" s="760"/>
      <c r="CJ7" s="760"/>
      <c r="CK7" s="760"/>
      <c r="CL7" s="761"/>
      <c r="CM7" s="759">
        <v>232</v>
      </c>
      <c r="CN7" s="760"/>
      <c r="CO7" s="760"/>
      <c r="CP7" s="760"/>
      <c r="CQ7" s="761"/>
      <c r="CR7" s="759">
        <v>227</v>
      </c>
      <c r="CS7" s="760"/>
      <c r="CT7" s="760"/>
      <c r="CU7" s="760"/>
      <c r="CV7" s="761"/>
      <c r="CW7" s="759" t="s">
        <v>483</v>
      </c>
      <c r="CX7" s="760"/>
      <c r="CY7" s="760"/>
      <c r="CZ7" s="760"/>
      <c r="DA7" s="761"/>
      <c r="DB7" s="759" t="s">
        <v>483</v>
      </c>
      <c r="DC7" s="760"/>
      <c r="DD7" s="760"/>
      <c r="DE7" s="760"/>
      <c r="DF7" s="761"/>
      <c r="DG7" s="759" t="s">
        <v>483</v>
      </c>
      <c r="DH7" s="760"/>
      <c r="DI7" s="760"/>
      <c r="DJ7" s="760"/>
      <c r="DK7" s="761"/>
      <c r="DL7" s="759" t="s">
        <v>483</v>
      </c>
      <c r="DM7" s="760"/>
      <c r="DN7" s="760"/>
      <c r="DO7" s="760"/>
      <c r="DP7" s="761"/>
      <c r="DQ7" s="759" t="s">
        <v>483</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v>
      </c>
      <c r="R8" s="747"/>
      <c r="S8" s="747"/>
      <c r="T8" s="747"/>
      <c r="U8" s="747"/>
      <c r="V8" s="747">
        <v>0</v>
      </c>
      <c r="W8" s="747"/>
      <c r="X8" s="747"/>
      <c r="Y8" s="747"/>
      <c r="Z8" s="747"/>
      <c r="AA8" s="747">
        <f>Q8-V8</f>
        <v>1</v>
      </c>
      <c r="AB8" s="747"/>
      <c r="AC8" s="747"/>
      <c r="AD8" s="747"/>
      <c r="AE8" s="748"/>
      <c r="AF8" s="749">
        <v>1</v>
      </c>
      <c r="AG8" s="750"/>
      <c r="AH8" s="750"/>
      <c r="AI8" s="750"/>
      <c r="AJ8" s="751"/>
      <c r="AK8" s="752" t="s">
        <v>562</v>
      </c>
      <c r="AL8" s="753"/>
      <c r="AM8" s="753"/>
      <c r="AN8" s="753"/>
      <c r="AO8" s="753"/>
      <c r="AP8" s="753" t="s">
        <v>562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8">
        <v>-12</v>
      </c>
      <c r="CI8" s="769"/>
      <c r="CJ8" s="769"/>
      <c r="CK8" s="769"/>
      <c r="CL8" s="770"/>
      <c r="CM8" s="768">
        <v>1257</v>
      </c>
      <c r="CN8" s="769"/>
      <c r="CO8" s="769"/>
      <c r="CP8" s="769"/>
      <c r="CQ8" s="770"/>
      <c r="CR8" s="768">
        <v>1</v>
      </c>
      <c r="CS8" s="769"/>
      <c r="CT8" s="769"/>
      <c r="CU8" s="769"/>
      <c r="CV8" s="770"/>
      <c r="CW8" s="768" t="s">
        <v>483</v>
      </c>
      <c r="CX8" s="769"/>
      <c r="CY8" s="769"/>
      <c r="CZ8" s="769"/>
      <c r="DA8" s="770"/>
      <c r="DB8" s="768" t="s">
        <v>483</v>
      </c>
      <c r="DC8" s="769"/>
      <c r="DD8" s="769"/>
      <c r="DE8" s="769"/>
      <c r="DF8" s="770"/>
      <c r="DG8" s="768" t="s">
        <v>483</v>
      </c>
      <c r="DH8" s="769"/>
      <c r="DI8" s="769"/>
      <c r="DJ8" s="769"/>
      <c r="DK8" s="770"/>
      <c r="DL8" s="768" t="s">
        <v>483</v>
      </c>
      <c r="DM8" s="769"/>
      <c r="DN8" s="769"/>
      <c r="DO8" s="769"/>
      <c r="DP8" s="770"/>
      <c r="DQ8" s="768" t="s">
        <v>483</v>
      </c>
      <c r="DR8" s="769"/>
      <c r="DS8" s="769"/>
      <c r="DT8" s="769"/>
      <c r="DU8" s="770"/>
      <c r="DV8" s="771"/>
      <c r="DW8" s="772"/>
      <c r="DX8" s="772"/>
      <c r="DY8" s="772"/>
      <c r="DZ8" s="773"/>
      <c r="EA8" s="205"/>
    </row>
    <row r="9" spans="1:131" s="206" customFormat="1" ht="26.25" customHeight="1">
      <c r="A9" s="212">
        <v>3</v>
      </c>
      <c r="B9" s="743" t="s">
        <v>366</v>
      </c>
      <c r="C9" s="744"/>
      <c r="D9" s="744"/>
      <c r="E9" s="744"/>
      <c r="F9" s="744"/>
      <c r="G9" s="744"/>
      <c r="H9" s="744"/>
      <c r="I9" s="744"/>
      <c r="J9" s="744"/>
      <c r="K9" s="744"/>
      <c r="L9" s="744"/>
      <c r="M9" s="744"/>
      <c r="N9" s="744"/>
      <c r="O9" s="744"/>
      <c r="P9" s="745"/>
      <c r="Q9" s="746">
        <v>55</v>
      </c>
      <c r="R9" s="747"/>
      <c r="S9" s="747"/>
      <c r="T9" s="747"/>
      <c r="U9" s="747"/>
      <c r="V9" s="747">
        <v>51</v>
      </c>
      <c r="W9" s="747"/>
      <c r="X9" s="747"/>
      <c r="Y9" s="747"/>
      <c r="Z9" s="747"/>
      <c r="AA9" s="747">
        <f>Q9-V9</f>
        <v>4</v>
      </c>
      <c r="AB9" s="747"/>
      <c r="AC9" s="747"/>
      <c r="AD9" s="747"/>
      <c r="AE9" s="748"/>
      <c r="AF9" s="749">
        <v>4</v>
      </c>
      <c r="AG9" s="750"/>
      <c r="AH9" s="750"/>
      <c r="AI9" s="750"/>
      <c r="AJ9" s="751"/>
      <c r="AK9" s="752" t="s">
        <v>562</v>
      </c>
      <c r="AL9" s="753"/>
      <c r="AM9" s="753"/>
      <c r="AN9" s="753"/>
      <c r="AO9" s="753"/>
      <c r="AP9" s="753" t="s">
        <v>562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8">
        <v>4</v>
      </c>
      <c r="CI9" s="769"/>
      <c r="CJ9" s="769"/>
      <c r="CK9" s="769"/>
      <c r="CL9" s="770"/>
      <c r="CM9" s="768">
        <v>160</v>
      </c>
      <c r="CN9" s="769"/>
      <c r="CO9" s="769"/>
      <c r="CP9" s="769"/>
      <c r="CQ9" s="770"/>
      <c r="CR9" s="768">
        <v>100</v>
      </c>
      <c r="CS9" s="769"/>
      <c r="CT9" s="769"/>
      <c r="CU9" s="769"/>
      <c r="CV9" s="770"/>
      <c r="CW9" s="768">
        <v>14</v>
      </c>
      <c r="CX9" s="769"/>
      <c r="CY9" s="769"/>
      <c r="CZ9" s="769"/>
      <c r="DA9" s="770"/>
      <c r="DB9" s="768" t="s">
        <v>562</v>
      </c>
      <c r="DC9" s="769"/>
      <c r="DD9" s="769"/>
      <c r="DE9" s="769"/>
      <c r="DF9" s="770"/>
      <c r="DG9" s="768" t="s">
        <v>562</v>
      </c>
      <c r="DH9" s="769"/>
      <c r="DI9" s="769"/>
      <c r="DJ9" s="769"/>
      <c r="DK9" s="770"/>
      <c r="DL9" s="768" t="s">
        <v>562</v>
      </c>
      <c r="DM9" s="769"/>
      <c r="DN9" s="769"/>
      <c r="DO9" s="769"/>
      <c r="DP9" s="770"/>
      <c r="DQ9" s="768" t="s">
        <v>562</v>
      </c>
      <c r="DR9" s="769"/>
      <c r="DS9" s="769"/>
      <c r="DT9" s="769"/>
      <c r="DU9" s="770"/>
      <c r="DV9" s="771"/>
      <c r="DW9" s="772"/>
      <c r="DX9" s="772"/>
      <c r="DY9" s="772"/>
      <c r="DZ9" s="773"/>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332</v>
      </c>
      <c r="R10" s="747"/>
      <c r="S10" s="747"/>
      <c r="T10" s="747"/>
      <c r="U10" s="747"/>
      <c r="V10" s="747">
        <v>72</v>
      </c>
      <c r="W10" s="747"/>
      <c r="X10" s="747"/>
      <c r="Y10" s="747"/>
      <c r="Z10" s="747"/>
      <c r="AA10" s="747">
        <f>Q10-V10</f>
        <v>260</v>
      </c>
      <c r="AB10" s="747"/>
      <c r="AC10" s="747"/>
      <c r="AD10" s="747"/>
      <c r="AE10" s="748"/>
      <c r="AF10" s="749">
        <v>260</v>
      </c>
      <c r="AG10" s="750"/>
      <c r="AH10" s="750"/>
      <c r="AI10" s="750"/>
      <c r="AJ10" s="751"/>
      <c r="AK10" s="752" t="s">
        <v>562</v>
      </c>
      <c r="AL10" s="753"/>
      <c r="AM10" s="753"/>
      <c r="AN10" s="753"/>
      <c r="AO10" s="753"/>
      <c r="AP10" s="753" t="s">
        <v>562</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551</v>
      </c>
      <c r="BT10" s="757"/>
      <c r="BU10" s="757"/>
      <c r="BV10" s="757"/>
      <c r="BW10" s="757"/>
      <c r="BX10" s="757"/>
      <c r="BY10" s="757"/>
      <c r="BZ10" s="757"/>
      <c r="CA10" s="757"/>
      <c r="CB10" s="757"/>
      <c r="CC10" s="757"/>
      <c r="CD10" s="757"/>
      <c r="CE10" s="757"/>
      <c r="CF10" s="757"/>
      <c r="CG10" s="758"/>
      <c r="CH10" s="768">
        <v>-27</v>
      </c>
      <c r="CI10" s="769"/>
      <c r="CJ10" s="769"/>
      <c r="CK10" s="769"/>
      <c r="CL10" s="770"/>
      <c r="CM10" s="768">
        <v>189</v>
      </c>
      <c r="CN10" s="769"/>
      <c r="CO10" s="769"/>
      <c r="CP10" s="769"/>
      <c r="CQ10" s="770"/>
      <c r="CR10" s="768">
        <v>110</v>
      </c>
      <c r="CS10" s="769"/>
      <c r="CT10" s="769"/>
      <c r="CU10" s="769"/>
      <c r="CV10" s="770"/>
      <c r="CW10" s="768">
        <v>20</v>
      </c>
      <c r="CX10" s="769"/>
      <c r="CY10" s="769"/>
      <c r="CZ10" s="769"/>
      <c r="DA10" s="770"/>
      <c r="DB10" s="768" t="s">
        <v>562</v>
      </c>
      <c r="DC10" s="769"/>
      <c r="DD10" s="769"/>
      <c r="DE10" s="769"/>
      <c r="DF10" s="770"/>
      <c r="DG10" s="768" t="s">
        <v>562</v>
      </c>
      <c r="DH10" s="769"/>
      <c r="DI10" s="769"/>
      <c r="DJ10" s="769"/>
      <c r="DK10" s="770"/>
      <c r="DL10" s="768" t="s">
        <v>562</v>
      </c>
      <c r="DM10" s="769"/>
      <c r="DN10" s="769"/>
      <c r="DO10" s="769"/>
      <c r="DP10" s="770"/>
      <c r="DQ10" s="768" t="s">
        <v>562</v>
      </c>
      <c r="DR10" s="769"/>
      <c r="DS10" s="769"/>
      <c r="DT10" s="769"/>
      <c r="DU10" s="770"/>
      <c r="DV10" s="771"/>
      <c r="DW10" s="772"/>
      <c r="DX10" s="772"/>
      <c r="DY10" s="772"/>
      <c r="DZ10" s="773"/>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74"/>
      <c r="AL11" s="775"/>
      <c r="AM11" s="775"/>
      <c r="AN11" s="775"/>
      <c r="AO11" s="775"/>
      <c r="AP11" s="775"/>
      <c r="AQ11" s="775"/>
      <c r="AR11" s="775"/>
      <c r="AS11" s="775"/>
      <c r="AT11" s="775"/>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552</v>
      </c>
      <c r="BT11" s="757"/>
      <c r="BU11" s="757"/>
      <c r="BV11" s="757"/>
      <c r="BW11" s="757"/>
      <c r="BX11" s="757"/>
      <c r="BY11" s="757"/>
      <c r="BZ11" s="757"/>
      <c r="CA11" s="757"/>
      <c r="CB11" s="757"/>
      <c r="CC11" s="757"/>
      <c r="CD11" s="757"/>
      <c r="CE11" s="757"/>
      <c r="CF11" s="757"/>
      <c r="CG11" s="758"/>
      <c r="CH11" s="768">
        <v>7</v>
      </c>
      <c r="CI11" s="769"/>
      <c r="CJ11" s="769"/>
      <c r="CK11" s="769"/>
      <c r="CL11" s="770"/>
      <c r="CM11" s="768">
        <v>245</v>
      </c>
      <c r="CN11" s="769"/>
      <c r="CO11" s="769"/>
      <c r="CP11" s="769"/>
      <c r="CQ11" s="770"/>
      <c r="CR11" s="768">
        <v>10</v>
      </c>
      <c r="CS11" s="769"/>
      <c r="CT11" s="769"/>
      <c r="CU11" s="769"/>
      <c r="CV11" s="770"/>
      <c r="CW11" s="768" t="s">
        <v>483</v>
      </c>
      <c r="CX11" s="769"/>
      <c r="CY11" s="769"/>
      <c r="CZ11" s="769"/>
      <c r="DA11" s="770"/>
      <c r="DB11" s="768">
        <v>277</v>
      </c>
      <c r="DC11" s="769"/>
      <c r="DD11" s="769"/>
      <c r="DE11" s="769"/>
      <c r="DF11" s="770"/>
      <c r="DG11" s="768" t="s">
        <v>562</v>
      </c>
      <c r="DH11" s="769"/>
      <c r="DI11" s="769"/>
      <c r="DJ11" s="769"/>
      <c r="DK11" s="770"/>
      <c r="DL11" s="768" t="s">
        <v>562</v>
      </c>
      <c r="DM11" s="769"/>
      <c r="DN11" s="769"/>
      <c r="DO11" s="769"/>
      <c r="DP11" s="770"/>
      <c r="DQ11" s="768" t="s">
        <v>562</v>
      </c>
      <c r="DR11" s="769"/>
      <c r="DS11" s="769"/>
      <c r="DT11" s="769"/>
      <c r="DU11" s="770"/>
      <c r="DV11" s="771"/>
      <c r="DW11" s="772"/>
      <c r="DX11" s="772"/>
      <c r="DY11" s="772"/>
      <c r="DZ11" s="773"/>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74"/>
      <c r="AL12" s="775"/>
      <c r="AM12" s="775"/>
      <c r="AN12" s="775"/>
      <c r="AO12" s="775"/>
      <c r="AP12" s="775"/>
      <c r="AQ12" s="775"/>
      <c r="AR12" s="775"/>
      <c r="AS12" s="775"/>
      <c r="AT12" s="775"/>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553</v>
      </c>
      <c r="BT12" s="757"/>
      <c r="BU12" s="757"/>
      <c r="BV12" s="757"/>
      <c r="BW12" s="757"/>
      <c r="BX12" s="757"/>
      <c r="BY12" s="757"/>
      <c r="BZ12" s="757"/>
      <c r="CA12" s="757"/>
      <c r="CB12" s="757"/>
      <c r="CC12" s="757"/>
      <c r="CD12" s="757"/>
      <c r="CE12" s="757"/>
      <c r="CF12" s="757"/>
      <c r="CG12" s="758"/>
      <c r="CH12" s="768">
        <v>-21</v>
      </c>
      <c r="CI12" s="769"/>
      <c r="CJ12" s="769"/>
      <c r="CK12" s="769"/>
      <c r="CL12" s="770"/>
      <c r="CM12" s="768">
        <v>316</v>
      </c>
      <c r="CN12" s="769"/>
      <c r="CO12" s="769"/>
      <c r="CP12" s="769"/>
      <c r="CQ12" s="770"/>
      <c r="CR12" s="768">
        <v>200</v>
      </c>
      <c r="CS12" s="769"/>
      <c r="CT12" s="769"/>
      <c r="CU12" s="769"/>
      <c r="CV12" s="770"/>
      <c r="CW12" s="768" t="s">
        <v>483</v>
      </c>
      <c r="CX12" s="769"/>
      <c r="CY12" s="769"/>
      <c r="CZ12" s="769"/>
      <c r="DA12" s="770"/>
      <c r="DB12" s="768" t="s">
        <v>483</v>
      </c>
      <c r="DC12" s="769"/>
      <c r="DD12" s="769"/>
      <c r="DE12" s="769"/>
      <c r="DF12" s="770"/>
      <c r="DG12" s="768" t="s">
        <v>562</v>
      </c>
      <c r="DH12" s="769"/>
      <c r="DI12" s="769"/>
      <c r="DJ12" s="769"/>
      <c r="DK12" s="770"/>
      <c r="DL12" s="768" t="s">
        <v>562</v>
      </c>
      <c r="DM12" s="769"/>
      <c r="DN12" s="769"/>
      <c r="DO12" s="769"/>
      <c r="DP12" s="770"/>
      <c r="DQ12" s="768" t="s">
        <v>562</v>
      </c>
      <c r="DR12" s="769"/>
      <c r="DS12" s="769"/>
      <c r="DT12" s="769"/>
      <c r="DU12" s="770"/>
      <c r="DV12" s="771"/>
      <c r="DW12" s="772"/>
      <c r="DX12" s="772"/>
      <c r="DY12" s="772"/>
      <c r="DZ12" s="773"/>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74"/>
      <c r="AL13" s="775"/>
      <c r="AM13" s="775"/>
      <c r="AN13" s="775"/>
      <c r="AO13" s="775"/>
      <c r="AP13" s="775"/>
      <c r="AQ13" s="775"/>
      <c r="AR13" s="775"/>
      <c r="AS13" s="775"/>
      <c r="AT13" s="775"/>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564</v>
      </c>
      <c r="BT13" s="757"/>
      <c r="BU13" s="757"/>
      <c r="BV13" s="757"/>
      <c r="BW13" s="757"/>
      <c r="BX13" s="757"/>
      <c r="BY13" s="757"/>
      <c r="BZ13" s="757"/>
      <c r="CA13" s="757"/>
      <c r="CB13" s="757"/>
      <c r="CC13" s="757"/>
      <c r="CD13" s="757"/>
      <c r="CE13" s="757"/>
      <c r="CF13" s="757"/>
      <c r="CG13" s="758"/>
      <c r="CH13" s="768">
        <v>1</v>
      </c>
      <c r="CI13" s="769"/>
      <c r="CJ13" s="769"/>
      <c r="CK13" s="769"/>
      <c r="CL13" s="770"/>
      <c r="CM13" s="768">
        <v>83</v>
      </c>
      <c r="CN13" s="769"/>
      <c r="CO13" s="769"/>
      <c r="CP13" s="769"/>
      <c r="CQ13" s="770"/>
      <c r="CR13" s="768">
        <v>50</v>
      </c>
      <c r="CS13" s="769"/>
      <c r="CT13" s="769"/>
      <c r="CU13" s="769"/>
      <c r="CV13" s="770"/>
      <c r="CW13" s="768" t="s">
        <v>483</v>
      </c>
      <c r="CX13" s="769"/>
      <c r="CY13" s="769"/>
      <c r="CZ13" s="769"/>
      <c r="DA13" s="770"/>
      <c r="DB13" s="768" t="s">
        <v>483</v>
      </c>
      <c r="DC13" s="769"/>
      <c r="DD13" s="769"/>
      <c r="DE13" s="769"/>
      <c r="DF13" s="770"/>
      <c r="DG13" s="768" t="s">
        <v>562</v>
      </c>
      <c r="DH13" s="769"/>
      <c r="DI13" s="769"/>
      <c r="DJ13" s="769"/>
      <c r="DK13" s="770"/>
      <c r="DL13" s="768" t="s">
        <v>562</v>
      </c>
      <c r="DM13" s="769"/>
      <c r="DN13" s="769"/>
      <c r="DO13" s="769"/>
      <c r="DP13" s="770"/>
      <c r="DQ13" s="768" t="s">
        <v>562</v>
      </c>
      <c r="DR13" s="769"/>
      <c r="DS13" s="769"/>
      <c r="DT13" s="769"/>
      <c r="DU13" s="770"/>
      <c r="DV13" s="771"/>
      <c r="DW13" s="772"/>
      <c r="DX13" s="772"/>
      <c r="DY13" s="772"/>
      <c r="DZ13" s="773"/>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74"/>
      <c r="AL14" s="775"/>
      <c r="AM14" s="775"/>
      <c r="AN14" s="775"/>
      <c r="AO14" s="775"/>
      <c r="AP14" s="775"/>
      <c r="AQ14" s="775"/>
      <c r="AR14" s="775"/>
      <c r="AS14" s="775"/>
      <c r="AT14" s="775"/>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554</v>
      </c>
      <c r="BT14" s="757"/>
      <c r="BU14" s="757"/>
      <c r="BV14" s="757"/>
      <c r="BW14" s="757"/>
      <c r="BX14" s="757"/>
      <c r="BY14" s="757"/>
      <c r="BZ14" s="757"/>
      <c r="CA14" s="757"/>
      <c r="CB14" s="757"/>
      <c r="CC14" s="757"/>
      <c r="CD14" s="757"/>
      <c r="CE14" s="757"/>
      <c r="CF14" s="757"/>
      <c r="CG14" s="758"/>
      <c r="CH14" s="768">
        <v>19</v>
      </c>
      <c r="CI14" s="769"/>
      <c r="CJ14" s="769"/>
      <c r="CK14" s="769"/>
      <c r="CL14" s="770"/>
      <c r="CM14" s="768">
        <v>874</v>
      </c>
      <c r="CN14" s="769"/>
      <c r="CO14" s="769"/>
      <c r="CP14" s="769"/>
      <c r="CQ14" s="770"/>
      <c r="CR14" s="768">
        <v>300</v>
      </c>
      <c r="CS14" s="769"/>
      <c r="CT14" s="769"/>
      <c r="CU14" s="769"/>
      <c r="CV14" s="770"/>
      <c r="CW14" s="768" t="s">
        <v>483</v>
      </c>
      <c r="CX14" s="769"/>
      <c r="CY14" s="769"/>
      <c r="CZ14" s="769"/>
      <c r="DA14" s="770"/>
      <c r="DB14" s="768" t="s">
        <v>483</v>
      </c>
      <c r="DC14" s="769"/>
      <c r="DD14" s="769"/>
      <c r="DE14" s="769"/>
      <c r="DF14" s="770"/>
      <c r="DG14" s="768" t="s">
        <v>562</v>
      </c>
      <c r="DH14" s="769"/>
      <c r="DI14" s="769"/>
      <c r="DJ14" s="769"/>
      <c r="DK14" s="770"/>
      <c r="DL14" s="768" t="s">
        <v>562</v>
      </c>
      <c r="DM14" s="769"/>
      <c r="DN14" s="769"/>
      <c r="DO14" s="769"/>
      <c r="DP14" s="770"/>
      <c r="DQ14" s="768" t="s">
        <v>562</v>
      </c>
      <c r="DR14" s="769"/>
      <c r="DS14" s="769"/>
      <c r="DT14" s="769"/>
      <c r="DU14" s="770"/>
      <c r="DV14" s="771"/>
      <c r="DW14" s="772"/>
      <c r="DX14" s="772"/>
      <c r="DY14" s="772"/>
      <c r="DZ14" s="773"/>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74"/>
      <c r="AL15" s="775"/>
      <c r="AM15" s="775"/>
      <c r="AN15" s="775"/>
      <c r="AO15" s="775"/>
      <c r="AP15" s="775"/>
      <c r="AQ15" s="775"/>
      <c r="AR15" s="775"/>
      <c r="AS15" s="775"/>
      <c r="AT15" s="775"/>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555</v>
      </c>
      <c r="BT15" s="757"/>
      <c r="BU15" s="757"/>
      <c r="BV15" s="757"/>
      <c r="BW15" s="757"/>
      <c r="BX15" s="757"/>
      <c r="BY15" s="757"/>
      <c r="BZ15" s="757"/>
      <c r="CA15" s="757"/>
      <c r="CB15" s="757"/>
      <c r="CC15" s="757"/>
      <c r="CD15" s="757"/>
      <c r="CE15" s="757"/>
      <c r="CF15" s="757"/>
      <c r="CG15" s="758"/>
      <c r="CH15" s="768">
        <v>0</v>
      </c>
      <c r="CI15" s="769"/>
      <c r="CJ15" s="769"/>
      <c r="CK15" s="769"/>
      <c r="CL15" s="770"/>
      <c r="CM15" s="768">
        <v>64</v>
      </c>
      <c r="CN15" s="769"/>
      <c r="CO15" s="769"/>
      <c r="CP15" s="769"/>
      <c r="CQ15" s="770"/>
      <c r="CR15" s="768">
        <v>25</v>
      </c>
      <c r="CS15" s="769"/>
      <c r="CT15" s="769"/>
      <c r="CU15" s="769"/>
      <c r="CV15" s="770"/>
      <c r="CW15" s="768" t="s">
        <v>483</v>
      </c>
      <c r="CX15" s="769"/>
      <c r="CY15" s="769"/>
      <c r="CZ15" s="769"/>
      <c r="DA15" s="770"/>
      <c r="DB15" s="768" t="s">
        <v>483</v>
      </c>
      <c r="DC15" s="769"/>
      <c r="DD15" s="769"/>
      <c r="DE15" s="769"/>
      <c r="DF15" s="770"/>
      <c r="DG15" s="768" t="s">
        <v>562</v>
      </c>
      <c r="DH15" s="769"/>
      <c r="DI15" s="769"/>
      <c r="DJ15" s="769"/>
      <c r="DK15" s="770"/>
      <c r="DL15" s="768" t="s">
        <v>562</v>
      </c>
      <c r="DM15" s="769"/>
      <c r="DN15" s="769"/>
      <c r="DO15" s="769"/>
      <c r="DP15" s="770"/>
      <c r="DQ15" s="768" t="s">
        <v>562</v>
      </c>
      <c r="DR15" s="769"/>
      <c r="DS15" s="769"/>
      <c r="DT15" s="769"/>
      <c r="DU15" s="770"/>
      <c r="DV15" s="771"/>
      <c r="DW15" s="772"/>
      <c r="DX15" s="772"/>
      <c r="DY15" s="772"/>
      <c r="DZ15" s="773"/>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74"/>
      <c r="AL16" s="775"/>
      <c r="AM16" s="775"/>
      <c r="AN16" s="775"/>
      <c r="AO16" s="775"/>
      <c r="AP16" s="775"/>
      <c r="AQ16" s="775"/>
      <c r="AR16" s="775"/>
      <c r="AS16" s="775"/>
      <c r="AT16" s="775"/>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556</v>
      </c>
      <c r="BT16" s="757"/>
      <c r="BU16" s="757"/>
      <c r="BV16" s="757"/>
      <c r="BW16" s="757"/>
      <c r="BX16" s="757"/>
      <c r="BY16" s="757"/>
      <c r="BZ16" s="757"/>
      <c r="CA16" s="757"/>
      <c r="CB16" s="757"/>
      <c r="CC16" s="757"/>
      <c r="CD16" s="757"/>
      <c r="CE16" s="757"/>
      <c r="CF16" s="757"/>
      <c r="CG16" s="758"/>
      <c r="CH16" s="768">
        <v>0</v>
      </c>
      <c r="CI16" s="769"/>
      <c r="CJ16" s="769"/>
      <c r="CK16" s="769"/>
      <c r="CL16" s="770"/>
      <c r="CM16" s="768">
        <v>585</v>
      </c>
      <c r="CN16" s="769"/>
      <c r="CO16" s="769"/>
      <c r="CP16" s="769"/>
      <c r="CQ16" s="770"/>
      <c r="CR16" s="768">
        <v>300</v>
      </c>
      <c r="CS16" s="769"/>
      <c r="CT16" s="769"/>
      <c r="CU16" s="769"/>
      <c r="CV16" s="770"/>
      <c r="CW16" s="768">
        <v>109</v>
      </c>
      <c r="CX16" s="769"/>
      <c r="CY16" s="769"/>
      <c r="CZ16" s="769"/>
      <c r="DA16" s="770"/>
      <c r="DB16" s="768" t="s">
        <v>563</v>
      </c>
      <c r="DC16" s="769"/>
      <c r="DD16" s="769"/>
      <c r="DE16" s="769"/>
      <c r="DF16" s="770"/>
      <c r="DG16" s="768" t="s">
        <v>563</v>
      </c>
      <c r="DH16" s="769"/>
      <c r="DI16" s="769"/>
      <c r="DJ16" s="769"/>
      <c r="DK16" s="770"/>
      <c r="DL16" s="768" t="s">
        <v>563</v>
      </c>
      <c r="DM16" s="769"/>
      <c r="DN16" s="769"/>
      <c r="DO16" s="769"/>
      <c r="DP16" s="770"/>
      <c r="DQ16" s="768" t="s">
        <v>563</v>
      </c>
      <c r="DR16" s="769"/>
      <c r="DS16" s="769"/>
      <c r="DT16" s="769"/>
      <c r="DU16" s="770"/>
      <c r="DV16" s="771"/>
      <c r="DW16" s="772"/>
      <c r="DX16" s="772"/>
      <c r="DY16" s="772"/>
      <c r="DZ16" s="773"/>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74"/>
      <c r="AL17" s="775"/>
      <c r="AM17" s="775"/>
      <c r="AN17" s="775"/>
      <c r="AO17" s="775"/>
      <c r="AP17" s="775"/>
      <c r="AQ17" s="775"/>
      <c r="AR17" s="775"/>
      <c r="AS17" s="775"/>
      <c r="AT17" s="775"/>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557</v>
      </c>
      <c r="BT17" s="757"/>
      <c r="BU17" s="757"/>
      <c r="BV17" s="757"/>
      <c r="BW17" s="757"/>
      <c r="BX17" s="757"/>
      <c r="BY17" s="757"/>
      <c r="BZ17" s="757"/>
      <c r="CA17" s="757"/>
      <c r="CB17" s="757"/>
      <c r="CC17" s="757"/>
      <c r="CD17" s="757"/>
      <c r="CE17" s="757"/>
      <c r="CF17" s="757"/>
      <c r="CG17" s="758"/>
      <c r="CH17" s="768">
        <v>-1</v>
      </c>
      <c r="CI17" s="769"/>
      <c r="CJ17" s="769"/>
      <c r="CK17" s="769"/>
      <c r="CL17" s="770"/>
      <c r="CM17" s="768">
        <v>13</v>
      </c>
      <c r="CN17" s="769"/>
      <c r="CO17" s="769"/>
      <c r="CP17" s="769"/>
      <c r="CQ17" s="770"/>
      <c r="CR17" s="768">
        <v>4</v>
      </c>
      <c r="CS17" s="769"/>
      <c r="CT17" s="769"/>
      <c r="CU17" s="769"/>
      <c r="CV17" s="770"/>
      <c r="CW17" s="768" t="s">
        <v>562</v>
      </c>
      <c r="CX17" s="769"/>
      <c r="CY17" s="769"/>
      <c r="CZ17" s="769"/>
      <c r="DA17" s="770"/>
      <c r="DB17" s="768" t="s">
        <v>562</v>
      </c>
      <c r="DC17" s="769"/>
      <c r="DD17" s="769"/>
      <c r="DE17" s="769"/>
      <c r="DF17" s="770"/>
      <c r="DG17" s="768" t="s">
        <v>562</v>
      </c>
      <c r="DH17" s="769"/>
      <c r="DI17" s="769"/>
      <c r="DJ17" s="769"/>
      <c r="DK17" s="770"/>
      <c r="DL17" s="768" t="s">
        <v>562</v>
      </c>
      <c r="DM17" s="769"/>
      <c r="DN17" s="769"/>
      <c r="DO17" s="769"/>
      <c r="DP17" s="770"/>
      <c r="DQ17" s="768" t="s">
        <v>562</v>
      </c>
      <c r="DR17" s="769"/>
      <c r="DS17" s="769"/>
      <c r="DT17" s="769"/>
      <c r="DU17" s="770"/>
      <c r="DV17" s="771"/>
      <c r="DW17" s="772"/>
      <c r="DX17" s="772"/>
      <c r="DY17" s="772"/>
      <c r="DZ17" s="773"/>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74"/>
      <c r="AL18" s="775"/>
      <c r="AM18" s="775"/>
      <c r="AN18" s="775"/>
      <c r="AO18" s="775"/>
      <c r="AP18" s="775"/>
      <c r="AQ18" s="775"/>
      <c r="AR18" s="775"/>
      <c r="AS18" s="775"/>
      <c r="AT18" s="775"/>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565</v>
      </c>
      <c r="BT18" s="757"/>
      <c r="BU18" s="757"/>
      <c r="BV18" s="757"/>
      <c r="BW18" s="757"/>
      <c r="BX18" s="757"/>
      <c r="BY18" s="757"/>
      <c r="BZ18" s="757"/>
      <c r="CA18" s="757"/>
      <c r="CB18" s="757"/>
      <c r="CC18" s="757"/>
      <c r="CD18" s="757"/>
      <c r="CE18" s="757"/>
      <c r="CF18" s="757"/>
      <c r="CG18" s="758"/>
      <c r="CH18" s="768">
        <v>2</v>
      </c>
      <c r="CI18" s="769"/>
      <c r="CJ18" s="769"/>
      <c r="CK18" s="769"/>
      <c r="CL18" s="770"/>
      <c r="CM18" s="768">
        <v>5</v>
      </c>
      <c r="CN18" s="769"/>
      <c r="CO18" s="769"/>
      <c r="CP18" s="769"/>
      <c r="CQ18" s="770"/>
      <c r="CR18" s="768">
        <v>3</v>
      </c>
      <c r="CS18" s="769"/>
      <c r="CT18" s="769"/>
      <c r="CU18" s="769"/>
      <c r="CV18" s="770"/>
      <c r="CW18" s="768">
        <v>33</v>
      </c>
      <c r="CX18" s="769"/>
      <c r="CY18" s="769"/>
      <c r="CZ18" s="769"/>
      <c r="DA18" s="770"/>
      <c r="DB18" s="768" t="s">
        <v>562</v>
      </c>
      <c r="DC18" s="769"/>
      <c r="DD18" s="769"/>
      <c r="DE18" s="769"/>
      <c r="DF18" s="770"/>
      <c r="DG18" s="768" t="s">
        <v>562</v>
      </c>
      <c r="DH18" s="769"/>
      <c r="DI18" s="769"/>
      <c r="DJ18" s="769"/>
      <c r="DK18" s="770"/>
      <c r="DL18" s="768" t="s">
        <v>562</v>
      </c>
      <c r="DM18" s="769"/>
      <c r="DN18" s="769"/>
      <c r="DO18" s="769"/>
      <c r="DP18" s="770"/>
      <c r="DQ18" s="768" t="s">
        <v>562</v>
      </c>
      <c r="DR18" s="769"/>
      <c r="DS18" s="769"/>
      <c r="DT18" s="769"/>
      <c r="DU18" s="770"/>
      <c r="DV18" s="771"/>
      <c r="DW18" s="772"/>
      <c r="DX18" s="772"/>
      <c r="DY18" s="772"/>
      <c r="DZ18" s="773"/>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74"/>
      <c r="AL19" s="775"/>
      <c r="AM19" s="775"/>
      <c r="AN19" s="775"/>
      <c r="AO19" s="775"/>
      <c r="AP19" s="775"/>
      <c r="AQ19" s="775"/>
      <c r="AR19" s="775"/>
      <c r="AS19" s="775"/>
      <c r="AT19" s="775"/>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558</v>
      </c>
      <c r="BT19" s="757"/>
      <c r="BU19" s="757"/>
      <c r="BV19" s="757"/>
      <c r="BW19" s="757"/>
      <c r="BX19" s="757"/>
      <c r="BY19" s="757"/>
      <c r="BZ19" s="757"/>
      <c r="CA19" s="757"/>
      <c r="CB19" s="757"/>
      <c r="CC19" s="757"/>
      <c r="CD19" s="757"/>
      <c r="CE19" s="757"/>
      <c r="CF19" s="757"/>
      <c r="CG19" s="758"/>
      <c r="CH19" s="768">
        <v>10</v>
      </c>
      <c r="CI19" s="769"/>
      <c r="CJ19" s="769"/>
      <c r="CK19" s="769"/>
      <c r="CL19" s="770"/>
      <c r="CM19" s="768">
        <v>13</v>
      </c>
      <c r="CN19" s="769"/>
      <c r="CO19" s="769"/>
      <c r="CP19" s="769"/>
      <c r="CQ19" s="770"/>
      <c r="CR19" s="768">
        <v>3</v>
      </c>
      <c r="CS19" s="769"/>
      <c r="CT19" s="769"/>
      <c r="CU19" s="769"/>
      <c r="CV19" s="770"/>
      <c r="CW19" s="768" t="s">
        <v>562</v>
      </c>
      <c r="CX19" s="769"/>
      <c r="CY19" s="769"/>
      <c r="CZ19" s="769"/>
      <c r="DA19" s="770"/>
      <c r="DB19" s="768" t="s">
        <v>562</v>
      </c>
      <c r="DC19" s="769"/>
      <c r="DD19" s="769"/>
      <c r="DE19" s="769"/>
      <c r="DF19" s="770"/>
      <c r="DG19" s="768" t="s">
        <v>562</v>
      </c>
      <c r="DH19" s="769"/>
      <c r="DI19" s="769"/>
      <c r="DJ19" s="769"/>
      <c r="DK19" s="770"/>
      <c r="DL19" s="768" t="s">
        <v>562</v>
      </c>
      <c r="DM19" s="769"/>
      <c r="DN19" s="769"/>
      <c r="DO19" s="769"/>
      <c r="DP19" s="770"/>
      <c r="DQ19" s="768" t="s">
        <v>562</v>
      </c>
      <c r="DR19" s="769"/>
      <c r="DS19" s="769"/>
      <c r="DT19" s="769"/>
      <c r="DU19" s="770"/>
      <c r="DV19" s="771"/>
      <c r="DW19" s="772"/>
      <c r="DX19" s="772"/>
      <c r="DY19" s="772"/>
      <c r="DZ19" s="773"/>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74"/>
      <c r="AL20" s="775"/>
      <c r="AM20" s="775"/>
      <c r="AN20" s="775"/>
      <c r="AO20" s="775"/>
      <c r="AP20" s="775"/>
      <c r="AQ20" s="775"/>
      <c r="AR20" s="775"/>
      <c r="AS20" s="775"/>
      <c r="AT20" s="775"/>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8"/>
      <c r="CI20" s="769"/>
      <c r="CJ20" s="769"/>
      <c r="CK20" s="769"/>
      <c r="CL20" s="770"/>
      <c r="CM20" s="768"/>
      <c r="CN20" s="769"/>
      <c r="CO20" s="769"/>
      <c r="CP20" s="769"/>
      <c r="CQ20" s="770"/>
      <c r="CR20" s="768"/>
      <c r="CS20" s="769"/>
      <c r="CT20" s="769"/>
      <c r="CU20" s="769"/>
      <c r="CV20" s="770"/>
      <c r="CW20" s="768"/>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74"/>
      <c r="AL21" s="775"/>
      <c r="AM21" s="775"/>
      <c r="AN21" s="775"/>
      <c r="AO21" s="775"/>
      <c r="AP21" s="775"/>
      <c r="AQ21" s="775"/>
      <c r="AR21" s="775"/>
      <c r="AS21" s="775"/>
      <c r="AT21" s="775"/>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8"/>
      <c r="CI21" s="769"/>
      <c r="CJ21" s="769"/>
      <c r="CK21" s="769"/>
      <c r="CL21" s="770"/>
      <c r="CM21" s="768"/>
      <c r="CN21" s="769"/>
      <c r="CO21" s="769"/>
      <c r="CP21" s="769"/>
      <c r="CQ21" s="770"/>
      <c r="CR21" s="768"/>
      <c r="CS21" s="769"/>
      <c r="CT21" s="769"/>
      <c r="CU21" s="769"/>
      <c r="CV21" s="770"/>
      <c r="CW21" s="768"/>
      <c r="CX21" s="769"/>
      <c r="CY21" s="769"/>
      <c r="CZ21" s="769"/>
      <c r="DA21" s="770"/>
      <c r="DB21" s="768"/>
      <c r="DC21" s="769"/>
      <c r="DD21" s="769"/>
      <c r="DE21" s="769"/>
      <c r="DF21" s="770"/>
      <c r="DG21" s="768"/>
      <c r="DH21" s="769"/>
      <c r="DI21" s="769"/>
      <c r="DJ21" s="769"/>
      <c r="DK21" s="770"/>
      <c r="DL21" s="768"/>
      <c r="DM21" s="769"/>
      <c r="DN21" s="769"/>
      <c r="DO21" s="769"/>
      <c r="DP21" s="770"/>
      <c r="DQ21" s="768"/>
      <c r="DR21" s="769"/>
      <c r="DS21" s="769"/>
      <c r="DT21" s="769"/>
      <c r="DU21" s="770"/>
      <c r="DV21" s="771"/>
      <c r="DW21" s="772"/>
      <c r="DX21" s="772"/>
      <c r="DY21" s="772"/>
      <c r="DZ21" s="773"/>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368</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8"/>
      <c r="CI22" s="769"/>
      <c r="CJ22" s="769"/>
      <c r="CK22" s="769"/>
      <c r="CL22" s="770"/>
      <c r="CM22" s="768"/>
      <c r="CN22" s="769"/>
      <c r="CO22" s="769"/>
      <c r="CP22" s="769"/>
      <c r="CQ22" s="770"/>
      <c r="CR22" s="768"/>
      <c r="CS22" s="769"/>
      <c r="CT22" s="769"/>
      <c r="CU22" s="769"/>
      <c r="CV22" s="770"/>
      <c r="CW22" s="768"/>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05"/>
    </row>
    <row r="23" spans="1:131" s="206" customFormat="1" ht="26.25" customHeight="1" thickBot="1">
      <c r="A23" s="215" t="s">
        <v>369</v>
      </c>
      <c r="B23" s="779" t="s">
        <v>370</v>
      </c>
      <c r="C23" s="780"/>
      <c r="D23" s="780"/>
      <c r="E23" s="780"/>
      <c r="F23" s="780"/>
      <c r="G23" s="780"/>
      <c r="H23" s="780"/>
      <c r="I23" s="780"/>
      <c r="J23" s="780"/>
      <c r="K23" s="780"/>
      <c r="L23" s="780"/>
      <c r="M23" s="780"/>
      <c r="N23" s="780"/>
      <c r="O23" s="780"/>
      <c r="P23" s="781"/>
      <c r="Q23" s="782">
        <f>SUM(Q7:U14)</f>
        <v>254364</v>
      </c>
      <c r="R23" s="783"/>
      <c r="S23" s="783"/>
      <c r="T23" s="783"/>
      <c r="U23" s="783"/>
      <c r="V23" s="783">
        <f>SUM(V7:Z12)</f>
        <v>247018</v>
      </c>
      <c r="W23" s="783"/>
      <c r="X23" s="783"/>
      <c r="Y23" s="783"/>
      <c r="Z23" s="783"/>
      <c r="AA23" s="783">
        <f>SUM(AA7:AE13)</f>
        <v>7346</v>
      </c>
      <c r="AB23" s="783"/>
      <c r="AC23" s="783"/>
      <c r="AD23" s="783"/>
      <c r="AE23" s="784"/>
      <c r="AF23" s="785">
        <v>5435</v>
      </c>
      <c r="AG23" s="783"/>
      <c r="AH23" s="783"/>
      <c r="AI23" s="783"/>
      <c r="AJ23" s="786"/>
      <c r="AK23" s="787"/>
      <c r="AL23" s="788"/>
      <c r="AM23" s="788"/>
      <c r="AN23" s="788"/>
      <c r="AO23" s="788"/>
      <c r="AP23" s="783">
        <f>AP7</f>
        <v>280358</v>
      </c>
      <c r="AQ23" s="783"/>
      <c r="AR23" s="783"/>
      <c r="AS23" s="783"/>
      <c r="AT23" s="783"/>
      <c r="AU23" s="789"/>
      <c r="AV23" s="789"/>
      <c r="AW23" s="789"/>
      <c r="AX23" s="789"/>
      <c r="AY23" s="790"/>
      <c r="AZ23" s="798" t="s">
        <v>110</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8"/>
      <c r="CI23" s="769"/>
      <c r="CJ23" s="769"/>
      <c r="CK23" s="769"/>
      <c r="CL23" s="770"/>
      <c r="CM23" s="768"/>
      <c r="CN23" s="769"/>
      <c r="CO23" s="769"/>
      <c r="CP23" s="769"/>
      <c r="CQ23" s="770"/>
      <c r="CR23" s="768"/>
      <c r="CS23" s="769"/>
      <c r="CT23" s="769"/>
      <c r="CU23" s="769"/>
      <c r="CV23" s="770"/>
      <c r="CW23" s="768"/>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05"/>
    </row>
    <row r="24" spans="1:131" s="206" customFormat="1" ht="26.25" customHeight="1">
      <c r="A24" s="797" t="s">
        <v>371</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8"/>
      <c r="CI24" s="769"/>
      <c r="CJ24" s="769"/>
      <c r="CK24" s="769"/>
      <c r="CL24" s="770"/>
      <c r="CM24" s="768"/>
      <c r="CN24" s="769"/>
      <c r="CO24" s="769"/>
      <c r="CP24" s="769"/>
      <c r="CQ24" s="770"/>
      <c r="CR24" s="768"/>
      <c r="CS24" s="769"/>
      <c r="CT24" s="769"/>
      <c r="CU24" s="769"/>
      <c r="CV24" s="770"/>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8"/>
      <c r="CI25" s="769"/>
      <c r="CJ25" s="769"/>
      <c r="CK25" s="769"/>
      <c r="CL25" s="770"/>
      <c r="CM25" s="768"/>
      <c r="CN25" s="769"/>
      <c r="CO25" s="769"/>
      <c r="CP25" s="769"/>
      <c r="CQ25" s="770"/>
      <c r="CR25" s="768"/>
      <c r="CS25" s="769"/>
      <c r="CT25" s="769"/>
      <c r="CU25" s="769"/>
      <c r="CV25" s="770"/>
      <c r="CW25" s="768"/>
      <c r="CX25" s="769"/>
      <c r="CY25" s="769"/>
      <c r="CZ25" s="769"/>
      <c r="DA25" s="770"/>
      <c r="DB25" s="768"/>
      <c r="DC25" s="769"/>
      <c r="DD25" s="769"/>
      <c r="DE25" s="769"/>
      <c r="DF25" s="770"/>
      <c r="DG25" s="768"/>
      <c r="DH25" s="769"/>
      <c r="DI25" s="769"/>
      <c r="DJ25" s="769"/>
      <c r="DK25" s="770"/>
      <c r="DL25" s="768"/>
      <c r="DM25" s="769"/>
      <c r="DN25" s="769"/>
      <c r="DO25" s="769"/>
      <c r="DP25" s="770"/>
      <c r="DQ25" s="768"/>
      <c r="DR25" s="769"/>
      <c r="DS25" s="769"/>
      <c r="DT25" s="769"/>
      <c r="DU25" s="770"/>
      <c r="DV25" s="771"/>
      <c r="DW25" s="772"/>
      <c r="DX25" s="772"/>
      <c r="DY25" s="772"/>
      <c r="DZ25" s="773"/>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1" t="s">
        <v>376</v>
      </c>
      <c r="AG26" s="802"/>
      <c r="AH26" s="802"/>
      <c r="AI26" s="802"/>
      <c r="AJ26" s="803"/>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8"/>
      <c r="CI26" s="769"/>
      <c r="CJ26" s="769"/>
      <c r="CK26" s="769"/>
      <c r="CL26" s="770"/>
      <c r="CM26" s="768"/>
      <c r="CN26" s="769"/>
      <c r="CO26" s="769"/>
      <c r="CP26" s="769"/>
      <c r="CQ26" s="770"/>
      <c r="CR26" s="768"/>
      <c r="CS26" s="769"/>
      <c r="CT26" s="769"/>
      <c r="CU26" s="769"/>
      <c r="CV26" s="770"/>
      <c r="CW26" s="768"/>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8"/>
      <c r="CI27" s="769"/>
      <c r="CJ27" s="769"/>
      <c r="CK27" s="769"/>
      <c r="CL27" s="770"/>
      <c r="CM27" s="768"/>
      <c r="CN27" s="769"/>
      <c r="CO27" s="769"/>
      <c r="CP27" s="769"/>
      <c r="CQ27" s="770"/>
      <c r="CR27" s="768"/>
      <c r="CS27" s="769"/>
      <c r="CT27" s="769"/>
      <c r="CU27" s="769"/>
      <c r="CV27" s="770"/>
      <c r="CW27" s="768"/>
      <c r="CX27" s="769"/>
      <c r="CY27" s="769"/>
      <c r="CZ27" s="769"/>
      <c r="DA27" s="770"/>
      <c r="DB27" s="768"/>
      <c r="DC27" s="769"/>
      <c r="DD27" s="769"/>
      <c r="DE27" s="769"/>
      <c r="DF27" s="770"/>
      <c r="DG27" s="768"/>
      <c r="DH27" s="769"/>
      <c r="DI27" s="769"/>
      <c r="DJ27" s="769"/>
      <c r="DK27" s="770"/>
      <c r="DL27" s="768"/>
      <c r="DM27" s="769"/>
      <c r="DN27" s="769"/>
      <c r="DO27" s="769"/>
      <c r="DP27" s="770"/>
      <c r="DQ27" s="768"/>
      <c r="DR27" s="769"/>
      <c r="DS27" s="769"/>
      <c r="DT27" s="769"/>
      <c r="DU27" s="770"/>
      <c r="DV27" s="771"/>
      <c r="DW27" s="772"/>
      <c r="DX27" s="772"/>
      <c r="DY27" s="772"/>
      <c r="DZ27" s="773"/>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68799</v>
      </c>
      <c r="R28" s="811"/>
      <c r="S28" s="811"/>
      <c r="T28" s="811"/>
      <c r="U28" s="811"/>
      <c r="V28" s="811">
        <v>72920</v>
      </c>
      <c r="W28" s="811"/>
      <c r="X28" s="811"/>
      <c r="Y28" s="811"/>
      <c r="Z28" s="811"/>
      <c r="AA28" s="811">
        <f>Q28-V28</f>
        <v>-4121</v>
      </c>
      <c r="AB28" s="811"/>
      <c r="AC28" s="811"/>
      <c r="AD28" s="811"/>
      <c r="AE28" s="812"/>
      <c r="AF28" s="813">
        <v>-4121</v>
      </c>
      <c r="AG28" s="811"/>
      <c r="AH28" s="811"/>
      <c r="AI28" s="811"/>
      <c r="AJ28" s="814"/>
      <c r="AK28" s="752" t="s">
        <v>562</v>
      </c>
      <c r="AL28" s="753"/>
      <c r="AM28" s="753"/>
      <c r="AN28" s="753"/>
      <c r="AO28" s="753"/>
      <c r="AP28" s="753" t="s">
        <v>562</v>
      </c>
      <c r="AQ28" s="753"/>
      <c r="AR28" s="753"/>
      <c r="AS28" s="753"/>
      <c r="AT28" s="753"/>
      <c r="AU28" s="753" t="s">
        <v>562</v>
      </c>
      <c r="AV28" s="753"/>
      <c r="AW28" s="753"/>
      <c r="AX28" s="753"/>
      <c r="AY28" s="753"/>
      <c r="AZ28" s="807" t="s">
        <v>562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8"/>
      <c r="CI28" s="769"/>
      <c r="CJ28" s="769"/>
      <c r="CK28" s="769"/>
      <c r="CL28" s="770"/>
      <c r="CM28" s="768"/>
      <c r="CN28" s="769"/>
      <c r="CO28" s="769"/>
      <c r="CP28" s="769"/>
      <c r="CQ28" s="770"/>
      <c r="CR28" s="768"/>
      <c r="CS28" s="769"/>
      <c r="CT28" s="769"/>
      <c r="CU28" s="769"/>
      <c r="CV28" s="770"/>
      <c r="CW28" s="768"/>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43940</v>
      </c>
      <c r="R29" s="747"/>
      <c r="S29" s="747"/>
      <c r="T29" s="747"/>
      <c r="U29" s="747"/>
      <c r="V29" s="747">
        <v>43642</v>
      </c>
      <c r="W29" s="747"/>
      <c r="X29" s="747"/>
      <c r="Y29" s="747"/>
      <c r="Z29" s="747"/>
      <c r="AA29" s="747">
        <f>Q29-V29</f>
        <v>298</v>
      </c>
      <c r="AB29" s="747"/>
      <c r="AC29" s="747"/>
      <c r="AD29" s="747"/>
      <c r="AE29" s="748"/>
      <c r="AF29" s="749">
        <v>298</v>
      </c>
      <c r="AG29" s="750"/>
      <c r="AH29" s="750"/>
      <c r="AI29" s="750"/>
      <c r="AJ29" s="751"/>
      <c r="AK29" s="752" t="s">
        <v>562</v>
      </c>
      <c r="AL29" s="753"/>
      <c r="AM29" s="753"/>
      <c r="AN29" s="753"/>
      <c r="AO29" s="753"/>
      <c r="AP29" s="753" t="s">
        <v>562</v>
      </c>
      <c r="AQ29" s="753"/>
      <c r="AR29" s="753"/>
      <c r="AS29" s="753"/>
      <c r="AT29" s="753"/>
      <c r="AU29" s="753" t="s">
        <v>562</v>
      </c>
      <c r="AV29" s="753"/>
      <c r="AW29" s="753"/>
      <c r="AX29" s="753"/>
      <c r="AY29" s="753"/>
      <c r="AZ29" s="807" t="s">
        <v>562</v>
      </c>
      <c r="BA29" s="807"/>
      <c r="BB29" s="807"/>
      <c r="BC29" s="807"/>
      <c r="BD29" s="807"/>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8"/>
      <c r="CI29" s="769"/>
      <c r="CJ29" s="769"/>
      <c r="CK29" s="769"/>
      <c r="CL29" s="770"/>
      <c r="CM29" s="768"/>
      <c r="CN29" s="769"/>
      <c r="CO29" s="769"/>
      <c r="CP29" s="769"/>
      <c r="CQ29" s="770"/>
      <c r="CR29" s="768"/>
      <c r="CS29" s="769"/>
      <c r="CT29" s="769"/>
      <c r="CU29" s="769"/>
      <c r="CV29" s="770"/>
      <c r="CW29" s="768"/>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6719</v>
      </c>
      <c r="R30" s="747"/>
      <c r="S30" s="747"/>
      <c r="T30" s="747"/>
      <c r="U30" s="747"/>
      <c r="V30" s="747">
        <v>6651</v>
      </c>
      <c r="W30" s="747"/>
      <c r="X30" s="747"/>
      <c r="Y30" s="747"/>
      <c r="Z30" s="747"/>
      <c r="AA30" s="747">
        <f>Q30-V30</f>
        <v>68</v>
      </c>
      <c r="AB30" s="747"/>
      <c r="AC30" s="747"/>
      <c r="AD30" s="747"/>
      <c r="AE30" s="748"/>
      <c r="AF30" s="749">
        <v>68</v>
      </c>
      <c r="AG30" s="750"/>
      <c r="AH30" s="750"/>
      <c r="AI30" s="750"/>
      <c r="AJ30" s="751"/>
      <c r="AK30" s="752" t="s">
        <v>562</v>
      </c>
      <c r="AL30" s="753"/>
      <c r="AM30" s="753"/>
      <c r="AN30" s="753"/>
      <c r="AO30" s="753"/>
      <c r="AP30" s="753" t="s">
        <v>562</v>
      </c>
      <c r="AQ30" s="753"/>
      <c r="AR30" s="753"/>
      <c r="AS30" s="753"/>
      <c r="AT30" s="753"/>
      <c r="AU30" s="753" t="s">
        <v>562</v>
      </c>
      <c r="AV30" s="753"/>
      <c r="AW30" s="753"/>
      <c r="AX30" s="753"/>
      <c r="AY30" s="753"/>
      <c r="AZ30" s="807" t="s">
        <v>562</v>
      </c>
      <c r="BA30" s="807"/>
      <c r="BB30" s="807"/>
      <c r="BC30" s="807"/>
      <c r="BD30" s="807"/>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8"/>
      <c r="CI30" s="769"/>
      <c r="CJ30" s="769"/>
      <c r="CK30" s="769"/>
      <c r="CL30" s="770"/>
      <c r="CM30" s="768"/>
      <c r="CN30" s="769"/>
      <c r="CO30" s="769"/>
      <c r="CP30" s="769"/>
      <c r="CQ30" s="770"/>
      <c r="CR30" s="768"/>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14532</v>
      </c>
      <c r="R31" s="747"/>
      <c r="S31" s="747"/>
      <c r="T31" s="747"/>
      <c r="U31" s="747"/>
      <c r="V31" s="747">
        <v>19048</v>
      </c>
      <c r="W31" s="747"/>
      <c r="X31" s="747"/>
      <c r="Y31" s="747"/>
      <c r="Z31" s="747"/>
      <c r="AA31" s="747">
        <v>-4516</v>
      </c>
      <c r="AB31" s="747"/>
      <c r="AC31" s="747"/>
      <c r="AD31" s="747"/>
      <c r="AE31" s="748"/>
      <c r="AF31" s="749">
        <v>6494</v>
      </c>
      <c r="AG31" s="750"/>
      <c r="AH31" s="750"/>
      <c r="AI31" s="750"/>
      <c r="AJ31" s="751"/>
      <c r="AK31" s="752">
        <v>367</v>
      </c>
      <c r="AL31" s="753"/>
      <c r="AM31" s="753"/>
      <c r="AN31" s="753"/>
      <c r="AO31" s="753"/>
      <c r="AP31" s="753">
        <v>23258</v>
      </c>
      <c r="AQ31" s="753"/>
      <c r="AR31" s="753"/>
      <c r="AS31" s="753"/>
      <c r="AT31" s="753"/>
      <c r="AU31" s="753">
        <v>11572</v>
      </c>
      <c r="AV31" s="753"/>
      <c r="AW31" s="753"/>
      <c r="AX31" s="753"/>
      <c r="AY31" s="753"/>
      <c r="AZ31" s="807" t="s">
        <v>562</v>
      </c>
      <c r="BA31" s="807"/>
      <c r="BB31" s="807"/>
      <c r="BC31" s="807"/>
      <c r="BD31" s="807"/>
      <c r="BE31" s="815" t="s">
        <v>385</v>
      </c>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4311</v>
      </c>
      <c r="R32" s="747"/>
      <c r="S32" s="747"/>
      <c r="T32" s="747"/>
      <c r="U32" s="747"/>
      <c r="V32" s="747">
        <v>5983</v>
      </c>
      <c r="W32" s="747"/>
      <c r="X32" s="747"/>
      <c r="Y32" s="747"/>
      <c r="Z32" s="747"/>
      <c r="AA32" s="747">
        <v>-1672</v>
      </c>
      <c r="AB32" s="747"/>
      <c r="AC32" s="747"/>
      <c r="AD32" s="747"/>
      <c r="AE32" s="748"/>
      <c r="AF32" s="749">
        <v>-293</v>
      </c>
      <c r="AG32" s="750"/>
      <c r="AH32" s="750"/>
      <c r="AI32" s="750"/>
      <c r="AJ32" s="751"/>
      <c r="AK32" s="752">
        <v>547</v>
      </c>
      <c r="AL32" s="753"/>
      <c r="AM32" s="753"/>
      <c r="AN32" s="753"/>
      <c r="AO32" s="753"/>
      <c r="AP32" s="753">
        <v>4284</v>
      </c>
      <c r="AQ32" s="753"/>
      <c r="AR32" s="753"/>
      <c r="AS32" s="753"/>
      <c r="AT32" s="753"/>
      <c r="AU32" s="753">
        <v>416</v>
      </c>
      <c r="AV32" s="753"/>
      <c r="AW32" s="753"/>
      <c r="AX32" s="753"/>
      <c r="AY32" s="753"/>
      <c r="AZ32" s="807">
        <v>8.4</v>
      </c>
      <c r="BA32" s="807"/>
      <c r="BB32" s="807"/>
      <c r="BC32" s="807"/>
      <c r="BD32" s="807"/>
      <c r="BE32" s="815" t="s">
        <v>385</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817">
        <v>11662</v>
      </c>
      <c r="R33" s="750"/>
      <c r="S33" s="750"/>
      <c r="T33" s="750"/>
      <c r="U33" s="818"/>
      <c r="V33" s="748">
        <v>10636</v>
      </c>
      <c r="W33" s="750"/>
      <c r="X33" s="750"/>
      <c r="Y33" s="750"/>
      <c r="Z33" s="818"/>
      <c r="AA33" s="748">
        <v>1026</v>
      </c>
      <c r="AB33" s="750"/>
      <c r="AC33" s="750"/>
      <c r="AD33" s="750"/>
      <c r="AE33" s="751"/>
      <c r="AF33" s="749">
        <v>8821</v>
      </c>
      <c r="AG33" s="750"/>
      <c r="AH33" s="750"/>
      <c r="AI33" s="750"/>
      <c r="AJ33" s="751"/>
      <c r="AK33" s="819">
        <v>63</v>
      </c>
      <c r="AL33" s="820"/>
      <c r="AM33" s="820"/>
      <c r="AN33" s="820"/>
      <c r="AO33" s="752"/>
      <c r="AP33" s="821">
        <v>45378</v>
      </c>
      <c r="AQ33" s="820"/>
      <c r="AR33" s="820"/>
      <c r="AS33" s="820"/>
      <c r="AT33" s="752"/>
      <c r="AU33" s="821">
        <v>1588</v>
      </c>
      <c r="AV33" s="820"/>
      <c r="AW33" s="820"/>
      <c r="AX33" s="820"/>
      <c r="AY33" s="752"/>
      <c r="AZ33" s="807" t="s">
        <v>562</v>
      </c>
      <c r="BA33" s="807"/>
      <c r="BB33" s="807"/>
      <c r="BC33" s="807"/>
      <c r="BD33" s="807"/>
      <c r="BE33" s="815" t="s">
        <v>385</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817">
        <v>9</v>
      </c>
      <c r="R34" s="750"/>
      <c r="S34" s="750"/>
      <c r="T34" s="750"/>
      <c r="U34" s="818"/>
      <c r="V34" s="748">
        <v>9</v>
      </c>
      <c r="W34" s="750"/>
      <c r="X34" s="750"/>
      <c r="Y34" s="750"/>
      <c r="Z34" s="818"/>
      <c r="AA34" s="748">
        <v>0</v>
      </c>
      <c r="AB34" s="750"/>
      <c r="AC34" s="750"/>
      <c r="AD34" s="750"/>
      <c r="AE34" s="751"/>
      <c r="AF34" s="749">
        <v>108</v>
      </c>
      <c r="AG34" s="750"/>
      <c r="AH34" s="750"/>
      <c r="AI34" s="750"/>
      <c r="AJ34" s="751"/>
      <c r="AK34" s="752" t="s">
        <v>562</v>
      </c>
      <c r="AL34" s="753"/>
      <c r="AM34" s="753"/>
      <c r="AN34" s="753"/>
      <c r="AO34" s="753"/>
      <c r="AP34" s="753" t="s">
        <v>562</v>
      </c>
      <c r="AQ34" s="753"/>
      <c r="AR34" s="753"/>
      <c r="AS34" s="753"/>
      <c r="AT34" s="753"/>
      <c r="AU34" s="753" t="s">
        <v>562</v>
      </c>
      <c r="AV34" s="753"/>
      <c r="AW34" s="753"/>
      <c r="AX34" s="753"/>
      <c r="AY34" s="753"/>
      <c r="AZ34" s="807" t="s">
        <v>562</v>
      </c>
      <c r="BA34" s="807"/>
      <c r="BB34" s="807"/>
      <c r="BC34" s="807"/>
      <c r="BD34" s="807"/>
      <c r="BE34" s="815" t="s">
        <v>385</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817">
        <v>8629</v>
      </c>
      <c r="R35" s="750"/>
      <c r="S35" s="750"/>
      <c r="T35" s="750"/>
      <c r="U35" s="818"/>
      <c r="V35" s="748">
        <v>7984</v>
      </c>
      <c r="W35" s="750"/>
      <c r="X35" s="750"/>
      <c r="Y35" s="750"/>
      <c r="Z35" s="818"/>
      <c r="AA35" s="748">
        <v>645</v>
      </c>
      <c r="AB35" s="750"/>
      <c r="AC35" s="750"/>
      <c r="AD35" s="750"/>
      <c r="AE35" s="751"/>
      <c r="AF35" s="749">
        <v>3220</v>
      </c>
      <c r="AG35" s="750"/>
      <c r="AH35" s="750"/>
      <c r="AI35" s="750"/>
      <c r="AJ35" s="751"/>
      <c r="AK35" s="819">
        <v>1034</v>
      </c>
      <c r="AL35" s="820"/>
      <c r="AM35" s="820"/>
      <c r="AN35" s="820"/>
      <c r="AO35" s="752"/>
      <c r="AP35" s="821">
        <v>29710</v>
      </c>
      <c r="AQ35" s="820"/>
      <c r="AR35" s="820"/>
      <c r="AS35" s="820"/>
      <c r="AT35" s="752"/>
      <c r="AU35" s="821">
        <v>10280</v>
      </c>
      <c r="AV35" s="820"/>
      <c r="AW35" s="820"/>
      <c r="AX35" s="820"/>
      <c r="AY35" s="752"/>
      <c r="AZ35" s="807" t="s">
        <v>562</v>
      </c>
      <c r="BA35" s="807"/>
      <c r="BB35" s="807"/>
      <c r="BC35" s="807"/>
      <c r="BD35" s="807"/>
      <c r="BE35" s="815" t="s">
        <v>385</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2515</v>
      </c>
      <c r="R36" s="747"/>
      <c r="S36" s="747"/>
      <c r="T36" s="747"/>
      <c r="U36" s="747"/>
      <c r="V36" s="747">
        <v>2449</v>
      </c>
      <c r="W36" s="747"/>
      <c r="X36" s="747"/>
      <c r="Y36" s="747"/>
      <c r="Z36" s="747"/>
      <c r="AA36" s="747">
        <v>66</v>
      </c>
      <c r="AB36" s="747"/>
      <c r="AC36" s="747"/>
      <c r="AD36" s="747"/>
      <c r="AE36" s="748"/>
      <c r="AF36" s="749">
        <v>1170</v>
      </c>
      <c r="AG36" s="750"/>
      <c r="AH36" s="750"/>
      <c r="AI36" s="750"/>
      <c r="AJ36" s="751"/>
      <c r="AK36" s="752">
        <v>407</v>
      </c>
      <c r="AL36" s="753"/>
      <c r="AM36" s="753"/>
      <c r="AN36" s="753"/>
      <c r="AO36" s="753"/>
      <c r="AP36" s="753">
        <v>1709</v>
      </c>
      <c r="AQ36" s="753"/>
      <c r="AR36" s="753"/>
      <c r="AS36" s="753"/>
      <c r="AT36" s="753"/>
      <c r="AU36" s="753">
        <v>12</v>
      </c>
      <c r="AV36" s="753"/>
      <c r="AW36" s="753"/>
      <c r="AX36" s="753"/>
      <c r="AY36" s="753"/>
      <c r="AZ36" s="807" t="s">
        <v>562</v>
      </c>
      <c r="BA36" s="807"/>
      <c r="BB36" s="807"/>
      <c r="BC36" s="807"/>
      <c r="BD36" s="807"/>
      <c r="BE36" s="815" t="s">
        <v>385</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746">
        <v>1340</v>
      </c>
      <c r="R37" s="747"/>
      <c r="S37" s="747"/>
      <c r="T37" s="747"/>
      <c r="U37" s="747"/>
      <c r="V37" s="747">
        <v>1250</v>
      </c>
      <c r="W37" s="747"/>
      <c r="X37" s="747"/>
      <c r="Y37" s="747"/>
      <c r="Z37" s="747"/>
      <c r="AA37" s="747">
        <v>90</v>
      </c>
      <c r="AB37" s="747"/>
      <c r="AC37" s="747"/>
      <c r="AD37" s="747"/>
      <c r="AE37" s="748"/>
      <c r="AF37" s="749">
        <v>17</v>
      </c>
      <c r="AG37" s="750"/>
      <c r="AH37" s="750"/>
      <c r="AI37" s="750"/>
      <c r="AJ37" s="751"/>
      <c r="AK37" s="752">
        <v>450</v>
      </c>
      <c r="AL37" s="753"/>
      <c r="AM37" s="753"/>
      <c r="AN37" s="753"/>
      <c r="AO37" s="753"/>
      <c r="AP37" s="753">
        <v>676</v>
      </c>
      <c r="AQ37" s="753"/>
      <c r="AR37" s="753"/>
      <c r="AS37" s="753"/>
      <c r="AT37" s="753"/>
      <c r="AU37" s="753">
        <v>338</v>
      </c>
      <c r="AV37" s="753"/>
      <c r="AW37" s="753"/>
      <c r="AX37" s="753"/>
      <c r="AY37" s="753"/>
      <c r="AZ37" s="807" t="s">
        <v>483</v>
      </c>
      <c r="BA37" s="807"/>
      <c r="BB37" s="807"/>
      <c r="BC37" s="807"/>
      <c r="BD37" s="807"/>
      <c r="BE37" s="815" t="s">
        <v>392</v>
      </c>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197"/>
    </row>
    <row r="38" spans="1:131" s="198" customFormat="1" ht="26.25" customHeight="1">
      <c r="A38" s="217">
        <v>11</v>
      </c>
      <c r="B38" s="743" t="s">
        <v>393</v>
      </c>
      <c r="C38" s="744"/>
      <c r="D38" s="744"/>
      <c r="E38" s="744"/>
      <c r="F38" s="744"/>
      <c r="G38" s="744"/>
      <c r="H38" s="744"/>
      <c r="I38" s="744"/>
      <c r="J38" s="744"/>
      <c r="K38" s="744"/>
      <c r="L38" s="744"/>
      <c r="M38" s="744"/>
      <c r="N38" s="744"/>
      <c r="O38" s="744"/>
      <c r="P38" s="745"/>
      <c r="Q38" s="746">
        <v>130</v>
      </c>
      <c r="R38" s="747"/>
      <c r="S38" s="747"/>
      <c r="T38" s="747"/>
      <c r="U38" s="747"/>
      <c r="V38" s="747">
        <v>73</v>
      </c>
      <c r="W38" s="747"/>
      <c r="X38" s="747"/>
      <c r="Y38" s="747"/>
      <c r="Z38" s="747"/>
      <c r="AA38" s="747">
        <v>57</v>
      </c>
      <c r="AB38" s="747"/>
      <c r="AC38" s="747"/>
      <c r="AD38" s="747"/>
      <c r="AE38" s="748"/>
      <c r="AF38" s="749">
        <v>57</v>
      </c>
      <c r="AG38" s="750"/>
      <c r="AH38" s="750"/>
      <c r="AI38" s="750"/>
      <c r="AJ38" s="751"/>
      <c r="AK38" s="752" t="s">
        <v>563</v>
      </c>
      <c r="AL38" s="753"/>
      <c r="AM38" s="753"/>
      <c r="AN38" s="753"/>
      <c r="AO38" s="753"/>
      <c r="AP38" s="753" t="s">
        <v>563</v>
      </c>
      <c r="AQ38" s="753"/>
      <c r="AR38" s="753"/>
      <c r="AS38" s="753"/>
      <c r="AT38" s="753"/>
      <c r="AU38" s="753" t="s">
        <v>563</v>
      </c>
      <c r="AV38" s="753"/>
      <c r="AW38" s="753"/>
      <c r="AX38" s="753"/>
      <c r="AY38" s="753"/>
      <c r="AZ38" s="807" t="s">
        <v>563</v>
      </c>
      <c r="BA38" s="807"/>
      <c r="BB38" s="807"/>
      <c r="BC38" s="807"/>
      <c r="BD38" s="807"/>
      <c r="BE38" s="815" t="s">
        <v>392</v>
      </c>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752"/>
      <c r="AL39" s="753"/>
      <c r="AM39" s="753"/>
      <c r="AN39" s="753"/>
      <c r="AO39" s="753"/>
      <c r="AP39" s="753"/>
      <c r="AQ39" s="753"/>
      <c r="AR39" s="753"/>
      <c r="AS39" s="753"/>
      <c r="AT39" s="753"/>
      <c r="AU39" s="753"/>
      <c r="AV39" s="753"/>
      <c r="AW39" s="753"/>
      <c r="AX39" s="753"/>
      <c r="AY39" s="753"/>
      <c r="AZ39" s="807"/>
      <c r="BA39" s="807"/>
      <c r="BB39" s="807"/>
      <c r="BC39" s="807"/>
      <c r="BD39" s="807"/>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752"/>
      <c r="AL40" s="753"/>
      <c r="AM40" s="753"/>
      <c r="AN40" s="753"/>
      <c r="AO40" s="753"/>
      <c r="AP40" s="753"/>
      <c r="AQ40" s="753"/>
      <c r="AR40" s="753"/>
      <c r="AS40" s="753"/>
      <c r="AT40" s="753"/>
      <c r="AU40" s="753"/>
      <c r="AV40" s="753"/>
      <c r="AW40" s="753"/>
      <c r="AX40" s="753"/>
      <c r="AY40" s="753"/>
      <c r="AZ40" s="807"/>
      <c r="BA40" s="807"/>
      <c r="BB40" s="807"/>
      <c r="BC40" s="807"/>
      <c r="BD40" s="807"/>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752"/>
      <c r="AL41" s="753"/>
      <c r="AM41" s="753"/>
      <c r="AN41" s="753"/>
      <c r="AO41" s="753"/>
      <c r="AP41" s="753"/>
      <c r="AQ41" s="753"/>
      <c r="AR41" s="753"/>
      <c r="AS41" s="753"/>
      <c r="AT41" s="753"/>
      <c r="AU41" s="753"/>
      <c r="AV41" s="753"/>
      <c r="AW41" s="753"/>
      <c r="AX41" s="753"/>
      <c r="AY41" s="753"/>
      <c r="AZ41" s="807"/>
      <c r="BA41" s="807"/>
      <c r="BB41" s="807"/>
      <c r="BC41" s="807"/>
      <c r="BD41" s="807"/>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752"/>
      <c r="AL42" s="753"/>
      <c r="AM42" s="753"/>
      <c r="AN42" s="753"/>
      <c r="AO42" s="753"/>
      <c r="AP42" s="753"/>
      <c r="AQ42" s="753"/>
      <c r="AR42" s="753"/>
      <c r="AS42" s="753"/>
      <c r="AT42" s="753"/>
      <c r="AU42" s="753"/>
      <c r="AV42" s="753"/>
      <c r="AW42" s="753"/>
      <c r="AX42" s="753"/>
      <c r="AY42" s="753"/>
      <c r="AZ42" s="807"/>
      <c r="BA42" s="807"/>
      <c r="BB42" s="807"/>
      <c r="BC42" s="807"/>
      <c r="BD42" s="807"/>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752"/>
      <c r="AL43" s="753"/>
      <c r="AM43" s="753"/>
      <c r="AN43" s="753"/>
      <c r="AO43" s="753"/>
      <c r="AP43" s="753"/>
      <c r="AQ43" s="753"/>
      <c r="AR43" s="753"/>
      <c r="AS43" s="753"/>
      <c r="AT43" s="753"/>
      <c r="AU43" s="753"/>
      <c r="AV43" s="753"/>
      <c r="AW43" s="753"/>
      <c r="AX43" s="753"/>
      <c r="AY43" s="753"/>
      <c r="AZ43" s="807"/>
      <c r="BA43" s="807"/>
      <c r="BB43" s="807"/>
      <c r="BC43" s="807"/>
      <c r="BD43" s="807"/>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752"/>
      <c r="AL44" s="753"/>
      <c r="AM44" s="753"/>
      <c r="AN44" s="753"/>
      <c r="AO44" s="753"/>
      <c r="AP44" s="753"/>
      <c r="AQ44" s="753"/>
      <c r="AR44" s="753"/>
      <c r="AS44" s="753"/>
      <c r="AT44" s="753"/>
      <c r="AU44" s="753"/>
      <c r="AV44" s="753"/>
      <c r="AW44" s="753"/>
      <c r="AX44" s="753"/>
      <c r="AY44" s="753"/>
      <c r="AZ44" s="807"/>
      <c r="BA44" s="807"/>
      <c r="BB44" s="807"/>
      <c r="BC44" s="807"/>
      <c r="BD44" s="807"/>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752"/>
      <c r="AL45" s="753"/>
      <c r="AM45" s="753"/>
      <c r="AN45" s="753"/>
      <c r="AO45" s="753"/>
      <c r="AP45" s="753"/>
      <c r="AQ45" s="753"/>
      <c r="AR45" s="753"/>
      <c r="AS45" s="753"/>
      <c r="AT45" s="753"/>
      <c r="AU45" s="753"/>
      <c r="AV45" s="753"/>
      <c r="AW45" s="753"/>
      <c r="AX45" s="753"/>
      <c r="AY45" s="753"/>
      <c r="AZ45" s="807"/>
      <c r="BA45" s="807"/>
      <c r="BB45" s="807"/>
      <c r="BC45" s="807"/>
      <c r="BD45" s="807"/>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752"/>
      <c r="AL46" s="753"/>
      <c r="AM46" s="753"/>
      <c r="AN46" s="753"/>
      <c r="AO46" s="753"/>
      <c r="AP46" s="753"/>
      <c r="AQ46" s="753"/>
      <c r="AR46" s="753"/>
      <c r="AS46" s="753"/>
      <c r="AT46" s="753"/>
      <c r="AU46" s="753"/>
      <c r="AV46" s="753"/>
      <c r="AW46" s="753"/>
      <c r="AX46" s="753"/>
      <c r="AY46" s="753"/>
      <c r="AZ46" s="807"/>
      <c r="BA46" s="807"/>
      <c r="BB46" s="807"/>
      <c r="BC46" s="807"/>
      <c r="BD46" s="807"/>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752"/>
      <c r="AL47" s="753"/>
      <c r="AM47" s="753"/>
      <c r="AN47" s="753"/>
      <c r="AO47" s="753"/>
      <c r="AP47" s="753"/>
      <c r="AQ47" s="753"/>
      <c r="AR47" s="753"/>
      <c r="AS47" s="753"/>
      <c r="AT47" s="753"/>
      <c r="AU47" s="753"/>
      <c r="AV47" s="753"/>
      <c r="AW47" s="753"/>
      <c r="AX47" s="753"/>
      <c r="AY47" s="753"/>
      <c r="AZ47" s="807"/>
      <c r="BA47" s="807"/>
      <c r="BB47" s="807"/>
      <c r="BC47" s="807"/>
      <c r="BD47" s="807"/>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752"/>
      <c r="AL48" s="753"/>
      <c r="AM48" s="753"/>
      <c r="AN48" s="753"/>
      <c r="AO48" s="753"/>
      <c r="AP48" s="753"/>
      <c r="AQ48" s="753"/>
      <c r="AR48" s="753"/>
      <c r="AS48" s="753"/>
      <c r="AT48" s="753"/>
      <c r="AU48" s="753"/>
      <c r="AV48" s="753"/>
      <c r="AW48" s="753"/>
      <c r="AX48" s="753"/>
      <c r="AY48" s="753"/>
      <c r="AZ48" s="807"/>
      <c r="BA48" s="807"/>
      <c r="BB48" s="807"/>
      <c r="BC48" s="807"/>
      <c r="BD48" s="807"/>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752"/>
      <c r="AL49" s="753"/>
      <c r="AM49" s="753"/>
      <c r="AN49" s="753"/>
      <c r="AO49" s="753"/>
      <c r="AP49" s="753"/>
      <c r="AQ49" s="753"/>
      <c r="AR49" s="753"/>
      <c r="AS49" s="753"/>
      <c r="AT49" s="753"/>
      <c r="AU49" s="753"/>
      <c r="AV49" s="753"/>
      <c r="AW49" s="753"/>
      <c r="AX49" s="753"/>
      <c r="AY49" s="753"/>
      <c r="AZ49" s="807"/>
      <c r="BA49" s="807"/>
      <c r="BB49" s="807"/>
      <c r="BC49" s="807"/>
      <c r="BD49" s="807"/>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5"/>
      <c r="BF62" s="815"/>
      <c r="BG62" s="815"/>
      <c r="BH62" s="815"/>
      <c r="BI62" s="816"/>
      <c r="BJ62" s="834" t="s">
        <v>394</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197"/>
    </row>
    <row r="63" spans="1:131" s="198" customFormat="1" ht="26.25" customHeight="1" thickBot="1">
      <c r="A63" s="215" t="s">
        <v>369</v>
      </c>
      <c r="B63" s="779" t="s">
        <v>395</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15837</v>
      </c>
      <c r="AG63" s="831"/>
      <c r="AH63" s="831"/>
      <c r="AI63" s="831"/>
      <c r="AJ63" s="832"/>
      <c r="AK63" s="833"/>
      <c r="AL63" s="828"/>
      <c r="AM63" s="828"/>
      <c r="AN63" s="828"/>
      <c r="AO63" s="828"/>
      <c r="AP63" s="831">
        <f>AP31+AP32+AP33+AP35+AP36+AP37</f>
        <v>105015</v>
      </c>
      <c r="AQ63" s="831"/>
      <c r="AR63" s="831"/>
      <c r="AS63" s="831"/>
      <c r="AT63" s="831"/>
      <c r="AU63" s="831">
        <f>AU31+AU32+AU33+AU35+AU36+AU37</f>
        <v>24206</v>
      </c>
      <c r="AV63" s="831"/>
      <c r="AW63" s="831"/>
      <c r="AX63" s="831"/>
      <c r="AY63" s="831"/>
      <c r="AZ63" s="835"/>
      <c r="BA63" s="835"/>
      <c r="BB63" s="835"/>
      <c r="BC63" s="835"/>
      <c r="BD63" s="835"/>
      <c r="BE63" s="836"/>
      <c r="BF63" s="836"/>
      <c r="BG63" s="836"/>
      <c r="BH63" s="836"/>
      <c r="BI63" s="837"/>
      <c r="BJ63" s="838" t="s">
        <v>110</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1" t="s">
        <v>376</v>
      </c>
      <c r="AG66" s="802"/>
      <c r="AH66" s="802"/>
      <c r="AI66" s="802"/>
      <c r="AJ66" s="842"/>
      <c r="AK66" s="705" t="s">
        <v>377</v>
      </c>
      <c r="AL66" s="729"/>
      <c r="AM66" s="729"/>
      <c r="AN66" s="729"/>
      <c r="AO66" s="730"/>
      <c r="AP66" s="705" t="s">
        <v>378</v>
      </c>
      <c r="AQ66" s="706"/>
      <c r="AR66" s="706"/>
      <c r="AS66" s="706"/>
      <c r="AT66" s="707"/>
      <c r="AU66" s="705" t="s">
        <v>398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559</v>
      </c>
      <c r="C68" s="859"/>
      <c r="D68" s="859"/>
      <c r="E68" s="859"/>
      <c r="F68" s="859"/>
      <c r="G68" s="859"/>
      <c r="H68" s="859"/>
      <c r="I68" s="859"/>
      <c r="J68" s="859"/>
      <c r="K68" s="859"/>
      <c r="L68" s="859"/>
      <c r="M68" s="859"/>
      <c r="N68" s="859"/>
      <c r="O68" s="859"/>
      <c r="P68" s="860"/>
      <c r="Q68" s="861">
        <v>15279</v>
      </c>
      <c r="R68" s="855"/>
      <c r="S68" s="855"/>
      <c r="T68" s="855"/>
      <c r="U68" s="855"/>
      <c r="V68" s="855">
        <v>14853</v>
      </c>
      <c r="W68" s="855"/>
      <c r="X68" s="855"/>
      <c r="Y68" s="855"/>
      <c r="Z68" s="855"/>
      <c r="AA68" s="855">
        <v>426</v>
      </c>
      <c r="AB68" s="855"/>
      <c r="AC68" s="855"/>
      <c r="AD68" s="855"/>
      <c r="AE68" s="855"/>
      <c r="AF68" s="855">
        <v>426</v>
      </c>
      <c r="AG68" s="855"/>
      <c r="AH68" s="855"/>
      <c r="AI68" s="855"/>
      <c r="AJ68" s="855"/>
      <c r="AK68" s="855">
        <v>145</v>
      </c>
      <c r="AL68" s="855"/>
      <c r="AM68" s="855"/>
      <c r="AN68" s="855"/>
      <c r="AO68" s="855"/>
      <c r="AP68" s="855" t="s">
        <v>566</v>
      </c>
      <c r="AQ68" s="855"/>
      <c r="AR68" s="855"/>
      <c r="AS68" s="855"/>
      <c r="AT68" s="855"/>
      <c r="AU68" s="855" t="s">
        <v>567</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560</v>
      </c>
      <c r="C69" s="863"/>
      <c r="D69" s="863"/>
      <c r="E69" s="863"/>
      <c r="F69" s="863"/>
      <c r="G69" s="863"/>
      <c r="H69" s="863"/>
      <c r="I69" s="863"/>
      <c r="J69" s="863"/>
      <c r="K69" s="863"/>
      <c r="L69" s="863"/>
      <c r="M69" s="863"/>
      <c r="N69" s="863"/>
      <c r="O69" s="863"/>
      <c r="P69" s="864"/>
      <c r="Q69" s="865">
        <v>2162</v>
      </c>
      <c r="R69" s="753"/>
      <c r="S69" s="753"/>
      <c r="T69" s="753"/>
      <c r="U69" s="753"/>
      <c r="V69" s="753">
        <v>2158</v>
      </c>
      <c r="W69" s="753"/>
      <c r="X69" s="753"/>
      <c r="Y69" s="753"/>
      <c r="Z69" s="753"/>
      <c r="AA69" s="753">
        <v>3</v>
      </c>
      <c r="AB69" s="753"/>
      <c r="AC69" s="753"/>
      <c r="AD69" s="753"/>
      <c r="AE69" s="753"/>
      <c r="AF69" s="753">
        <v>3</v>
      </c>
      <c r="AG69" s="753"/>
      <c r="AH69" s="753"/>
      <c r="AI69" s="753"/>
      <c r="AJ69" s="753"/>
      <c r="AK69" s="753">
        <v>3</v>
      </c>
      <c r="AL69" s="753"/>
      <c r="AM69" s="753"/>
      <c r="AN69" s="753"/>
      <c r="AO69" s="753"/>
      <c r="AP69" s="753" t="s">
        <v>566</v>
      </c>
      <c r="AQ69" s="753"/>
      <c r="AR69" s="753"/>
      <c r="AS69" s="753"/>
      <c r="AT69" s="753"/>
      <c r="AU69" s="753" t="s">
        <v>567</v>
      </c>
      <c r="AV69" s="753"/>
      <c r="AW69" s="753"/>
      <c r="AX69" s="753"/>
      <c r="AY69" s="753"/>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561</v>
      </c>
      <c r="C70" s="863"/>
      <c r="D70" s="863"/>
      <c r="E70" s="863"/>
      <c r="F70" s="863"/>
      <c r="G70" s="863"/>
      <c r="H70" s="863"/>
      <c r="I70" s="863"/>
      <c r="J70" s="863"/>
      <c r="K70" s="863"/>
      <c r="L70" s="863"/>
      <c r="M70" s="863"/>
      <c r="N70" s="863"/>
      <c r="O70" s="863"/>
      <c r="P70" s="864"/>
      <c r="Q70" s="865">
        <v>270300</v>
      </c>
      <c r="R70" s="753"/>
      <c r="S70" s="753"/>
      <c r="T70" s="753"/>
      <c r="U70" s="753"/>
      <c r="V70" s="753">
        <v>259535</v>
      </c>
      <c r="W70" s="753"/>
      <c r="X70" s="753"/>
      <c r="Y70" s="753"/>
      <c r="Z70" s="753"/>
      <c r="AA70" s="753">
        <v>10765</v>
      </c>
      <c r="AB70" s="753"/>
      <c r="AC70" s="753"/>
      <c r="AD70" s="753"/>
      <c r="AE70" s="753"/>
      <c r="AF70" s="753">
        <v>10765</v>
      </c>
      <c r="AG70" s="753"/>
      <c r="AH70" s="753"/>
      <c r="AI70" s="753"/>
      <c r="AJ70" s="753"/>
      <c r="AK70" s="753">
        <v>3923</v>
      </c>
      <c r="AL70" s="753"/>
      <c r="AM70" s="753"/>
      <c r="AN70" s="753"/>
      <c r="AO70" s="753"/>
      <c r="AP70" s="753" t="s">
        <v>567</v>
      </c>
      <c r="AQ70" s="753"/>
      <c r="AR70" s="753"/>
      <c r="AS70" s="753"/>
      <c r="AT70" s="753"/>
      <c r="AU70" s="753" t="s">
        <v>566</v>
      </c>
      <c r="AV70" s="753"/>
      <c r="AW70" s="753"/>
      <c r="AX70" s="753"/>
      <c r="AY70" s="753"/>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c r="C71" s="863"/>
      <c r="D71" s="863"/>
      <c r="E71" s="863"/>
      <c r="F71" s="863"/>
      <c r="G71" s="863"/>
      <c r="H71" s="863"/>
      <c r="I71" s="863"/>
      <c r="J71" s="863"/>
      <c r="K71" s="863"/>
      <c r="L71" s="863"/>
      <c r="M71" s="863"/>
      <c r="N71" s="863"/>
      <c r="O71" s="863"/>
      <c r="P71" s="864"/>
      <c r="Q71" s="865"/>
      <c r="R71" s="753"/>
      <c r="S71" s="753"/>
      <c r="T71" s="753"/>
      <c r="U71" s="753"/>
      <c r="V71" s="753"/>
      <c r="W71" s="753"/>
      <c r="X71" s="753"/>
      <c r="Y71" s="753"/>
      <c r="Z71" s="753"/>
      <c r="AA71" s="753"/>
      <c r="AB71" s="753"/>
      <c r="AC71" s="753"/>
      <c r="AD71" s="753"/>
      <c r="AE71" s="753"/>
      <c r="AF71" s="753"/>
      <c r="AG71" s="753"/>
      <c r="AH71" s="753"/>
      <c r="AI71" s="753"/>
      <c r="AJ71" s="753"/>
      <c r="AK71" s="753"/>
      <c r="AL71" s="753"/>
      <c r="AM71" s="753"/>
      <c r="AN71" s="753"/>
      <c r="AO71" s="753"/>
      <c r="AP71" s="753"/>
      <c r="AQ71" s="753"/>
      <c r="AR71" s="753"/>
      <c r="AS71" s="753"/>
      <c r="AT71" s="753"/>
      <c r="AU71" s="753"/>
      <c r="AV71" s="753"/>
      <c r="AW71" s="753"/>
      <c r="AX71" s="753"/>
      <c r="AY71" s="753"/>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c r="C72" s="863"/>
      <c r="D72" s="863"/>
      <c r="E72" s="863"/>
      <c r="F72" s="863"/>
      <c r="G72" s="863"/>
      <c r="H72" s="863"/>
      <c r="I72" s="863"/>
      <c r="J72" s="863"/>
      <c r="K72" s="863"/>
      <c r="L72" s="863"/>
      <c r="M72" s="863"/>
      <c r="N72" s="863"/>
      <c r="O72" s="863"/>
      <c r="P72" s="864"/>
      <c r="Q72" s="865"/>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3"/>
      <c r="AY72" s="753"/>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c r="C73" s="863"/>
      <c r="D73" s="863"/>
      <c r="E73" s="863"/>
      <c r="F73" s="863"/>
      <c r="G73" s="863"/>
      <c r="H73" s="863"/>
      <c r="I73" s="863"/>
      <c r="J73" s="863"/>
      <c r="K73" s="863"/>
      <c r="L73" s="863"/>
      <c r="M73" s="863"/>
      <c r="N73" s="863"/>
      <c r="O73" s="863"/>
      <c r="P73" s="864"/>
      <c r="Q73" s="865"/>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3"/>
      <c r="AY73" s="753"/>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c r="C74" s="863"/>
      <c r="D74" s="863"/>
      <c r="E74" s="863"/>
      <c r="F74" s="863"/>
      <c r="G74" s="863"/>
      <c r="H74" s="863"/>
      <c r="I74" s="863"/>
      <c r="J74" s="863"/>
      <c r="K74" s="863"/>
      <c r="L74" s="863"/>
      <c r="M74" s="863"/>
      <c r="N74" s="863"/>
      <c r="O74" s="863"/>
      <c r="P74" s="864"/>
      <c r="Q74" s="865"/>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c r="C75" s="863"/>
      <c r="D75" s="863"/>
      <c r="E75" s="863"/>
      <c r="F75" s="863"/>
      <c r="G75" s="863"/>
      <c r="H75" s="863"/>
      <c r="I75" s="863"/>
      <c r="J75" s="863"/>
      <c r="K75" s="863"/>
      <c r="L75" s="863"/>
      <c r="M75" s="863"/>
      <c r="N75" s="863"/>
      <c r="O75" s="863"/>
      <c r="P75" s="864"/>
      <c r="Q75" s="868"/>
      <c r="R75" s="820"/>
      <c r="S75" s="820"/>
      <c r="T75" s="820"/>
      <c r="U75" s="752"/>
      <c r="V75" s="821"/>
      <c r="W75" s="820"/>
      <c r="X75" s="820"/>
      <c r="Y75" s="820"/>
      <c r="Z75" s="752"/>
      <c r="AA75" s="821"/>
      <c r="AB75" s="820"/>
      <c r="AC75" s="820"/>
      <c r="AD75" s="820"/>
      <c r="AE75" s="752"/>
      <c r="AF75" s="821"/>
      <c r="AG75" s="820"/>
      <c r="AH75" s="820"/>
      <c r="AI75" s="820"/>
      <c r="AJ75" s="752"/>
      <c r="AK75" s="821"/>
      <c r="AL75" s="820"/>
      <c r="AM75" s="820"/>
      <c r="AN75" s="820"/>
      <c r="AO75" s="752"/>
      <c r="AP75" s="821"/>
      <c r="AQ75" s="820"/>
      <c r="AR75" s="820"/>
      <c r="AS75" s="820"/>
      <c r="AT75" s="752"/>
      <c r="AU75" s="821"/>
      <c r="AV75" s="820"/>
      <c r="AW75" s="820"/>
      <c r="AX75" s="820"/>
      <c r="AY75" s="752"/>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68"/>
      <c r="R76" s="820"/>
      <c r="S76" s="820"/>
      <c r="T76" s="820"/>
      <c r="U76" s="752"/>
      <c r="V76" s="821"/>
      <c r="W76" s="820"/>
      <c r="X76" s="820"/>
      <c r="Y76" s="820"/>
      <c r="Z76" s="752"/>
      <c r="AA76" s="821"/>
      <c r="AB76" s="820"/>
      <c r="AC76" s="820"/>
      <c r="AD76" s="820"/>
      <c r="AE76" s="752"/>
      <c r="AF76" s="821"/>
      <c r="AG76" s="820"/>
      <c r="AH76" s="820"/>
      <c r="AI76" s="820"/>
      <c r="AJ76" s="752"/>
      <c r="AK76" s="821"/>
      <c r="AL76" s="820"/>
      <c r="AM76" s="820"/>
      <c r="AN76" s="820"/>
      <c r="AO76" s="752"/>
      <c r="AP76" s="821"/>
      <c r="AQ76" s="820"/>
      <c r="AR76" s="820"/>
      <c r="AS76" s="820"/>
      <c r="AT76" s="752"/>
      <c r="AU76" s="821"/>
      <c r="AV76" s="820"/>
      <c r="AW76" s="820"/>
      <c r="AX76" s="820"/>
      <c r="AY76" s="752"/>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20"/>
      <c r="S77" s="820"/>
      <c r="T77" s="820"/>
      <c r="U77" s="752"/>
      <c r="V77" s="821"/>
      <c r="W77" s="820"/>
      <c r="X77" s="820"/>
      <c r="Y77" s="820"/>
      <c r="Z77" s="752"/>
      <c r="AA77" s="821"/>
      <c r="AB77" s="820"/>
      <c r="AC77" s="820"/>
      <c r="AD77" s="820"/>
      <c r="AE77" s="752"/>
      <c r="AF77" s="821"/>
      <c r="AG77" s="820"/>
      <c r="AH77" s="820"/>
      <c r="AI77" s="820"/>
      <c r="AJ77" s="752"/>
      <c r="AK77" s="821"/>
      <c r="AL77" s="820"/>
      <c r="AM77" s="820"/>
      <c r="AN77" s="820"/>
      <c r="AO77" s="752"/>
      <c r="AP77" s="821"/>
      <c r="AQ77" s="820"/>
      <c r="AR77" s="820"/>
      <c r="AS77" s="820"/>
      <c r="AT77" s="752"/>
      <c r="AU77" s="821"/>
      <c r="AV77" s="820"/>
      <c r="AW77" s="820"/>
      <c r="AX77" s="820"/>
      <c r="AY77" s="752"/>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3"/>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3"/>
      <c r="AY82" s="753"/>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753"/>
      <c r="S83" s="753"/>
      <c r="T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3"/>
      <c r="AY83" s="753"/>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753"/>
      <c r="S84" s="753"/>
      <c r="T84" s="753"/>
      <c r="U84" s="753"/>
      <c r="V84" s="753"/>
      <c r="W84" s="753"/>
      <c r="X84" s="753"/>
      <c r="Y84" s="753"/>
      <c r="Z84" s="753"/>
      <c r="AA84" s="753"/>
      <c r="AB84" s="753"/>
      <c r="AC84" s="753"/>
      <c r="AD84" s="753"/>
      <c r="AE84" s="753"/>
      <c r="AF84" s="753"/>
      <c r="AG84" s="753"/>
      <c r="AH84" s="753"/>
      <c r="AI84" s="753"/>
      <c r="AJ84" s="753"/>
      <c r="AK84" s="753"/>
      <c r="AL84" s="753"/>
      <c r="AM84" s="753"/>
      <c r="AN84" s="753"/>
      <c r="AO84" s="753"/>
      <c r="AP84" s="753"/>
      <c r="AQ84" s="753"/>
      <c r="AR84" s="753"/>
      <c r="AS84" s="753"/>
      <c r="AT84" s="753"/>
      <c r="AU84" s="753"/>
      <c r="AV84" s="753"/>
      <c r="AW84" s="753"/>
      <c r="AX84" s="753"/>
      <c r="AY84" s="753"/>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753"/>
      <c r="S85" s="753"/>
      <c r="T85" s="753"/>
      <c r="U85" s="753"/>
      <c r="V85" s="753"/>
      <c r="W85" s="753"/>
      <c r="X85" s="753"/>
      <c r="Y85" s="753"/>
      <c r="Z85" s="753"/>
      <c r="AA85" s="753"/>
      <c r="AB85" s="753"/>
      <c r="AC85" s="753"/>
      <c r="AD85" s="753"/>
      <c r="AE85" s="753"/>
      <c r="AF85" s="753"/>
      <c r="AG85" s="753"/>
      <c r="AH85" s="753"/>
      <c r="AI85" s="753"/>
      <c r="AJ85" s="753"/>
      <c r="AK85" s="753"/>
      <c r="AL85" s="753"/>
      <c r="AM85" s="753"/>
      <c r="AN85" s="753"/>
      <c r="AO85" s="753"/>
      <c r="AP85" s="753"/>
      <c r="AQ85" s="753"/>
      <c r="AR85" s="753"/>
      <c r="AS85" s="753"/>
      <c r="AT85" s="753"/>
      <c r="AU85" s="753"/>
      <c r="AV85" s="753"/>
      <c r="AW85" s="753"/>
      <c r="AX85" s="753"/>
      <c r="AY85" s="753"/>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753"/>
      <c r="S86" s="753"/>
      <c r="T86" s="753"/>
      <c r="U86" s="753"/>
      <c r="V86" s="753"/>
      <c r="W86" s="753"/>
      <c r="X86" s="753"/>
      <c r="Y86" s="753"/>
      <c r="Z86" s="753"/>
      <c r="AA86" s="753"/>
      <c r="AB86" s="753"/>
      <c r="AC86" s="753"/>
      <c r="AD86" s="753"/>
      <c r="AE86" s="753"/>
      <c r="AF86" s="753"/>
      <c r="AG86" s="753"/>
      <c r="AH86" s="753"/>
      <c r="AI86" s="753"/>
      <c r="AJ86" s="753"/>
      <c r="AK86" s="753"/>
      <c r="AL86" s="753"/>
      <c r="AM86" s="753"/>
      <c r="AN86" s="753"/>
      <c r="AO86" s="753"/>
      <c r="AP86" s="753"/>
      <c r="AQ86" s="753"/>
      <c r="AR86" s="753"/>
      <c r="AS86" s="753"/>
      <c r="AT86" s="753"/>
      <c r="AU86" s="753"/>
      <c r="AV86" s="753"/>
      <c r="AW86" s="753"/>
      <c r="AX86" s="753"/>
      <c r="AY86" s="753"/>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369</v>
      </c>
      <c r="B88" s="779" t="s">
        <v>399</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f>AF68+AF69+AF70</f>
        <v>11194</v>
      </c>
      <c r="AG88" s="831"/>
      <c r="AH88" s="831"/>
      <c r="AI88" s="831"/>
      <c r="AJ88" s="831"/>
      <c r="AK88" s="828"/>
      <c r="AL88" s="828"/>
      <c r="AM88" s="828"/>
      <c r="AN88" s="828"/>
      <c r="AO88" s="828"/>
      <c r="AP88" s="831" t="s">
        <v>566</v>
      </c>
      <c r="AQ88" s="831"/>
      <c r="AR88" s="831"/>
      <c r="AS88" s="831"/>
      <c r="AT88" s="831"/>
      <c r="AU88" s="831" t="s">
        <v>566</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9" t="s">
        <v>400</v>
      </c>
      <c r="BS102" s="780"/>
      <c r="BT102" s="780"/>
      <c r="BU102" s="780"/>
      <c r="BV102" s="780"/>
      <c r="BW102" s="780"/>
      <c r="BX102" s="780"/>
      <c r="BY102" s="780"/>
      <c r="BZ102" s="780"/>
      <c r="CA102" s="780"/>
      <c r="CB102" s="780"/>
      <c r="CC102" s="780"/>
      <c r="CD102" s="780"/>
      <c r="CE102" s="780"/>
      <c r="CF102" s="780"/>
      <c r="CG102" s="781"/>
      <c r="CH102" s="876"/>
      <c r="CI102" s="877"/>
      <c r="CJ102" s="877"/>
      <c r="CK102" s="877"/>
      <c r="CL102" s="878"/>
      <c r="CM102" s="876"/>
      <c r="CN102" s="877"/>
      <c r="CO102" s="877"/>
      <c r="CP102" s="877"/>
      <c r="CQ102" s="878"/>
      <c r="CR102" s="879">
        <f>SUM(CR7:CV19)</f>
        <v>1333</v>
      </c>
      <c r="CS102" s="839"/>
      <c r="CT102" s="839"/>
      <c r="CU102" s="839"/>
      <c r="CV102" s="880"/>
      <c r="CW102" s="879">
        <f>CW9+CW10+CW16+CW18</f>
        <v>176</v>
      </c>
      <c r="CX102" s="839"/>
      <c r="CY102" s="839"/>
      <c r="CZ102" s="839"/>
      <c r="DA102" s="880"/>
      <c r="DB102" s="879">
        <f>DB11</f>
        <v>277</v>
      </c>
      <c r="DC102" s="839"/>
      <c r="DD102" s="839"/>
      <c r="DE102" s="839"/>
      <c r="DF102" s="880"/>
      <c r="DG102" s="879" t="s">
        <v>566</v>
      </c>
      <c r="DH102" s="839"/>
      <c r="DI102" s="839"/>
      <c r="DJ102" s="839"/>
      <c r="DK102" s="880"/>
      <c r="DL102" s="879" t="s">
        <v>566</v>
      </c>
      <c r="DM102" s="839"/>
      <c r="DN102" s="839"/>
      <c r="DO102" s="839"/>
      <c r="DP102" s="880"/>
      <c r="DQ102" s="879" t="s">
        <v>566</v>
      </c>
      <c r="DR102" s="839"/>
      <c r="DS102" s="839"/>
      <c r="DT102" s="839"/>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401</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402</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405</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406</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407</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408</v>
      </c>
      <c r="AB109" s="882"/>
      <c r="AC109" s="882"/>
      <c r="AD109" s="882"/>
      <c r="AE109" s="883"/>
      <c r="AF109" s="881" t="s">
        <v>285</v>
      </c>
      <c r="AG109" s="882"/>
      <c r="AH109" s="882"/>
      <c r="AI109" s="882"/>
      <c r="AJ109" s="883"/>
      <c r="AK109" s="881" t="s">
        <v>284</v>
      </c>
      <c r="AL109" s="882"/>
      <c r="AM109" s="882"/>
      <c r="AN109" s="882"/>
      <c r="AO109" s="883"/>
      <c r="AP109" s="881" t="s">
        <v>409</v>
      </c>
      <c r="AQ109" s="882"/>
      <c r="AR109" s="882"/>
      <c r="AS109" s="882"/>
      <c r="AT109" s="884"/>
      <c r="AU109" s="903" t="s">
        <v>407</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408</v>
      </c>
      <c r="BR109" s="882"/>
      <c r="BS109" s="882"/>
      <c r="BT109" s="882"/>
      <c r="BU109" s="883"/>
      <c r="BV109" s="881" t="s">
        <v>285</v>
      </c>
      <c r="BW109" s="882"/>
      <c r="BX109" s="882"/>
      <c r="BY109" s="882"/>
      <c r="BZ109" s="883"/>
      <c r="CA109" s="881" t="s">
        <v>284</v>
      </c>
      <c r="CB109" s="882"/>
      <c r="CC109" s="882"/>
      <c r="CD109" s="882"/>
      <c r="CE109" s="883"/>
      <c r="CF109" s="904" t="s">
        <v>409</v>
      </c>
      <c r="CG109" s="904"/>
      <c r="CH109" s="904"/>
      <c r="CI109" s="904"/>
      <c r="CJ109" s="904"/>
      <c r="CK109" s="881" t="s">
        <v>410</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408</v>
      </c>
      <c r="DH109" s="882"/>
      <c r="DI109" s="882"/>
      <c r="DJ109" s="882"/>
      <c r="DK109" s="883"/>
      <c r="DL109" s="881" t="s">
        <v>285</v>
      </c>
      <c r="DM109" s="882"/>
      <c r="DN109" s="882"/>
      <c r="DO109" s="882"/>
      <c r="DP109" s="883"/>
      <c r="DQ109" s="881" t="s">
        <v>284</v>
      </c>
      <c r="DR109" s="882"/>
      <c r="DS109" s="882"/>
      <c r="DT109" s="882"/>
      <c r="DU109" s="883"/>
      <c r="DV109" s="881" t="s">
        <v>409</v>
      </c>
      <c r="DW109" s="882"/>
      <c r="DX109" s="882"/>
      <c r="DY109" s="882"/>
      <c r="DZ109" s="884"/>
    </row>
    <row r="110" spans="1:131" s="197" customFormat="1" ht="26.25" customHeight="1">
      <c r="A110" s="885" t="s">
        <v>411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25653182</v>
      </c>
      <c r="AB110" s="889"/>
      <c r="AC110" s="889"/>
      <c r="AD110" s="889"/>
      <c r="AE110" s="890"/>
      <c r="AF110" s="891">
        <v>25766311</v>
      </c>
      <c r="AG110" s="889"/>
      <c r="AH110" s="889"/>
      <c r="AI110" s="889"/>
      <c r="AJ110" s="890"/>
      <c r="AK110" s="891">
        <v>26002857</v>
      </c>
      <c r="AL110" s="889"/>
      <c r="AM110" s="889"/>
      <c r="AN110" s="889"/>
      <c r="AO110" s="890"/>
      <c r="AP110" s="892">
        <v>23.1</v>
      </c>
      <c r="AQ110" s="893"/>
      <c r="AR110" s="893"/>
      <c r="AS110" s="893"/>
      <c r="AT110" s="894"/>
      <c r="AU110" s="895" t="s">
        <v>60</v>
      </c>
      <c r="AV110" s="896"/>
      <c r="AW110" s="896"/>
      <c r="AX110" s="896"/>
      <c r="AY110" s="897"/>
      <c r="AZ110" s="939" t="s">
        <v>412</v>
      </c>
      <c r="BA110" s="886"/>
      <c r="BB110" s="886"/>
      <c r="BC110" s="886"/>
      <c r="BD110" s="886"/>
      <c r="BE110" s="886"/>
      <c r="BF110" s="886"/>
      <c r="BG110" s="886"/>
      <c r="BH110" s="886"/>
      <c r="BI110" s="886"/>
      <c r="BJ110" s="886"/>
      <c r="BK110" s="886"/>
      <c r="BL110" s="886"/>
      <c r="BM110" s="886"/>
      <c r="BN110" s="886"/>
      <c r="BO110" s="886"/>
      <c r="BP110" s="887"/>
      <c r="BQ110" s="925">
        <v>265229525</v>
      </c>
      <c r="BR110" s="926"/>
      <c r="BS110" s="926"/>
      <c r="BT110" s="926"/>
      <c r="BU110" s="926"/>
      <c r="BV110" s="926">
        <v>271053542</v>
      </c>
      <c r="BW110" s="926"/>
      <c r="BX110" s="926"/>
      <c r="BY110" s="926"/>
      <c r="BZ110" s="926"/>
      <c r="CA110" s="926">
        <v>280358379</v>
      </c>
      <c r="CB110" s="926"/>
      <c r="CC110" s="926"/>
      <c r="CD110" s="926"/>
      <c r="CE110" s="926"/>
      <c r="CF110" s="940">
        <v>248.9</v>
      </c>
      <c r="CG110" s="941"/>
      <c r="CH110" s="941"/>
      <c r="CI110" s="941"/>
      <c r="CJ110" s="941"/>
      <c r="CK110" s="942" t="s">
        <v>413</v>
      </c>
      <c r="CL110" s="943"/>
      <c r="CM110" s="922" t="s">
        <v>414</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v>725465</v>
      </c>
      <c r="DH110" s="926"/>
      <c r="DI110" s="926"/>
      <c r="DJ110" s="926"/>
      <c r="DK110" s="926"/>
      <c r="DL110" s="926">
        <v>691820</v>
      </c>
      <c r="DM110" s="926"/>
      <c r="DN110" s="926"/>
      <c r="DO110" s="926"/>
      <c r="DP110" s="926"/>
      <c r="DQ110" s="926">
        <v>636015</v>
      </c>
      <c r="DR110" s="926"/>
      <c r="DS110" s="926"/>
      <c r="DT110" s="926"/>
      <c r="DU110" s="926"/>
      <c r="DV110" s="927">
        <v>0.6</v>
      </c>
      <c r="DW110" s="927"/>
      <c r="DX110" s="927"/>
      <c r="DY110" s="927"/>
      <c r="DZ110" s="928"/>
    </row>
    <row r="111" spans="1:131" s="197" customFormat="1" ht="26.25" customHeight="1">
      <c r="A111" s="929" t="s">
        <v>415</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110</v>
      </c>
      <c r="AB111" s="933"/>
      <c r="AC111" s="933"/>
      <c r="AD111" s="933"/>
      <c r="AE111" s="934"/>
      <c r="AF111" s="935" t="s">
        <v>110</v>
      </c>
      <c r="AG111" s="933"/>
      <c r="AH111" s="933"/>
      <c r="AI111" s="933"/>
      <c r="AJ111" s="934"/>
      <c r="AK111" s="935" t="s">
        <v>110</v>
      </c>
      <c r="AL111" s="933"/>
      <c r="AM111" s="933"/>
      <c r="AN111" s="933"/>
      <c r="AO111" s="934"/>
      <c r="AP111" s="936" t="s">
        <v>110</v>
      </c>
      <c r="AQ111" s="937"/>
      <c r="AR111" s="937"/>
      <c r="AS111" s="937"/>
      <c r="AT111" s="938"/>
      <c r="AU111" s="898"/>
      <c r="AV111" s="899"/>
      <c r="AW111" s="899"/>
      <c r="AX111" s="899"/>
      <c r="AY111" s="900"/>
      <c r="AZ111" s="948" t="s">
        <v>416</v>
      </c>
      <c r="BA111" s="949"/>
      <c r="BB111" s="949"/>
      <c r="BC111" s="949"/>
      <c r="BD111" s="949"/>
      <c r="BE111" s="949"/>
      <c r="BF111" s="949"/>
      <c r="BG111" s="949"/>
      <c r="BH111" s="949"/>
      <c r="BI111" s="949"/>
      <c r="BJ111" s="949"/>
      <c r="BK111" s="949"/>
      <c r="BL111" s="949"/>
      <c r="BM111" s="949"/>
      <c r="BN111" s="949"/>
      <c r="BO111" s="949"/>
      <c r="BP111" s="950"/>
      <c r="BQ111" s="918">
        <v>732465</v>
      </c>
      <c r="BR111" s="919"/>
      <c r="BS111" s="919"/>
      <c r="BT111" s="919"/>
      <c r="BU111" s="919"/>
      <c r="BV111" s="919">
        <v>691820</v>
      </c>
      <c r="BW111" s="919"/>
      <c r="BX111" s="919"/>
      <c r="BY111" s="919"/>
      <c r="BZ111" s="919"/>
      <c r="CA111" s="919">
        <v>636015</v>
      </c>
      <c r="CB111" s="919"/>
      <c r="CC111" s="919"/>
      <c r="CD111" s="919"/>
      <c r="CE111" s="919"/>
      <c r="CF111" s="913">
        <v>0.6</v>
      </c>
      <c r="CG111" s="914"/>
      <c r="CH111" s="914"/>
      <c r="CI111" s="914"/>
      <c r="CJ111" s="914"/>
      <c r="CK111" s="944"/>
      <c r="CL111" s="945"/>
      <c r="CM111" s="915" t="s">
        <v>417</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110</v>
      </c>
      <c r="DH111" s="919"/>
      <c r="DI111" s="919"/>
      <c r="DJ111" s="919"/>
      <c r="DK111" s="919"/>
      <c r="DL111" s="919" t="s">
        <v>110</v>
      </c>
      <c r="DM111" s="919"/>
      <c r="DN111" s="919"/>
      <c r="DO111" s="919"/>
      <c r="DP111" s="919"/>
      <c r="DQ111" s="919" t="s">
        <v>110</v>
      </c>
      <c r="DR111" s="919"/>
      <c r="DS111" s="919"/>
      <c r="DT111" s="919"/>
      <c r="DU111" s="919"/>
      <c r="DV111" s="920" t="s">
        <v>110</v>
      </c>
      <c r="DW111" s="920"/>
      <c r="DX111" s="920"/>
      <c r="DY111" s="920"/>
      <c r="DZ111" s="921"/>
    </row>
    <row r="112" spans="1:131" s="197" customFormat="1" ht="26.25" customHeight="1">
      <c r="A112" s="951" t="s">
        <v>418</v>
      </c>
      <c r="B112" s="952"/>
      <c r="C112" s="949" t="s">
        <v>419</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110</v>
      </c>
      <c r="AB112" s="958"/>
      <c r="AC112" s="958"/>
      <c r="AD112" s="958"/>
      <c r="AE112" s="959"/>
      <c r="AF112" s="960" t="s">
        <v>110</v>
      </c>
      <c r="AG112" s="958"/>
      <c r="AH112" s="958"/>
      <c r="AI112" s="958"/>
      <c r="AJ112" s="959"/>
      <c r="AK112" s="960" t="s">
        <v>110</v>
      </c>
      <c r="AL112" s="958"/>
      <c r="AM112" s="958"/>
      <c r="AN112" s="958"/>
      <c r="AO112" s="959"/>
      <c r="AP112" s="961" t="s">
        <v>110</v>
      </c>
      <c r="AQ112" s="962"/>
      <c r="AR112" s="962"/>
      <c r="AS112" s="962"/>
      <c r="AT112" s="963"/>
      <c r="AU112" s="898"/>
      <c r="AV112" s="899"/>
      <c r="AW112" s="899"/>
      <c r="AX112" s="899"/>
      <c r="AY112" s="900"/>
      <c r="AZ112" s="948" t="s">
        <v>420</v>
      </c>
      <c r="BA112" s="949"/>
      <c r="BB112" s="949"/>
      <c r="BC112" s="949"/>
      <c r="BD112" s="949"/>
      <c r="BE112" s="949"/>
      <c r="BF112" s="949"/>
      <c r="BG112" s="949"/>
      <c r="BH112" s="949"/>
      <c r="BI112" s="949"/>
      <c r="BJ112" s="949"/>
      <c r="BK112" s="949"/>
      <c r="BL112" s="949"/>
      <c r="BM112" s="949"/>
      <c r="BN112" s="949"/>
      <c r="BO112" s="949"/>
      <c r="BP112" s="950"/>
      <c r="BQ112" s="918">
        <v>21846726</v>
      </c>
      <c r="BR112" s="919"/>
      <c r="BS112" s="919"/>
      <c r="BT112" s="919"/>
      <c r="BU112" s="919"/>
      <c r="BV112" s="919">
        <v>21101706</v>
      </c>
      <c r="BW112" s="919"/>
      <c r="BX112" s="919"/>
      <c r="BY112" s="919"/>
      <c r="BZ112" s="919"/>
      <c r="CA112" s="919">
        <v>24947315</v>
      </c>
      <c r="CB112" s="919"/>
      <c r="CC112" s="919"/>
      <c r="CD112" s="919"/>
      <c r="CE112" s="919"/>
      <c r="CF112" s="913">
        <v>22.2</v>
      </c>
      <c r="CG112" s="914"/>
      <c r="CH112" s="914"/>
      <c r="CI112" s="914"/>
      <c r="CJ112" s="914"/>
      <c r="CK112" s="944"/>
      <c r="CL112" s="945"/>
      <c r="CM112" s="915" t="s">
        <v>421</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110</v>
      </c>
      <c r="DH112" s="919"/>
      <c r="DI112" s="919"/>
      <c r="DJ112" s="919"/>
      <c r="DK112" s="919"/>
      <c r="DL112" s="919" t="s">
        <v>110</v>
      </c>
      <c r="DM112" s="919"/>
      <c r="DN112" s="919"/>
      <c r="DO112" s="919"/>
      <c r="DP112" s="919"/>
      <c r="DQ112" s="919" t="s">
        <v>110</v>
      </c>
      <c r="DR112" s="919"/>
      <c r="DS112" s="919"/>
      <c r="DT112" s="919"/>
      <c r="DU112" s="919"/>
      <c r="DV112" s="920" t="s">
        <v>110</v>
      </c>
      <c r="DW112" s="920"/>
      <c r="DX112" s="920"/>
      <c r="DY112" s="920"/>
      <c r="DZ112" s="921"/>
    </row>
    <row r="113" spans="1:130" s="197" customFormat="1" ht="26.25" customHeight="1">
      <c r="A113" s="953"/>
      <c r="B113" s="954"/>
      <c r="C113" s="949" t="s">
        <v>422</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1392592</v>
      </c>
      <c r="AB113" s="933"/>
      <c r="AC113" s="933"/>
      <c r="AD113" s="933"/>
      <c r="AE113" s="934"/>
      <c r="AF113" s="935">
        <v>1399903</v>
      </c>
      <c r="AG113" s="933"/>
      <c r="AH113" s="933"/>
      <c r="AI113" s="933"/>
      <c r="AJ113" s="934"/>
      <c r="AK113" s="935">
        <v>1595733</v>
      </c>
      <c r="AL113" s="933"/>
      <c r="AM113" s="933"/>
      <c r="AN113" s="933"/>
      <c r="AO113" s="934"/>
      <c r="AP113" s="936">
        <v>1.4</v>
      </c>
      <c r="AQ113" s="937"/>
      <c r="AR113" s="937"/>
      <c r="AS113" s="937"/>
      <c r="AT113" s="938"/>
      <c r="AU113" s="898"/>
      <c r="AV113" s="899"/>
      <c r="AW113" s="899"/>
      <c r="AX113" s="899"/>
      <c r="AY113" s="900"/>
      <c r="AZ113" s="948" t="s">
        <v>423</v>
      </c>
      <c r="BA113" s="949"/>
      <c r="BB113" s="949"/>
      <c r="BC113" s="949"/>
      <c r="BD113" s="949"/>
      <c r="BE113" s="949"/>
      <c r="BF113" s="949"/>
      <c r="BG113" s="949"/>
      <c r="BH113" s="949"/>
      <c r="BI113" s="949"/>
      <c r="BJ113" s="949"/>
      <c r="BK113" s="949"/>
      <c r="BL113" s="949"/>
      <c r="BM113" s="949"/>
      <c r="BN113" s="949"/>
      <c r="BO113" s="949"/>
      <c r="BP113" s="950"/>
      <c r="BQ113" s="918" t="s">
        <v>110</v>
      </c>
      <c r="BR113" s="919"/>
      <c r="BS113" s="919"/>
      <c r="BT113" s="919"/>
      <c r="BU113" s="919"/>
      <c r="BV113" s="919" t="s">
        <v>110</v>
      </c>
      <c r="BW113" s="919"/>
      <c r="BX113" s="919"/>
      <c r="BY113" s="919"/>
      <c r="BZ113" s="919"/>
      <c r="CA113" s="919" t="s">
        <v>110</v>
      </c>
      <c r="CB113" s="919"/>
      <c r="CC113" s="919"/>
      <c r="CD113" s="919"/>
      <c r="CE113" s="919"/>
      <c r="CF113" s="913" t="s">
        <v>110</v>
      </c>
      <c r="CG113" s="914"/>
      <c r="CH113" s="914"/>
      <c r="CI113" s="914"/>
      <c r="CJ113" s="914"/>
      <c r="CK113" s="944"/>
      <c r="CL113" s="945"/>
      <c r="CM113" s="915" t="s">
        <v>424</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110</v>
      </c>
      <c r="DH113" s="958"/>
      <c r="DI113" s="958"/>
      <c r="DJ113" s="958"/>
      <c r="DK113" s="959"/>
      <c r="DL113" s="960" t="s">
        <v>110</v>
      </c>
      <c r="DM113" s="958"/>
      <c r="DN113" s="958"/>
      <c r="DO113" s="958"/>
      <c r="DP113" s="959"/>
      <c r="DQ113" s="960" t="s">
        <v>110</v>
      </c>
      <c r="DR113" s="958"/>
      <c r="DS113" s="958"/>
      <c r="DT113" s="958"/>
      <c r="DU113" s="959"/>
      <c r="DV113" s="961" t="s">
        <v>110</v>
      </c>
      <c r="DW113" s="962"/>
      <c r="DX113" s="962"/>
      <c r="DY113" s="962"/>
      <c r="DZ113" s="963"/>
    </row>
    <row r="114" spans="1:130" s="197" customFormat="1" ht="26.25" customHeight="1">
      <c r="A114" s="953"/>
      <c r="B114" s="954"/>
      <c r="C114" s="949" t="s">
        <v>425</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t="s">
        <v>110</v>
      </c>
      <c r="AB114" s="958"/>
      <c r="AC114" s="958"/>
      <c r="AD114" s="958"/>
      <c r="AE114" s="959"/>
      <c r="AF114" s="960" t="s">
        <v>110</v>
      </c>
      <c r="AG114" s="958"/>
      <c r="AH114" s="958"/>
      <c r="AI114" s="958"/>
      <c r="AJ114" s="959"/>
      <c r="AK114" s="960" t="s">
        <v>110</v>
      </c>
      <c r="AL114" s="958"/>
      <c r="AM114" s="958"/>
      <c r="AN114" s="958"/>
      <c r="AO114" s="959"/>
      <c r="AP114" s="961" t="s">
        <v>110</v>
      </c>
      <c r="AQ114" s="962"/>
      <c r="AR114" s="962"/>
      <c r="AS114" s="962"/>
      <c r="AT114" s="963"/>
      <c r="AU114" s="898"/>
      <c r="AV114" s="899"/>
      <c r="AW114" s="899"/>
      <c r="AX114" s="899"/>
      <c r="AY114" s="900"/>
      <c r="AZ114" s="948" t="s">
        <v>426</v>
      </c>
      <c r="BA114" s="949"/>
      <c r="BB114" s="949"/>
      <c r="BC114" s="949"/>
      <c r="BD114" s="949"/>
      <c r="BE114" s="949"/>
      <c r="BF114" s="949"/>
      <c r="BG114" s="949"/>
      <c r="BH114" s="949"/>
      <c r="BI114" s="949"/>
      <c r="BJ114" s="949"/>
      <c r="BK114" s="949"/>
      <c r="BL114" s="949"/>
      <c r="BM114" s="949"/>
      <c r="BN114" s="949"/>
      <c r="BO114" s="949"/>
      <c r="BP114" s="950"/>
      <c r="BQ114" s="918">
        <v>36408429</v>
      </c>
      <c r="BR114" s="919"/>
      <c r="BS114" s="919"/>
      <c r="BT114" s="919"/>
      <c r="BU114" s="919"/>
      <c r="BV114" s="919">
        <v>35191412</v>
      </c>
      <c r="BW114" s="919"/>
      <c r="BX114" s="919"/>
      <c r="BY114" s="919"/>
      <c r="BZ114" s="919"/>
      <c r="CA114" s="919">
        <v>33265752</v>
      </c>
      <c r="CB114" s="919"/>
      <c r="CC114" s="919"/>
      <c r="CD114" s="919"/>
      <c r="CE114" s="919"/>
      <c r="CF114" s="913">
        <v>29.5</v>
      </c>
      <c r="CG114" s="914"/>
      <c r="CH114" s="914"/>
      <c r="CI114" s="914"/>
      <c r="CJ114" s="914"/>
      <c r="CK114" s="944"/>
      <c r="CL114" s="945"/>
      <c r="CM114" s="915" t="s">
        <v>427</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110</v>
      </c>
      <c r="DH114" s="958"/>
      <c r="DI114" s="958"/>
      <c r="DJ114" s="958"/>
      <c r="DK114" s="959"/>
      <c r="DL114" s="960" t="s">
        <v>110</v>
      </c>
      <c r="DM114" s="958"/>
      <c r="DN114" s="958"/>
      <c r="DO114" s="958"/>
      <c r="DP114" s="959"/>
      <c r="DQ114" s="960" t="s">
        <v>110</v>
      </c>
      <c r="DR114" s="958"/>
      <c r="DS114" s="958"/>
      <c r="DT114" s="958"/>
      <c r="DU114" s="959"/>
      <c r="DV114" s="961" t="s">
        <v>110</v>
      </c>
      <c r="DW114" s="962"/>
      <c r="DX114" s="962"/>
      <c r="DY114" s="962"/>
      <c r="DZ114" s="963"/>
    </row>
    <row r="115" spans="1:130" s="197" customFormat="1" ht="26.25" customHeight="1">
      <c r="A115" s="953"/>
      <c r="B115" s="954"/>
      <c r="C115" s="949" t="s">
        <v>428</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63377</v>
      </c>
      <c r="AB115" s="933"/>
      <c r="AC115" s="933"/>
      <c r="AD115" s="933"/>
      <c r="AE115" s="934"/>
      <c r="AF115" s="935">
        <v>59860</v>
      </c>
      <c r="AG115" s="933"/>
      <c r="AH115" s="933"/>
      <c r="AI115" s="933"/>
      <c r="AJ115" s="934"/>
      <c r="AK115" s="935">
        <v>66065</v>
      </c>
      <c r="AL115" s="933"/>
      <c r="AM115" s="933"/>
      <c r="AN115" s="933"/>
      <c r="AO115" s="934"/>
      <c r="AP115" s="936">
        <v>0.1</v>
      </c>
      <c r="AQ115" s="937"/>
      <c r="AR115" s="937"/>
      <c r="AS115" s="937"/>
      <c r="AT115" s="938"/>
      <c r="AU115" s="898"/>
      <c r="AV115" s="899"/>
      <c r="AW115" s="899"/>
      <c r="AX115" s="899"/>
      <c r="AY115" s="900"/>
      <c r="AZ115" s="948" t="s">
        <v>429</v>
      </c>
      <c r="BA115" s="949"/>
      <c r="BB115" s="949"/>
      <c r="BC115" s="949"/>
      <c r="BD115" s="949"/>
      <c r="BE115" s="949"/>
      <c r="BF115" s="949"/>
      <c r="BG115" s="949"/>
      <c r="BH115" s="949"/>
      <c r="BI115" s="949"/>
      <c r="BJ115" s="949"/>
      <c r="BK115" s="949"/>
      <c r="BL115" s="949"/>
      <c r="BM115" s="949"/>
      <c r="BN115" s="949"/>
      <c r="BO115" s="949"/>
      <c r="BP115" s="950"/>
      <c r="BQ115" s="918">
        <v>2536709</v>
      </c>
      <c r="BR115" s="919"/>
      <c r="BS115" s="919"/>
      <c r="BT115" s="919"/>
      <c r="BU115" s="919"/>
      <c r="BV115" s="919">
        <v>2067257</v>
      </c>
      <c r="BW115" s="919"/>
      <c r="BX115" s="919"/>
      <c r="BY115" s="919"/>
      <c r="BZ115" s="919"/>
      <c r="CA115" s="919">
        <v>285373</v>
      </c>
      <c r="CB115" s="919"/>
      <c r="CC115" s="919"/>
      <c r="CD115" s="919"/>
      <c r="CE115" s="919"/>
      <c r="CF115" s="913">
        <v>0.3</v>
      </c>
      <c r="CG115" s="914"/>
      <c r="CH115" s="914"/>
      <c r="CI115" s="914"/>
      <c r="CJ115" s="914"/>
      <c r="CK115" s="944"/>
      <c r="CL115" s="945"/>
      <c r="CM115" s="948" t="s">
        <v>430</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110</v>
      </c>
      <c r="DH115" s="958"/>
      <c r="DI115" s="958"/>
      <c r="DJ115" s="958"/>
      <c r="DK115" s="959"/>
      <c r="DL115" s="960" t="s">
        <v>110</v>
      </c>
      <c r="DM115" s="958"/>
      <c r="DN115" s="958"/>
      <c r="DO115" s="958"/>
      <c r="DP115" s="959"/>
      <c r="DQ115" s="960" t="s">
        <v>110</v>
      </c>
      <c r="DR115" s="958"/>
      <c r="DS115" s="958"/>
      <c r="DT115" s="958"/>
      <c r="DU115" s="959"/>
      <c r="DV115" s="961" t="s">
        <v>110</v>
      </c>
      <c r="DW115" s="962"/>
      <c r="DX115" s="962"/>
      <c r="DY115" s="962"/>
      <c r="DZ115" s="963"/>
    </row>
    <row r="116" spans="1:130" s="197" customFormat="1" ht="26.25" customHeight="1">
      <c r="A116" s="955"/>
      <c r="B116" s="956"/>
      <c r="C116" s="970" t="s">
        <v>431</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110</v>
      </c>
      <c r="AB116" s="958"/>
      <c r="AC116" s="958"/>
      <c r="AD116" s="958"/>
      <c r="AE116" s="959"/>
      <c r="AF116" s="960" t="s">
        <v>110</v>
      </c>
      <c r="AG116" s="958"/>
      <c r="AH116" s="958"/>
      <c r="AI116" s="958"/>
      <c r="AJ116" s="959"/>
      <c r="AK116" s="960" t="s">
        <v>110</v>
      </c>
      <c r="AL116" s="958"/>
      <c r="AM116" s="958"/>
      <c r="AN116" s="958"/>
      <c r="AO116" s="959"/>
      <c r="AP116" s="961" t="s">
        <v>110</v>
      </c>
      <c r="AQ116" s="962"/>
      <c r="AR116" s="962"/>
      <c r="AS116" s="962"/>
      <c r="AT116" s="963"/>
      <c r="AU116" s="898"/>
      <c r="AV116" s="899"/>
      <c r="AW116" s="899"/>
      <c r="AX116" s="899"/>
      <c r="AY116" s="900"/>
      <c r="AZ116" s="948" t="s">
        <v>432</v>
      </c>
      <c r="BA116" s="949"/>
      <c r="BB116" s="949"/>
      <c r="BC116" s="949"/>
      <c r="BD116" s="949"/>
      <c r="BE116" s="949"/>
      <c r="BF116" s="949"/>
      <c r="BG116" s="949"/>
      <c r="BH116" s="949"/>
      <c r="BI116" s="949"/>
      <c r="BJ116" s="949"/>
      <c r="BK116" s="949"/>
      <c r="BL116" s="949"/>
      <c r="BM116" s="949"/>
      <c r="BN116" s="949"/>
      <c r="BO116" s="949"/>
      <c r="BP116" s="950"/>
      <c r="BQ116" s="918" t="s">
        <v>110</v>
      </c>
      <c r="BR116" s="919"/>
      <c r="BS116" s="919"/>
      <c r="BT116" s="919"/>
      <c r="BU116" s="919"/>
      <c r="BV116" s="919" t="s">
        <v>110</v>
      </c>
      <c r="BW116" s="919"/>
      <c r="BX116" s="919"/>
      <c r="BY116" s="919"/>
      <c r="BZ116" s="919"/>
      <c r="CA116" s="919" t="s">
        <v>110</v>
      </c>
      <c r="CB116" s="919"/>
      <c r="CC116" s="919"/>
      <c r="CD116" s="919"/>
      <c r="CE116" s="919"/>
      <c r="CF116" s="913" t="s">
        <v>110</v>
      </c>
      <c r="CG116" s="914"/>
      <c r="CH116" s="914"/>
      <c r="CI116" s="914"/>
      <c r="CJ116" s="914"/>
      <c r="CK116" s="944"/>
      <c r="CL116" s="945"/>
      <c r="CM116" s="915" t="s">
        <v>433</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7000</v>
      </c>
      <c r="DH116" s="958"/>
      <c r="DI116" s="958"/>
      <c r="DJ116" s="958"/>
      <c r="DK116" s="959"/>
      <c r="DL116" s="960" t="s">
        <v>110</v>
      </c>
      <c r="DM116" s="958"/>
      <c r="DN116" s="958"/>
      <c r="DO116" s="958"/>
      <c r="DP116" s="959"/>
      <c r="DQ116" s="960" t="s">
        <v>110</v>
      </c>
      <c r="DR116" s="958"/>
      <c r="DS116" s="958"/>
      <c r="DT116" s="958"/>
      <c r="DU116" s="959"/>
      <c r="DV116" s="961" t="s">
        <v>110</v>
      </c>
      <c r="DW116" s="962"/>
      <c r="DX116" s="962"/>
      <c r="DY116" s="962"/>
      <c r="DZ116" s="963"/>
    </row>
    <row r="117" spans="1:130" s="197" customFormat="1" ht="26.25" customHeight="1">
      <c r="A117" s="903" t="s">
        <v>168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434</v>
      </c>
      <c r="Z117" s="883"/>
      <c r="AA117" s="995">
        <v>27109151</v>
      </c>
      <c r="AB117" s="965"/>
      <c r="AC117" s="965"/>
      <c r="AD117" s="965"/>
      <c r="AE117" s="966"/>
      <c r="AF117" s="964">
        <v>27226074</v>
      </c>
      <c r="AG117" s="965"/>
      <c r="AH117" s="965"/>
      <c r="AI117" s="965"/>
      <c r="AJ117" s="966"/>
      <c r="AK117" s="964">
        <v>27664655</v>
      </c>
      <c r="AL117" s="965"/>
      <c r="AM117" s="965"/>
      <c r="AN117" s="965"/>
      <c r="AO117" s="966"/>
      <c r="AP117" s="967"/>
      <c r="AQ117" s="968"/>
      <c r="AR117" s="968"/>
      <c r="AS117" s="968"/>
      <c r="AT117" s="969"/>
      <c r="AU117" s="898"/>
      <c r="AV117" s="899"/>
      <c r="AW117" s="899"/>
      <c r="AX117" s="899"/>
      <c r="AY117" s="900"/>
      <c r="AZ117" s="994" t="s">
        <v>435</v>
      </c>
      <c r="BA117" s="970"/>
      <c r="BB117" s="970"/>
      <c r="BC117" s="970"/>
      <c r="BD117" s="970"/>
      <c r="BE117" s="970"/>
      <c r="BF117" s="970"/>
      <c r="BG117" s="970"/>
      <c r="BH117" s="970"/>
      <c r="BI117" s="970"/>
      <c r="BJ117" s="970"/>
      <c r="BK117" s="970"/>
      <c r="BL117" s="970"/>
      <c r="BM117" s="970"/>
      <c r="BN117" s="970"/>
      <c r="BO117" s="970"/>
      <c r="BP117" s="971"/>
      <c r="BQ117" s="984" t="s">
        <v>110</v>
      </c>
      <c r="BR117" s="985"/>
      <c r="BS117" s="985"/>
      <c r="BT117" s="985"/>
      <c r="BU117" s="985"/>
      <c r="BV117" s="985" t="s">
        <v>110</v>
      </c>
      <c r="BW117" s="985"/>
      <c r="BX117" s="985"/>
      <c r="BY117" s="985"/>
      <c r="BZ117" s="985"/>
      <c r="CA117" s="985" t="s">
        <v>110</v>
      </c>
      <c r="CB117" s="985"/>
      <c r="CC117" s="985"/>
      <c r="CD117" s="985"/>
      <c r="CE117" s="985"/>
      <c r="CF117" s="913" t="s">
        <v>110</v>
      </c>
      <c r="CG117" s="914"/>
      <c r="CH117" s="914"/>
      <c r="CI117" s="914"/>
      <c r="CJ117" s="914"/>
      <c r="CK117" s="944"/>
      <c r="CL117" s="945"/>
      <c r="CM117" s="915" t="s">
        <v>436</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110</v>
      </c>
      <c r="DH117" s="958"/>
      <c r="DI117" s="958"/>
      <c r="DJ117" s="958"/>
      <c r="DK117" s="959"/>
      <c r="DL117" s="960" t="s">
        <v>110</v>
      </c>
      <c r="DM117" s="958"/>
      <c r="DN117" s="958"/>
      <c r="DO117" s="958"/>
      <c r="DP117" s="959"/>
      <c r="DQ117" s="960" t="s">
        <v>110</v>
      </c>
      <c r="DR117" s="958"/>
      <c r="DS117" s="958"/>
      <c r="DT117" s="958"/>
      <c r="DU117" s="959"/>
      <c r="DV117" s="961" t="s">
        <v>110</v>
      </c>
      <c r="DW117" s="962"/>
      <c r="DX117" s="962"/>
      <c r="DY117" s="962"/>
      <c r="DZ117" s="963"/>
    </row>
    <row r="118" spans="1:130" s="197" customFormat="1" ht="26.25" customHeight="1">
      <c r="A118" s="903" t="s">
        <v>410</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408</v>
      </c>
      <c r="AB118" s="882"/>
      <c r="AC118" s="882"/>
      <c r="AD118" s="882"/>
      <c r="AE118" s="883"/>
      <c r="AF118" s="881" t="s">
        <v>285</v>
      </c>
      <c r="AG118" s="882"/>
      <c r="AH118" s="882"/>
      <c r="AI118" s="882"/>
      <c r="AJ118" s="883"/>
      <c r="AK118" s="881" t="s">
        <v>284</v>
      </c>
      <c r="AL118" s="882"/>
      <c r="AM118" s="882"/>
      <c r="AN118" s="882"/>
      <c r="AO118" s="883"/>
      <c r="AP118" s="989" t="s">
        <v>409</v>
      </c>
      <c r="AQ118" s="990"/>
      <c r="AR118" s="990"/>
      <c r="AS118" s="990"/>
      <c r="AT118" s="991"/>
      <c r="AU118" s="901"/>
      <c r="AV118" s="902"/>
      <c r="AW118" s="902"/>
      <c r="AX118" s="902"/>
      <c r="AY118" s="902"/>
      <c r="AZ118" s="228" t="s">
        <v>168</v>
      </c>
      <c r="BA118" s="228"/>
      <c r="BB118" s="228"/>
      <c r="BC118" s="228"/>
      <c r="BD118" s="228"/>
      <c r="BE118" s="228"/>
      <c r="BF118" s="228"/>
      <c r="BG118" s="228"/>
      <c r="BH118" s="228"/>
      <c r="BI118" s="228"/>
      <c r="BJ118" s="228"/>
      <c r="BK118" s="228"/>
      <c r="BL118" s="228"/>
      <c r="BM118" s="228"/>
      <c r="BN118" s="228"/>
      <c r="BO118" s="992" t="s">
        <v>437</v>
      </c>
      <c r="BP118" s="993"/>
      <c r="BQ118" s="984">
        <v>326753854</v>
      </c>
      <c r="BR118" s="985"/>
      <c r="BS118" s="985"/>
      <c r="BT118" s="985"/>
      <c r="BU118" s="985"/>
      <c r="BV118" s="985">
        <v>330105737</v>
      </c>
      <c r="BW118" s="985"/>
      <c r="BX118" s="985"/>
      <c r="BY118" s="985"/>
      <c r="BZ118" s="985"/>
      <c r="CA118" s="985">
        <v>339492834</v>
      </c>
      <c r="CB118" s="985"/>
      <c r="CC118" s="985"/>
      <c r="CD118" s="985"/>
      <c r="CE118" s="985"/>
      <c r="CF118" s="986"/>
      <c r="CG118" s="987"/>
      <c r="CH118" s="987"/>
      <c r="CI118" s="987"/>
      <c r="CJ118" s="988"/>
      <c r="CK118" s="944"/>
      <c r="CL118" s="945"/>
      <c r="CM118" s="915" t="s">
        <v>438</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110</v>
      </c>
      <c r="DH118" s="958"/>
      <c r="DI118" s="958"/>
      <c r="DJ118" s="958"/>
      <c r="DK118" s="959"/>
      <c r="DL118" s="960" t="s">
        <v>110</v>
      </c>
      <c r="DM118" s="958"/>
      <c r="DN118" s="958"/>
      <c r="DO118" s="958"/>
      <c r="DP118" s="959"/>
      <c r="DQ118" s="960" t="s">
        <v>110</v>
      </c>
      <c r="DR118" s="958"/>
      <c r="DS118" s="958"/>
      <c r="DT118" s="958"/>
      <c r="DU118" s="959"/>
      <c r="DV118" s="961" t="s">
        <v>110</v>
      </c>
      <c r="DW118" s="962"/>
      <c r="DX118" s="962"/>
      <c r="DY118" s="962"/>
      <c r="DZ118" s="963"/>
    </row>
    <row r="119" spans="1:130" s="197" customFormat="1" ht="26.25" customHeight="1">
      <c r="A119" s="973" t="s">
        <v>413</v>
      </c>
      <c r="B119" s="943"/>
      <c r="C119" s="922" t="s">
        <v>414</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v>55805</v>
      </c>
      <c r="AB119" s="889"/>
      <c r="AC119" s="889"/>
      <c r="AD119" s="889"/>
      <c r="AE119" s="890"/>
      <c r="AF119" s="891">
        <v>55805</v>
      </c>
      <c r="AG119" s="889"/>
      <c r="AH119" s="889"/>
      <c r="AI119" s="889"/>
      <c r="AJ119" s="890"/>
      <c r="AK119" s="891">
        <v>55805</v>
      </c>
      <c r="AL119" s="889"/>
      <c r="AM119" s="889"/>
      <c r="AN119" s="889"/>
      <c r="AO119" s="890"/>
      <c r="AP119" s="892">
        <v>0</v>
      </c>
      <c r="AQ119" s="893"/>
      <c r="AR119" s="893"/>
      <c r="AS119" s="893"/>
      <c r="AT119" s="894"/>
      <c r="AU119" s="976" t="s">
        <v>439</v>
      </c>
      <c r="AV119" s="977"/>
      <c r="AW119" s="977"/>
      <c r="AX119" s="977"/>
      <c r="AY119" s="978"/>
      <c r="AZ119" s="939" t="s">
        <v>440</v>
      </c>
      <c r="BA119" s="886"/>
      <c r="BB119" s="886"/>
      <c r="BC119" s="886"/>
      <c r="BD119" s="886"/>
      <c r="BE119" s="886"/>
      <c r="BF119" s="886"/>
      <c r="BG119" s="886"/>
      <c r="BH119" s="886"/>
      <c r="BI119" s="886"/>
      <c r="BJ119" s="886"/>
      <c r="BK119" s="886"/>
      <c r="BL119" s="886"/>
      <c r="BM119" s="886"/>
      <c r="BN119" s="886"/>
      <c r="BO119" s="886"/>
      <c r="BP119" s="887"/>
      <c r="BQ119" s="925">
        <v>35426642</v>
      </c>
      <c r="BR119" s="926"/>
      <c r="BS119" s="926"/>
      <c r="BT119" s="926"/>
      <c r="BU119" s="926"/>
      <c r="BV119" s="926">
        <v>47606603</v>
      </c>
      <c r="BW119" s="926"/>
      <c r="BX119" s="926"/>
      <c r="BY119" s="926"/>
      <c r="BZ119" s="926"/>
      <c r="CA119" s="926">
        <v>50920189</v>
      </c>
      <c r="CB119" s="926"/>
      <c r="CC119" s="926"/>
      <c r="CD119" s="926"/>
      <c r="CE119" s="926"/>
      <c r="CF119" s="940">
        <v>45.2</v>
      </c>
      <c r="CG119" s="941"/>
      <c r="CH119" s="941"/>
      <c r="CI119" s="941"/>
      <c r="CJ119" s="941"/>
      <c r="CK119" s="946"/>
      <c r="CL119" s="947"/>
      <c r="CM119" s="1003" t="s">
        <v>441</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110</v>
      </c>
      <c r="DH119" s="997"/>
      <c r="DI119" s="997"/>
      <c r="DJ119" s="997"/>
      <c r="DK119" s="998"/>
      <c r="DL119" s="999" t="s">
        <v>110</v>
      </c>
      <c r="DM119" s="997"/>
      <c r="DN119" s="997"/>
      <c r="DO119" s="997"/>
      <c r="DP119" s="998"/>
      <c r="DQ119" s="999" t="s">
        <v>110</v>
      </c>
      <c r="DR119" s="997"/>
      <c r="DS119" s="997"/>
      <c r="DT119" s="997"/>
      <c r="DU119" s="998"/>
      <c r="DV119" s="1000" t="s">
        <v>110</v>
      </c>
      <c r="DW119" s="1001"/>
      <c r="DX119" s="1001"/>
      <c r="DY119" s="1001"/>
      <c r="DZ119" s="1002"/>
    </row>
    <row r="120" spans="1:130" s="197" customFormat="1" ht="26.25" customHeight="1">
      <c r="A120" s="974"/>
      <c r="B120" s="945"/>
      <c r="C120" s="915" t="s">
        <v>417</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110</v>
      </c>
      <c r="AB120" s="958"/>
      <c r="AC120" s="958"/>
      <c r="AD120" s="958"/>
      <c r="AE120" s="959"/>
      <c r="AF120" s="960" t="s">
        <v>110</v>
      </c>
      <c r="AG120" s="958"/>
      <c r="AH120" s="958"/>
      <c r="AI120" s="958"/>
      <c r="AJ120" s="959"/>
      <c r="AK120" s="960" t="s">
        <v>110</v>
      </c>
      <c r="AL120" s="958"/>
      <c r="AM120" s="958"/>
      <c r="AN120" s="958"/>
      <c r="AO120" s="959"/>
      <c r="AP120" s="961" t="s">
        <v>110</v>
      </c>
      <c r="AQ120" s="962"/>
      <c r="AR120" s="962"/>
      <c r="AS120" s="962"/>
      <c r="AT120" s="963"/>
      <c r="AU120" s="979"/>
      <c r="AV120" s="980"/>
      <c r="AW120" s="980"/>
      <c r="AX120" s="980"/>
      <c r="AY120" s="981"/>
      <c r="AZ120" s="948" t="s">
        <v>442</v>
      </c>
      <c r="BA120" s="949"/>
      <c r="BB120" s="949"/>
      <c r="BC120" s="949"/>
      <c r="BD120" s="949"/>
      <c r="BE120" s="949"/>
      <c r="BF120" s="949"/>
      <c r="BG120" s="949"/>
      <c r="BH120" s="949"/>
      <c r="BI120" s="949"/>
      <c r="BJ120" s="949"/>
      <c r="BK120" s="949"/>
      <c r="BL120" s="949"/>
      <c r="BM120" s="949"/>
      <c r="BN120" s="949"/>
      <c r="BO120" s="949"/>
      <c r="BP120" s="950"/>
      <c r="BQ120" s="918">
        <v>56194632</v>
      </c>
      <c r="BR120" s="919"/>
      <c r="BS120" s="919"/>
      <c r="BT120" s="919"/>
      <c r="BU120" s="919"/>
      <c r="BV120" s="919">
        <v>57667143</v>
      </c>
      <c r="BW120" s="919"/>
      <c r="BX120" s="919"/>
      <c r="BY120" s="919"/>
      <c r="BZ120" s="919"/>
      <c r="CA120" s="919">
        <v>57827621</v>
      </c>
      <c r="CB120" s="919"/>
      <c r="CC120" s="919"/>
      <c r="CD120" s="919"/>
      <c r="CE120" s="919"/>
      <c r="CF120" s="913">
        <v>51.3</v>
      </c>
      <c r="CG120" s="914"/>
      <c r="CH120" s="914"/>
      <c r="CI120" s="914"/>
      <c r="CJ120" s="914"/>
      <c r="CK120" s="1012" t="s">
        <v>443</v>
      </c>
      <c r="CL120" s="1013"/>
      <c r="CM120" s="1013"/>
      <c r="CN120" s="1013"/>
      <c r="CO120" s="1014"/>
      <c r="CP120" s="1020" t="s">
        <v>384</v>
      </c>
      <c r="CQ120" s="1021"/>
      <c r="CR120" s="1021"/>
      <c r="CS120" s="1021"/>
      <c r="CT120" s="1021"/>
      <c r="CU120" s="1021"/>
      <c r="CV120" s="1021"/>
      <c r="CW120" s="1021"/>
      <c r="CX120" s="1021"/>
      <c r="CY120" s="1021"/>
      <c r="CZ120" s="1021"/>
      <c r="DA120" s="1021"/>
      <c r="DB120" s="1021"/>
      <c r="DC120" s="1021"/>
      <c r="DD120" s="1021"/>
      <c r="DE120" s="1021"/>
      <c r="DF120" s="1022"/>
      <c r="DG120" s="925">
        <v>7569990</v>
      </c>
      <c r="DH120" s="926"/>
      <c r="DI120" s="926"/>
      <c r="DJ120" s="926"/>
      <c r="DK120" s="926"/>
      <c r="DL120" s="926">
        <v>7339822</v>
      </c>
      <c r="DM120" s="926"/>
      <c r="DN120" s="926"/>
      <c r="DO120" s="926"/>
      <c r="DP120" s="926"/>
      <c r="DQ120" s="926">
        <v>11572154</v>
      </c>
      <c r="DR120" s="926"/>
      <c r="DS120" s="926"/>
      <c r="DT120" s="926"/>
      <c r="DU120" s="926"/>
      <c r="DV120" s="927">
        <v>10.3</v>
      </c>
      <c r="DW120" s="927"/>
      <c r="DX120" s="927"/>
      <c r="DY120" s="927"/>
      <c r="DZ120" s="928"/>
    </row>
    <row r="121" spans="1:130" s="197" customFormat="1" ht="26.25" customHeight="1">
      <c r="A121" s="974"/>
      <c r="B121" s="945"/>
      <c r="C121" s="1009" t="s">
        <v>444</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110</v>
      </c>
      <c r="AB121" s="958"/>
      <c r="AC121" s="958"/>
      <c r="AD121" s="958"/>
      <c r="AE121" s="959"/>
      <c r="AF121" s="960" t="s">
        <v>110</v>
      </c>
      <c r="AG121" s="958"/>
      <c r="AH121" s="958"/>
      <c r="AI121" s="958"/>
      <c r="AJ121" s="959"/>
      <c r="AK121" s="960" t="s">
        <v>110</v>
      </c>
      <c r="AL121" s="958"/>
      <c r="AM121" s="958"/>
      <c r="AN121" s="958"/>
      <c r="AO121" s="959"/>
      <c r="AP121" s="961" t="s">
        <v>110</v>
      </c>
      <c r="AQ121" s="962"/>
      <c r="AR121" s="962"/>
      <c r="AS121" s="962"/>
      <c r="AT121" s="963"/>
      <c r="AU121" s="979"/>
      <c r="AV121" s="980"/>
      <c r="AW121" s="980"/>
      <c r="AX121" s="980"/>
      <c r="AY121" s="981"/>
      <c r="AZ121" s="994" t="s">
        <v>445</v>
      </c>
      <c r="BA121" s="970"/>
      <c r="BB121" s="970"/>
      <c r="BC121" s="970"/>
      <c r="BD121" s="970"/>
      <c r="BE121" s="970"/>
      <c r="BF121" s="970"/>
      <c r="BG121" s="970"/>
      <c r="BH121" s="970"/>
      <c r="BI121" s="970"/>
      <c r="BJ121" s="970"/>
      <c r="BK121" s="970"/>
      <c r="BL121" s="970"/>
      <c r="BM121" s="970"/>
      <c r="BN121" s="970"/>
      <c r="BO121" s="970"/>
      <c r="BP121" s="971"/>
      <c r="BQ121" s="984">
        <v>192344191</v>
      </c>
      <c r="BR121" s="985"/>
      <c r="BS121" s="985"/>
      <c r="BT121" s="985"/>
      <c r="BU121" s="985"/>
      <c r="BV121" s="985">
        <v>199338569</v>
      </c>
      <c r="BW121" s="985"/>
      <c r="BX121" s="985"/>
      <c r="BY121" s="985"/>
      <c r="BZ121" s="985"/>
      <c r="CA121" s="985">
        <v>201802040</v>
      </c>
      <c r="CB121" s="985"/>
      <c r="CC121" s="985"/>
      <c r="CD121" s="985"/>
      <c r="CE121" s="985"/>
      <c r="CF121" s="1023">
        <v>179.2</v>
      </c>
      <c r="CG121" s="1024"/>
      <c r="CH121" s="1024"/>
      <c r="CI121" s="1024"/>
      <c r="CJ121" s="1024"/>
      <c r="CK121" s="1015"/>
      <c r="CL121" s="1016"/>
      <c r="CM121" s="1016"/>
      <c r="CN121" s="1016"/>
      <c r="CO121" s="1017"/>
      <c r="CP121" s="1006" t="s">
        <v>389</v>
      </c>
      <c r="CQ121" s="1007"/>
      <c r="CR121" s="1007"/>
      <c r="CS121" s="1007"/>
      <c r="CT121" s="1007"/>
      <c r="CU121" s="1007"/>
      <c r="CV121" s="1007"/>
      <c r="CW121" s="1007"/>
      <c r="CX121" s="1007"/>
      <c r="CY121" s="1007"/>
      <c r="CZ121" s="1007"/>
      <c r="DA121" s="1007"/>
      <c r="DB121" s="1007"/>
      <c r="DC121" s="1007"/>
      <c r="DD121" s="1007"/>
      <c r="DE121" s="1007"/>
      <c r="DF121" s="1008"/>
      <c r="DG121" s="918">
        <v>11320517</v>
      </c>
      <c r="DH121" s="919"/>
      <c r="DI121" s="919"/>
      <c r="DJ121" s="919"/>
      <c r="DK121" s="919"/>
      <c r="DL121" s="919">
        <v>10850613</v>
      </c>
      <c r="DM121" s="919"/>
      <c r="DN121" s="919"/>
      <c r="DO121" s="919"/>
      <c r="DP121" s="919"/>
      <c r="DQ121" s="919">
        <v>10279818</v>
      </c>
      <c r="DR121" s="919"/>
      <c r="DS121" s="919"/>
      <c r="DT121" s="919"/>
      <c r="DU121" s="919"/>
      <c r="DV121" s="920">
        <v>9.1</v>
      </c>
      <c r="DW121" s="920"/>
      <c r="DX121" s="920"/>
      <c r="DY121" s="920"/>
      <c r="DZ121" s="921"/>
    </row>
    <row r="122" spans="1:130" s="197" customFormat="1" ht="26.25" customHeight="1">
      <c r="A122" s="974"/>
      <c r="B122" s="945"/>
      <c r="C122" s="915" t="s">
        <v>427</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110</v>
      </c>
      <c r="AB122" s="958"/>
      <c r="AC122" s="958"/>
      <c r="AD122" s="958"/>
      <c r="AE122" s="959"/>
      <c r="AF122" s="960" t="s">
        <v>110</v>
      </c>
      <c r="AG122" s="958"/>
      <c r="AH122" s="958"/>
      <c r="AI122" s="958"/>
      <c r="AJ122" s="959"/>
      <c r="AK122" s="960" t="s">
        <v>110</v>
      </c>
      <c r="AL122" s="958"/>
      <c r="AM122" s="958"/>
      <c r="AN122" s="958"/>
      <c r="AO122" s="959"/>
      <c r="AP122" s="961" t="s">
        <v>110</v>
      </c>
      <c r="AQ122" s="962"/>
      <c r="AR122" s="962"/>
      <c r="AS122" s="962"/>
      <c r="AT122" s="963"/>
      <c r="AU122" s="982"/>
      <c r="AV122" s="983"/>
      <c r="AW122" s="983"/>
      <c r="AX122" s="983"/>
      <c r="AY122" s="983"/>
      <c r="AZ122" s="228" t="s">
        <v>168</v>
      </c>
      <c r="BA122" s="228"/>
      <c r="BB122" s="228"/>
      <c r="BC122" s="228"/>
      <c r="BD122" s="228"/>
      <c r="BE122" s="228"/>
      <c r="BF122" s="228"/>
      <c r="BG122" s="228"/>
      <c r="BH122" s="228"/>
      <c r="BI122" s="228"/>
      <c r="BJ122" s="228"/>
      <c r="BK122" s="228"/>
      <c r="BL122" s="228"/>
      <c r="BM122" s="228"/>
      <c r="BN122" s="228"/>
      <c r="BO122" s="992" t="s">
        <v>446</v>
      </c>
      <c r="BP122" s="993"/>
      <c r="BQ122" s="1033">
        <v>283965465</v>
      </c>
      <c r="BR122" s="1034"/>
      <c r="BS122" s="1034"/>
      <c r="BT122" s="1034"/>
      <c r="BU122" s="1034"/>
      <c r="BV122" s="1034">
        <v>304612315</v>
      </c>
      <c r="BW122" s="1034"/>
      <c r="BX122" s="1034"/>
      <c r="BY122" s="1034"/>
      <c r="BZ122" s="1034"/>
      <c r="CA122" s="1034">
        <v>310549850</v>
      </c>
      <c r="CB122" s="1034"/>
      <c r="CC122" s="1034"/>
      <c r="CD122" s="1034"/>
      <c r="CE122" s="1034"/>
      <c r="CF122" s="986"/>
      <c r="CG122" s="987"/>
      <c r="CH122" s="987"/>
      <c r="CI122" s="987"/>
      <c r="CJ122" s="988"/>
      <c r="CK122" s="1015"/>
      <c r="CL122" s="1016"/>
      <c r="CM122" s="1016"/>
      <c r="CN122" s="1016"/>
      <c r="CO122" s="1017"/>
      <c r="CP122" s="1006" t="s">
        <v>387</v>
      </c>
      <c r="CQ122" s="1007"/>
      <c r="CR122" s="1007"/>
      <c r="CS122" s="1007"/>
      <c r="CT122" s="1007"/>
      <c r="CU122" s="1007"/>
      <c r="CV122" s="1007"/>
      <c r="CW122" s="1007"/>
      <c r="CX122" s="1007"/>
      <c r="CY122" s="1007"/>
      <c r="CZ122" s="1007"/>
      <c r="DA122" s="1007"/>
      <c r="DB122" s="1007"/>
      <c r="DC122" s="1007"/>
      <c r="DD122" s="1007"/>
      <c r="DE122" s="1007"/>
      <c r="DF122" s="1008"/>
      <c r="DG122" s="918">
        <v>1703891</v>
      </c>
      <c r="DH122" s="919"/>
      <c r="DI122" s="919"/>
      <c r="DJ122" s="919"/>
      <c r="DK122" s="919"/>
      <c r="DL122" s="919">
        <v>1641185</v>
      </c>
      <c r="DM122" s="919"/>
      <c r="DN122" s="919"/>
      <c r="DO122" s="919"/>
      <c r="DP122" s="919"/>
      <c r="DQ122" s="919">
        <v>1588241</v>
      </c>
      <c r="DR122" s="919"/>
      <c r="DS122" s="919"/>
      <c r="DT122" s="919"/>
      <c r="DU122" s="919"/>
      <c r="DV122" s="920">
        <v>1.4</v>
      </c>
      <c r="DW122" s="920"/>
      <c r="DX122" s="920"/>
      <c r="DY122" s="920"/>
      <c r="DZ122" s="921"/>
    </row>
    <row r="123" spans="1:130" s="197" customFormat="1" ht="26.25" customHeight="1" thickBot="1">
      <c r="A123" s="974"/>
      <c r="B123" s="945"/>
      <c r="C123" s="915" t="s">
        <v>433</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3500</v>
      </c>
      <c r="AB123" s="958"/>
      <c r="AC123" s="958"/>
      <c r="AD123" s="958"/>
      <c r="AE123" s="959"/>
      <c r="AF123" s="960" t="s">
        <v>110</v>
      </c>
      <c r="AG123" s="958"/>
      <c r="AH123" s="958"/>
      <c r="AI123" s="958"/>
      <c r="AJ123" s="959"/>
      <c r="AK123" s="960" t="s">
        <v>110</v>
      </c>
      <c r="AL123" s="958"/>
      <c r="AM123" s="958"/>
      <c r="AN123" s="958"/>
      <c r="AO123" s="959"/>
      <c r="AP123" s="961" t="s">
        <v>110</v>
      </c>
      <c r="AQ123" s="962"/>
      <c r="AR123" s="962"/>
      <c r="AS123" s="962"/>
      <c r="AT123" s="963"/>
      <c r="AU123" s="1030" t="s">
        <v>447</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38.700000000000003</v>
      </c>
      <c r="BR123" s="1026"/>
      <c r="BS123" s="1026"/>
      <c r="BT123" s="1026"/>
      <c r="BU123" s="1026"/>
      <c r="BV123" s="1026">
        <v>22.7</v>
      </c>
      <c r="BW123" s="1026"/>
      <c r="BX123" s="1026"/>
      <c r="BY123" s="1026"/>
      <c r="BZ123" s="1026"/>
      <c r="CA123" s="1026">
        <v>25.6</v>
      </c>
      <c r="CB123" s="1026"/>
      <c r="CC123" s="1026"/>
      <c r="CD123" s="1026"/>
      <c r="CE123" s="1026"/>
      <c r="CF123" s="1027"/>
      <c r="CG123" s="1028"/>
      <c r="CH123" s="1028"/>
      <c r="CI123" s="1028"/>
      <c r="CJ123" s="1029"/>
      <c r="CK123" s="1015"/>
      <c r="CL123" s="1016"/>
      <c r="CM123" s="1016"/>
      <c r="CN123" s="1016"/>
      <c r="CO123" s="1017"/>
      <c r="CP123" s="1006" t="s">
        <v>391</v>
      </c>
      <c r="CQ123" s="1007"/>
      <c r="CR123" s="1007"/>
      <c r="CS123" s="1007"/>
      <c r="CT123" s="1007"/>
      <c r="CU123" s="1007"/>
      <c r="CV123" s="1007"/>
      <c r="CW123" s="1007"/>
      <c r="CX123" s="1007"/>
      <c r="CY123" s="1007"/>
      <c r="CZ123" s="1007"/>
      <c r="DA123" s="1007"/>
      <c r="DB123" s="1007"/>
      <c r="DC123" s="1007"/>
      <c r="DD123" s="1007"/>
      <c r="DE123" s="1007"/>
      <c r="DF123" s="1008"/>
      <c r="DG123" s="957">
        <v>1015260</v>
      </c>
      <c r="DH123" s="958"/>
      <c r="DI123" s="958"/>
      <c r="DJ123" s="958"/>
      <c r="DK123" s="959"/>
      <c r="DL123" s="960">
        <v>987699</v>
      </c>
      <c r="DM123" s="958"/>
      <c r="DN123" s="958"/>
      <c r="DO123" s="958"/>
      <c r="DP123" s="959"/>
      <c r="DQ123" s="960">
        <v>1079636</v>
      </c>
      <c r="DR123" s="958"/>
      <c r="DS123" s="958"/>
      <c r="DT123" s="958"/>
      <c r="DU123" s="959"/>
      <c r="DV123" s="961">
        <v>1</v>
      </c>
      <c r="DW123" s="962"/>
      <c r="DX123" s="962"/>
      <c r="DY123" s="962"/>
      <c r="DZ123" s="963"/>
    </row>
    <row r="124" spans="1:130" s="197" customFormat="1" ht="26.25" customHeight="1">
      <c r="A124" s="974"/>
      <c r="B124" s="945"/>
      <c r="C124" s="915" t="s">
        <v>436</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110</v>
      </c>
      <c r="AB124" s="958"/>
      <c r="AC124" s="958"/>
      <c r="AD124" s="958"/>
      <c r="AE124" s="959"/>
      <c r="AF124" s="960" t="s">
        <v>110</v>
      </c>
      <c r="AG124" s="958"/>
      <c r="AH124" s="958"/>
      <c r="AI124" s="958"/>
      <c r="AJ124" s="959"/>
      <c r="AK124" s="960" t="s">
        <v>110</v>
      </c>
      <c r="AL124" s="958"/>
      <c r="AM124" s="958"/>
      <c r="AN124" s="958"/>
      <c r="AO124" s="959"/>
      <c r="AP124" s="961" t="s">
        <v>110</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448</v>
      </c>
      <c r="CQ124" s="1007"/>
      <c r="CR124" s="1007"/>
      <c r="CS124" s="1007"/>
      <c r="CT124" s="1007"/>
      <c r="CU124" s="1007"/>
      <c r="CV124" s="1007"/>
      <c r="CW124" s="1007"/>
      <c r="CX124" s="1007"/>
      <c r="CY124" s="1007"/>
      <c r="CZ124" s="1007"/>
      <c r="DA124" s="1007"/>
      <c r="DB124" s="1007"/>
      <c r="DC124" s="1007"/>
      <c r="DD124" s="1007"/>
      <c r="DE124" s="1007"/>
      <c r="DF124" s="1008"/>
      <c r="DG124" s="996">
        <v>237068</v>
      </c>
      <c r="DH124" s="997"/>
      <c r="DI124" s="997"/>
      <c r="DJ124" s="997"/>
      <c r="DK124" s="998"/>
      <c r="DL124" s="999">
        <v>282387</v>
      </c>
      <c r="DM124" s="997"/>
      <c r="DN124" s="997"/>
      <c r="DO124" s="997"/>
      <c r="DP124" s="998"/>
      <c r="DQ124" s="999">
        <v>427466</v>
      </c>
      <c r="DR124" s="997"/>
      <c r="DS124" s="997"/>
      <c r="DT124" s="997"/>
      <c r="DU124" s="998"/>
      <c r="DV124" s="1000">
        <v>0.4</v>
      </c>
      <c r="DW124" s="1001"/>
      <c r="DX124" s="1001"/>
      <c r="DY124" s="1001"/>
      <c r="DZ124" s="1002"/>
    </row>
    <row r="125" spans="1:130" s="197" customFormat="1" ht="26.25" customHeight="1" thickBot="1">
      <c r="A125" s="974"/>
      <c r="B125" s="945"/>
      <c r="C125" s="915" t="s">
        <v>438</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110</v>
      </c>
      <c r="AB125" s="958"/>
      <c r="AC125" s="958"/>
      <c r="AD125" s="958"/>
      <c r="AE125" s="959"/>
      <c r="AF125" s="960" t="s">
        <v>110</v>
      </c>
      <c r="AG125" s="958"/>
      <c r="AH125" s="958"/>
      <c r="AI125" s="958"/>
      <c r="AJ125" s="959"/>
      <c r="AK125" s="960" t="s">
        <v>110</v>
      </c>
      <c r="AL125" s="958"/>
      <c r="AM125" s="958"/>
      <c r="AN125" s="958"/>
      <c r="AO125" s="959"/>
      <c r="AP125" s="961" t="s">
        <v>110</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449</v>
      </c>
      <c r="CL125" s="1013"/>
      <c r="CM125" s="1013"/>
      <c r="CN125" s="1013"/>
      <c r="CO125" s="1014"/>
      <c r="CP125" s="939" t="s">
        <v>450</v>
      </c>
      <c r="CQ125" s="886"/>
      <c r="CR125" s="886"/>
      <c r="CS125" s="886"/>
      <c r="CT125" s="886"/>
      <c r="CU125" s="886"/>
      <c r="CV125" s="886"/>
      <c r="CW125" s="886"/>
      <c r="CX125" s="886"/>
      <c r="CY125" s="886"/>
      <c r="CZ125" s="886"/>
      <c r="DA125" s="886"/>
      <c r="DB125" s="886"/>
      <c r="DC125" s="886"/>
      <c r="DD125" s="886"/>
      <c r="DE125" s="886"/>
      <c r="DF125" s="887"/>
      <c r="DG125" s="925" t="s">
        <v>110</v>
      </c>
      <c r="DH125" s="926"/>
      <c r="DI125" s="926"/>
      <c r="DJ125" s="926"/>
      <c r="DK125" s="926"/>
      <c r="DL125" s="926" t="s">
        <v>110</v>
      </c>
      <c r="DM125" s="926"/>
      <c r="DN125" s="926"/>
      <c r="DO125" s="926"/>
      <c r="DP125" s="926"/>
      <c r="DQ125" s="926" t="s">
        <v>110</v>
      </c>
      <c r="DR125" s="926"/>
      <c r="DS125" s="926"/>
      <c r="DT125" s="926"/>
      <c r="DU125" s="926"/>
      <c r="DV125" s="927" t="s">
        <v>110</v>
      </c>
      <c r="DW125" s="927"/>
      <c r="DX125" s="927"/>
      <c r="DY125" s="927"/>
      <c r="DZ125" s="928"/>
    </row>
    <row r="126" spans="1:130" s="197" customFormat="1" ht="26.25" customHeight="1">
      <c r="A126" s="974"/>
      <c r="B126" s="945"/>
      <c r="C126" s="915" t="s">
        <v>441</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110</v>
      </c>
      <c r="AB126" s="958"/>
      <c r="AC126" s="958"/>
      <c r="AD126" s="958"/>
      <c r="AE126" s="959"/>
      <c r="AF126" s="960" t="s">
        <v>110</v>
      </c>
      <c r="AG126" s="958"/>
      <c r="AH126" s="958"/>
      <c r="AI126" s="958"/>
      <c r="AJ126" s="959"/>
      <c r="AK126" s="960" t="s">
        <v>110</v>
      </c>
      <c r="AL126" s="958"/>
      <c r="AM126" s="958"/>
      <c r="AN126" s="958"/>
      <c r="AO126" s="959"/>
      <c r="AP126" s="961" t="s">
        <v>110</v>
      </c>
      <c r="AQ126" s="962"/>
      <c r="AR126" s="962"/>
      <c r="AS126" s="962"/>
      <c r="AT126" s="963"/>
      <c r="AU126" s="233"/>
      <c r="AV126" s="233"/>
      <c r="AW126" s="233"/>
      <c r="AX126" s="1035" t="s">
        <v>451</v>
      </c>
      <c r="AY126" s="1036"/>
      <c r="AZ126" s="1036"/>
      <c r="BA126" s="1036"/>
      <c r="BB126" s="1036"/>
      <c r="BC126" s="1036"/>
      <c r="BD126" s="1036"/>
      <c r="BE126" s="1037"/>
      <c r="BF126" s="1051" t="s">
        <v>452</v>
      </c>
      <c r="BG126" s="1036"/>
      <c r="BH126" s="1036"/>
      <c r="BI126" s="1036"/>
      <c r="BJ126" s="1036"/>
      <c r="BK126" s="1036"/>
      <c r="BL126" s="1037"/>
      <c r="BM126" s="1051" t="s">
        <v>453</v>
      </c>
      <c r="BN126" s="1036"/>
      <c r="BO126" s="1036"/>
      <c r="BP126" s="1036"/>
      <c r="BQ126" s="1036"/>
      <c r="BR126" s="1036"/>
      <c r="BS126" s="1037"/>
      <c r="BT126" s="1051" t="s">
        <v>454</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455</v>
      </c>
      <c r="CQ126" s="949"/>
      <c r="CR126" s="949"/>
      <c r="CS126" s="949"/>
      <c r="CT126" s="949"/>
      <c r="CU126" s="949"/>
      <c r="CV126" s="949"/>
      <c r="CW126" s="949"/>
      <c r="CX126" s="949"/>
      <c r="CY126" s="949"/>
      <c r="CZ126" s="949"/>
      <c r="DA126" s="949"/>
      <c r="DB126" s="949"/>
      <c r="DC126" s="949"/>
      <c r="DD126" s="949"/>
      <c r="DE126" s="949"/>
      <c r="DF126" s="950"/>
      <c r="DG126" s="918">
        <v>2098291</v>
      </c>
      <c r="DH126" s="919"/>
      <c r="DI126" s="919"/>
      <c r="DJ126" s="919"/>
      <c r="DK126" s="919"/>
      <c r="DL126" s="919">
        <v>1730619</v>
      </c>
      <c r="DM126" s="919"/>
      <c r="DN126" s="919"/>
      <c r="DO126" s="919"/>
      <c r="DP126" s="919"/>
      <c r="DQ126" s="919">
        <v>21782</v>
      </c>
      <c r="DR126" s="919"/>
      <c r="DS126" s="919"/>
      <c r="DT126" s="919"/>
      <c r="DU126" s="919"/>
      <c r="DV126" s="920">
        <v>0</v>
      </c>
      <c r="DW126" s="920"/>
      <c r="DX126" s="920"/>
      <c r="DY126" s="920"/>
      <c r="DZ126" s="921"/>
    </row>
    <row r="127" spans="1:130" s="197" customFormat="1" ht="26.25" customHeight="1" thickBot="1">
      <c r="A127" s="975"/>
      <c r="B127" s="947"/>
      <c r="C127" s="1003" t="s">
        <v>456</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4072</v>
      </c>
      <c r="AB127" s="958"/>
      <c r="AC127" s="958"/>
      <c r="AD127" s="958"/>
      <c r="AE127" s="959"/>
      <c r="AF127" s="960">
        <v>4055</v>
      </c>
      <c r="AG127" s="958"/>
      <c r="AH127" s="958"/>
      <c r="AI127" s="958"/>
      <c r="AJ127" s="959"/>
      <c r="AK127" s="960">
        <v>10260</v>
      </c>
      <c r="AL127" s="958"/>
      <c r="AM127" s="958"/>
      <c r="AN127" s="958"/>
      <c r="AO127" s="959"/>
      <c r="AP127" s="961">
        <v>0</v>
      </c>
      <c r="AQ127" s="962"/>
      <c r="AR127" s="962"/>
      <c r="AS127" s="962"/>
      <c r="AT127" s="963"/>
      <c r="AU127" s="233"/>
      <c r="AV127" s="233"/>
      <c r="AW127" s="233"/>
      <c r="AX127" s="885" t="s">
        <v>457</v>
      </c>
      <c r="AY127" s="886"/>
      <c r="AZ127" s="886"/>
      <c r="BA127" s="886"/>
      <c r="BB127" s="886"/>
      <c r="BC127" s="886"/>
      <c r="BD127" s="886"/>
      <c r="BE127" s="887"/>
      <c r="BF127" s="1040" t="s">
        <v>110</v>
      </c>
      <c r="BG127" s="1041"/>
      <c r="BH127" s="1041"/>
      <c r="BI127" s="1041"/>
      <c r="BJ127" s="1041"/>
      <c r="BK127" s="1041"/>
      <c r="BL127" s="1050"/>
      <c r="BM127" s="1040">
        <v>11.25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458</v>
      </c>
      <c r="CQ127" s="1044"/>
      <c r="CR127" s="1044"/>
      <c r="CS127" s="1044"/>
      <c r="CT127" s="1044"/>
      <c r="CU127" s="1044"/>
      <c r="CV127" s="1044"/>
      <c r="CW127" s="1044"/>
      <c r="CX127" s="1044"/>
      <c r="CY127" s="1044"/>
      <c r="CZ127" s="1044"/>
      <c r="DA127" s="1044"/>
      <c r="DB127" s="1044"/>
      <c r="DC127" s="1044"/>
      <c r="DD127" s="1044"/>
      <c r="DE127" s="1044"/>
      <c r="DF127" s="1045"/>
      <c r="DG127" s="1046">
        <v>438418</v>
      </c>
      <c r="DH127" s="1047"/>
      <c r="DI127" s="1047"/>
      <c r="DJ127" s="1047"/>
      <c r="DK127" s="1047"/>
      <c r="DL127" s="1047">
        <v>336638</v>
      </c>
      <c r="DM127" s="1047"/>
      <c r="DN127" s="1047"/>
      <c r="DO127" s="1047"/>
      <c r="DP127" s="1047"/>
      <c r="DQ127" s="1047">
        <v>263591</v>
      </c>
      <c r="DR127" s="1047"/>
      <c r="DS127" s="1047"/>
      <c r="DT127" s="1047"/>
      <c r="DU127" s="1047"/>
      <c r="DV127" s="1048">
        <v>0.2</v>
      </c>
      <c r="DW127" s="1048"/>
      <c r="DX127" s="1048"/>
      <c r="DY127" s="1048"/>
      <c r="DZ127" s="1049"/>
    </row>
    <row r="128" spans="1:130" s="197" customFormat="1" ht="26.25" customHeight="1">
      <c r="A128" s="1070" t="s">
        <v>459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460</v>
      </c>
      <c r="X128" s="1072"/>
      <c r="Y128" s="1072"/>
      <c r="Z128" s="1073"/>
      <c r="AA128" s="1088">
        <v>5351148</v>
      </c>
      <c r="AB128" s="1089"/>
      <c r="AC128" s="1089"/>
      <c r="AD128" s="1089"/>
      <c r="AE128" s="1090"/>
      <c r="AF128" s="1091">
        <v>5207739</v>
      </c>
      <c r="AG128" s="1089"/>
      <c r="AH128" s="1089"/>
      <c r="AI128" s="1089"/>
      <c r="AJ128" s="1090"/>
      <c r="AK128" s="1091">
        <v>5161641</v>
      </c>
      <c r="AL128" s="1089"/>
      <c r="AM128" s="1089"/>
      <c r="AN128" s="1089"/>
      <c r="AO128" s="1090"/>
      <c r="AP128" s="1092"/>
      <c r="AQ128" s="1093"/>
      <c r="AR128" s="1093"/>
      <c r="AS128" s="1093"/>
      <c r="AT128" s="1094"/>
      <c r="AU128" s="235"/>
      <c r="AV128" s="235"/>
      <c r="AW128" s="235"/>
      <c r="AX128" s="1053" t="s">
        <v>461</v>
      </c>
      <c r="AY128" s="949"/>
      <c r="AZ128" s="949"/>
      <c r="BA128" s="949"/>
      <c r="BB128" s="949"/>
      <c r="BC128" s="949"/>
      <c r="BD128" s="949"/>
      <c r="BE128" s="950"/>
      <c r="BF128" s="1065" t="s">
        <v>110</v>
      </c>
      <c r="BG128" s="1066"/>
      <c r="BH128" s="1066"/>
      <c r="BI128" s="1066"/>
      <c r="BJ128" s="1066"/>
      <c r="BK128" s="1066"/>
      <c r="BL128" s="1067"/>
      <c r="BM128" s="1065">
        <v>16.25</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90</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462</v>
      </c>
      <c r="X129" s="1060"/>
      <c r="Y129" s="1060"/>
      <c r="Z129" s="1061"/>
      <c r="AA129" s="957">
        <v>127272601</v>
      </c>
      <c r="AB129" s="958"/>
      <c r="AC129" s="958"/>
      <c r="AD129" s="958"/>
      <c r="AE129" s="959"/>
      <c r="AF129" s="960">
        <v>129438455</v>
      </c>
      <c r="AG129" s="958"/>
      <c r="AH129" s="958"/>
      <c r="AI129" s="958"/>
      <c r="AJ129" s="959"/>
      <c r="AK129" s="960">
        <v>130727406</v>
      </c>
      <c r="AL129" s="958"/>
      <c r="AM129" s="958"/>
      <c r="AN129" s="958"/>
      <c r="AO129" s="959"/>
      <c r="AP129" s="1062"/>
      <c r="AQ129" s="1063"/>
      <c r="AR129" s="1063"/>
      <c r="AS129" s="1063"/>
      <c r="AT129" s="1064"/>
      <c r="AU129" s="235"/>
      <c r="AV129" s="235"/>
      <c r="AW129" s="235"/>
      <c r="AX129" s="1053" t="s">
        <v>463</v>
      </c>
      <c r="AY129" s="949"/>
      <c r="AZ129" s="949"/>
      <c r="BA129" s="949"/>
      <c r="BB129" s="949"/>
      <c r="BC129" s="949"/>
      <c r="BD129" s="949"/>
      <c r="BE129" s="950"/>
      <c r="BF129" s="1054">
        <v>4.2</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464</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465</v>
      </c>
      <c r="X130" s="1060"/>
      <c r="Y130" s="1060"/>
      <c r="Z130" s="1061"/>
      <c r="AA130" s="957">
        <v>16778668</v>
      </c>
      <c r="AB130" s="958"/>
      <c r="AC130" s="958"/>
      <c r="AD130" s="958"/>
      <c r="AE130" s="959"/>
      <c r="AF130" s="960">
        <v>17241493</v>
      </c>
      <c r="AG130" s="958"/>
      <c r="AH130" s="958"/>
      <c r="AI130" s="958"/>
      <c r="AJ130" s="959"/>
      <c r="AK130" s="960">
        <v>18100589</v>
      </c>
      <c r="AL130" s="958"/>
      <c r="AM130" s="958"/>
      <c r="AN130" s="958"/>
      <c r="AO130" s="959"/>
      <c r="AP130" s="1062"/>
      <c r="AQ130" s="1063"/>
      <c r="AR130" s="1063"/>
      <c r="AS130" s="1063"/>
      <c r="AT130" s="1064"/>
      <c r="AU130" s="235"/>
      <c r="AV130" s="235"/>
      <c r="AW130" s="235"/>
      <c r="AX130" s="1112" t="s">
        <v>466</v>
      </c>
      <c r="AY130" s="1044"/>
      <c r="AZ130" s="1044"/>
      <c r="BA130" s="1044"/>
      <c r="BB130" s="1044"/>
      <c r="BC130" s="1044"/>
      <c r="BD130" s="1044"/>
      <c r="BE130" s="1045"/>
      <c r="BF130" s="1074">
        <v>25.6</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467</v>
      </c>
      <c r="X131" s="1083"/>
      <c r="Y131" s="1083"/>
      <c r="Z131" s="1084"/>
      <c r="AA131" s="996">
        <v>110493933</v>
      </c>
      <c r="AB131" s="997"/>
      <c r="AC131" s="997"/>
      <c r="AD131" s="997"/>
      <c r="AE131" s="998"/>
      <c r="AF131" s="999">
        <v>112196962</v>
      </c>
      <c r="AG131" s="997"/>
      <c r="AH131" s="997"/>
      <c r="AI131" s="997"/>
      <c r="AJ131" s="998"/>
      <c r="AK131" s="999">
        <v>112626817</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468</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469</v>
      </c>
      <c r="W132" s="1100"/>
      <c r="X132" s="1100"/>
      <c r="Y132" s="1100"/>
      <c r="Z132" s="1101"/>
      <c r="AA132" s="1102">
        <v>4.5064328070000004</v>
      </c>
      <c r="AB132" s="1103"/>
      <c r="AC132" s="1103"/>
      <c r="AD132" s="1103"/>
      <c r="AE132" s="1104"/>
      <c r="AF132" s="1105">
        <v>4.2575505969999998</v>
      </c>
      <c r="AG132" s="1103"/>
      <c r="AH132" s="1103"/>
      <c r="AI132" s="1103"/>
      <c r="AJ132" s="1104"/>
      <c r="AK132" s="1105">
        <v>3.9088601559999998</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470</v>
      </c>
      <c r="W133" s="1107"/>
      <c r="X133" s="1107"/>
      <c r="Y133" s="1107"/>
      <c r="Z133" s="1108"/>
      <c r="AA133" s="1109">
        <v>5.0999999999999996</v>
      </c>
      <c r="AB133" s="1110"/>
      <c r="AC133" s="1110"/>
      <c r="AD133" s="1110"/>
      <c r="AE133" s="1111"/>
      <c r="AF133" s="1109">
        <v>4.5999999999999996</v>
      </c>
      <c r="AG133" s="1110"/>
      <c r="AH133" s="1110"/>
      <c r="AI133" s="1110"/>
      <c r="AJ133" s="1111"/>
      <c r="AK133" s="1109">
        <v>4.2</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6" t="s">
        <v>473</v>
      </c>
      <c r="L7" s="254"/>
      <c r="M7" s="255" t="s">
        <v>474</v>
      </c>
      <c r="N7" s="256"/>
    </row>
    <row r="8" spans="1:16">
      <c r="A8" s="248"/>
      <c r="B8" s="244"/>
      <c r="C8" s="244"/>
      <c r="D8" s="244"/>
      <c r="E8" s="244"/>
      <c r="F8" s="244"/>
      <c r="G8" s="257"/>
      <c r="H8" s="258"/>
      <c r="I8" s="258"/>
      <c r="J8" s="259"/>
      <c r="K8" s="1117"/>
      <c r="L8" s="260" t="s">
        <v>475</v>
      </c>
      <c r="M8" s="261" t="s">
        <v>476</v>
      </c>
      <c r="N8" s="262" t="s">
        <v>477</v>
      </c>
    </row>
    <row r="9" spans="1:16">
      <c r="A9" s="248"/>
      <c r="B9" s="244"/>
      <c r="C9" s="244"/>
      <c r="D9" s="244"/>
      <c r="E9" s="244"/>
      <c r="F9" s="244"/>
      <c r="G9" s="1118" t="s">
        <v>478</v>
      </c>
      <c r="H9" s="1119"/>
      <c r="I9" s="1119"/>
      <c r="J9" s="1120"/>
      <c r="K9" s="263">
        <v>31867533</v>
      </c>
      <c r="L9" s="264">
        <v>52393</v>
      </c>
      <c r="M9" s="265">
        <v>57686</v>
      </c>
      <c r="N9" s="266">
        <v>-9.1999999999999993</v>
      </c>
    </row>
    <row r="10" spans="1:16">
      <c r="A10" s="248"/>
      <c r="B10" s="244"/>
      <c r="C10" s="244"/>
      <c r="D10" s="244"/>
      <c r="E10" s="244"/>
      <c r="F10" s="244"/>
      <c r="G10" s="1118" t="s">
        <v>479</v>
      </c>
      <c r="H10" s="1119"/>
      <c r="I10" s="1119"/>
      <c r="J10" s="1120"/>
      <c r="K10" s="267">
        <v>828276</v>
      </c>
      <c r="L10" s="268">
        <v>1362</v>
      </c>
      <c r="M10" s="269">
        <v>2413</v>
      </c>
      <c r="N10" s="270">
        <v>-43.6</v>
      </c>
    </row>
    <row r="11" spans="1:16" ht="13.5" customHeight="1">
      <c r="A11" s="248"/>
      <c r="B11" s="244"/>
      <c r="C11" s="244"/>
      <c r="D11" s="244"/>
      <c r="E11" s="244"/>
      <c r="F11" s="244"/>
      <c r="G11" s="1118" t="s">
        <v>480</v>
      </c>
      <c r="H11" s="1119"/>
      <c r="I11" s="1119"/>
      <c r="J11" s="1120"/>
      <c r="K11" s="267">
        <v>308</v>
      </c>
      <c r="L11" s="268">
        <v>1</v>
      </c>
      <c r="M11" s="269">
        <v>1538</v>
      </c>
      <c r="N11" s="270">
        <v>-99.9</v>
      </c>
    </row>
    <row r="12" spans="1:16" ht="13.5" customHeight="1">
      <c r="A12" s="248"/>
      <c r="B12" s="244"/>
      <c r="C12" s="244"/>
      <c r="D12" s="244"/>
      <c r="E12" s="244"/>
      <c r="F12" s="244"/>
      <c r="G12" s="1118" t="s">
        <v>481</v>
      </c>
      <c r="H12" s="1119"/>
      <c r="I12" s="1119"/>
      <c r="J12" s="1120"/>
      <c r="K12" s="267">
        <v>113522</v>
      </c>
      <c r="L12" s="268">
        <v>187</v>
      </c>
      <c r="M12" s="269">
        <v>680</v>
      </c>
      <c r="N12" s="270">
        <v>-72.5</v>
      </c>
    </row>
    <row r="13" spans="1:16" ht="13.5" customHeight="1">
      <c r="A13" s="248"/>
      <c r="B13" s="244"/>
      <c r="C13" s="244"/>
      <c r="D13" s="244"/>
      <c r="E13" s="244"/>
      <c r="F13" s="244"/>
      <c r="G13" s="1118" t="s">
        <v>482</v>
      </c>
      <c r="H13" s="1119"/>
      <c r="I13" s="1119"/>
      <c r="J13" s="1120"/>
      <c r="K13" s="267" t="s">
        <v>483</v>
      </c>
      <c r="L13" s="268" t="s">
        <v>483</v>
      </c>
      <c r="M13" s="269">
        <v>20</v>
      </c>
      <c r="N13" s="270" t="s">
        <v>483</v>
      </c>
    </row>
    <row r="14" spans="1:16" ht="13.5" customHeight="1">
      <c r="A14" s="248"/>
      <c r="B14" s="244"/>
      <c r="C14" s="244"/>
      <c r="D14" s="244"/>
      <c r="E14" s="244"/>
      <c r="F14" s="244"/>
      <c r="G14" s="1118" t="s">
        <v>484</v>
      </c>
      <c r="H14" s="1119"/>
      <c r="I14" s="1119"/>
      <c r="J14" s="1120"/>
      <c r="K14" s="267">
        <v>927408</v>
      </c>
      <c r="L14" s="268">
        <v>1525</v>
      </c>
      <c r="M14" s="269">
        <v>1736</v>
      </c>
      <c r="N14" s="270">
        <v>-12.2</v>
      </c>
    </row>
    <row r="15" spans="1:16" ht="13.5" customHeight="1">
      <c r="A15" s="248"/>
      <c r="B15" s="244"/>
      <c r="C15" s="244"/>
      <c r="D15" s="244"/>
      <c r="E15" s="244"/>
      <c r="F15" s="244"/>
      <c r="G15" s="1118" t="s">
        <v>485</v>
      </c>
      <c r="H15" s="1119"/>
      <c r="I15" s="1119"/>
      <c r="J15" s="1120"/>
      <c r="K15" s="267">
        <v>1781441</v>
      </c>
      <c r="L15" s="268">
        <v>2929</v>
      </c>
      <c r="M15" s="269">
        <v>1344</v>
      </c>
      <c r="N15" s="270">
        <v>117.9</v>
      </c>
    </row>
    <row r="16" spans="1:16">
      <c r="A16" s="248"/>
      <c r="B16" s="244"/>
      <c r="C16" s="244"/>
      <c r="D16" s="244"/>
      <c r="E16" s="244"/>
      <c r="F16" s="244"/>
      <c r="G16" s="1121" t="s">
        <v>486</v>
      </c>
      <c r="H16" s="1122"/>
      <c r="I16" s="1122"/>
      <c r="J16" s="1123"/>
      <c r="K16" s="268">
        <v>-2055399</v>
      </c>
      <c r="L16" s="268">
        <v>-3379</v>
      </c>
      <c r="M16" s="269">
        <v>-5023</v>
      </c>
      <c r="N16" s="270">
        <v>-32.700000000000003</v>
      </c>
    </row>
    <row r="17" spans="1:16">
      <c r="A17" s="248"/>
      <c r="B17" s="244"/>
      <c r="C17" s="244"/>
      <c r="D17" s="244"/>
      <c r="E17" s="244"/>
      <c r="F17" s="244"/>
      <c r="G17" s="1121" t="s">
        <v>168</v>
      </c>
      <c r="H17" s="1122"/>
      <c r="I17" s="1122"/>
      <c r="J17" s="1123"/>
      <c r="K17" s="268">
        <v>33463089</v>
      </c>
      <c r="L17" s="268">
        <v>55016</v>
      </c>
      <c r="M17" s="269">
        <v>60395</v>
      </c>
      <c r="N17" s="270">
        <v>-8.9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3" t="s">
        <v>491</v>
      </c>
      <c r="H21" s="1114"/>
      <c r="I21" s="1114"/>
      <c r="J21" s="1115"/>
      <c r="K21" s="280">
        <v>6.04</v>
      </c>
      <c r="L21" s="281">
        <v>6.16</v>
      </c>
      <c r="M21" s="282">
        <v>-0.12</v>
      </c>
      <c r="N21" s="249"/>
      <c r="O21" s="283"/>
      <c r="P21" s="279"/>
    </row>
    <row r="22" spans="1:16" s="284" customFormat="1">
      <c r="A22" s="279"/>
      <c r="B22" s="249"/>
      <c r="C22" s="249"/>
      <c r="D22" s="249"/>
      <c r="E22" s="249"/>
      <c r="F22" s="249"/>
      <c r="G22" s="1113" t="s">
        <v>492</v>
      </c>
      <c r="H22" s="1114"/>
      <c r="I22" s="1114"/>
      <c r="J22" s="1115"/>
      <c r="K22" s="285">
        <v>100.4</v>
      </c>
      <c r="L22" s="286">
        <v>100</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6" t="s">
        <v>473</v>
      </c>
      <c r="L30" s="254"/>
      <c r="M30" s="255" t="s">
        <v>474</v>
      </c>
      <c r="N30" s="256"/>
    </row>
    <row r="31" spans="1:16">
      <c r="A31" s="248"/>
      <c r="B31" s="244"/>
      <c r="C31" s="244"/>
      <c r="D31" s="244"/>
      <c r="E31" s="244"/>
      <c r="F31" s="244"/>
      <c r="G31" s="257"/>
      <c r="H31" s="258"/>
      <c r="I31" s="258"/>
      <c r="J31" s="259"/>
      <c r="K31" s="1117"/>
      <c r="L31" s="260" t="s">
        <v>475</v>
      </c>
      <c r="M31" s="261" t="s">
        <v>476</v>
      </c>
      <c r="N31" s="262" t="s">
        <v>477</v>
      </c>
    </row>
    <row r="32" spans="1:16" ht="27" customHeight="1">
      <c r="A32" s="248"/>
      <c r="B32" s="244"/>
      <c r="C32" s="244"/>
      <c r="D32" s="244"/>
      <c r="E32" s="244"/>
      <c r="F32" s="244"/>
      <c r="G32" s="1129" t="s">
        <v>495</v>
      </c>
      <c r="H32" s="1130"/>
      <c r="I32" s="1130"/>
      <c r="J32" s="1131"/>
      <c r="K32" s="294">
        <v>26002857</v>
      </c>
      <c r="L32" s="294">
        <v>42751</v>
      </c>
      <c r="M32" s="295">
        <v>40264</v>
      </c>
      <c r="N32" s="296">
        <v>6.2</v>
      </c>
    </row>
    <row r="33" spans="1:16" ht="13.5" customHeight="1">
      <c r="A33" s="248"/>
      <c r="B33" s="244"/>
      <c r="C33" s="244"/>
      <c r="D33" s="244"/>
      <c r="E33" s="244"/>
      <c r="F33" s="244"/>
      <c r="G33" s="1129" t="s">
        <v>496</v>
      </c>
      <c r="H33" s="1130"/>
      <c r="I33" s="1130"/>
      <c r="J33" s="1131"/>
      <c r="K33" s="294" t="s">
        <v>483</v>
      </c>
      <c r="L33" s="294" t="s">
        <v>483</v>
      </c>
      <c r="M33" s="295">
        <v>2</v>
      </c>
      <c r="N33" s="296" t="s">
        <v>483</v>
      </c>
    </row>
    <row r="34" spans="1:16" ht="27" customHeight="1">
      <c r="A34" s="248"/>
      <c r="B34" s="244"/>
      <c r="C34" s="244"/>
      <c r="D34" s="244"/>
      <c r="E34" s="244"/>
      <c r="F34" s="244"/>
      <c r="G34" s="1129" t="s">
        <v>497</v>
      </c>
      <c r="H34" s="1130"/>
      <c r="I34" s="1130"/>
      <c r="J34" s="1131"/>
      <c r="K34" s="294" t="s">
        <v>483</v>
      </c>
      <c r="L34" s="294" t="s">
        <v>483</v>
      </c>
      <c r="M34" s="295">
        <v>111</v>
      </c>
      <c r="N34" s="296" t="s">
        <v>483</v>
      </c>
    </row>
    <row r="35" spans="1:16" ht="27" customHeight="1">
      <c r="A35" s="248"/>
      <c r="B35" s="244"/>
      <c r="C35" s="244"/>
      <c r="D35" s="244"/>
      <c r="E35" s="244"/>
      <c r="F35" s="244"/>
      <c r="G35" s="1129" t="s">
        <v>498</v>
      </c>
      <c r="H35" s="1130"/>
      <c r="I35" s="1130"/>
      <c r="J35" s="1131"/>
      <c r="K35" s="294">
        <v>1595733</v>
      </c>
      <c r="L35" s="294">
        <v>2624</v>
      </c>
      <c r="M35" s="295">
        <v>9819</v>
      </c>
      <c r="N35" s="296">
        <v>-73.3</v>
      </c>
    </row>
    <row r="36" spans="1:16" ht="27" customHeight="1">
      <c r="A36" s="248"/>
      <c r="B36" s="244"/>
      <c r="C36" s="244"/>
      <c r="D36" s="244"/>
      <c r="E36" s="244"/>
      <c r="F36" s="244"/>
      <c r="G36" s="1129" t="s">
        <v>499</v>
      </c>
      <c r="H36" s="1130"/>
      <c r="I36" s="1130"/>
      <c r="J36" s="1131"/>
      <c r="K36" s="294" t="s">
        <v>483</v>
      </c>
      <c r="L36" s="294" t="s">
        <v>483</v>
      </c>
      <c r="M36" s="295">
        <v>427</v>
      </c>
      <c r="N36" s="296" t="s">
        <v>483</v>
      </c>
    </row>
    <row r="37" spans="1:16" ht="13.5" customHeight="1">
      <c r="A37" s="248"/>
      <c r="B37" s="244"/>
      <c r="C37" s="244"/>
      <c r="D37" s="244"/>
      <c r="E37" s="244"/>
      <c r="F37" s="244"/>
      <c r="G37" s="1129" t="s">
        <v>500</v>
      </c>
      <c r="H37" s="1130"/>
      <c r="I37" s="1130"/>
      <c r="J37" s="1131"/>
      <c r="K37" s="294">
        <v>66065</v>
      </c>
      <c r="L37" s="294">
        <v>109</v>
      </c>
      <c r="M37" s="295">
        <v>787</v>
      </c>
      <c r="N37" s="296">
        <v>-86.1</v>
      </c>
    </row>
    <row r="38" spans="1:16" ht="27" customHeight="1">
      <c r="A38" s="248"/>
      <c r="B38" s="244"/>
      <c r="C38" s="244"/>
      <c r="D38" s="244"/>
      <c r="E38" s="244"/>
      <c r="F38" s="244"/>
      <c r="G38" s="1132" t="s">
        <v>501</v>
      </c>
      <c r="H38" s="1133"/>
      <c r="I38" s="1133"/>
      <c r="J38" s="1134"/>
      <c r="K38" s="297" t="s">
        <v>483</v>
      </c>
      <c r="L38" s="297" t="s">
        <v>483</v>
      </c>
      <c r="M38" s="298">
        <v>3</v>
      </c>
      <c r="N38" s="299" t="s">
        <v>483</v>
      </c>
      <c r="O38" s="293"/>
    </row>
    <row r="39" spans="1:16">
      <c r="A39" s="248"/>
      <c r="B39" s="244"/>
      <c r="C39" s="244"/>
      <c r="D39" s="244"/>
      <c r="E39" s="244"/>
      <c r="F39" s="244"/>
      <c r="G39" s="1132" t="s">
        <v>502</v>
      </c>
      <c r="H39" s="1133"/>
      <c r="I39" s="1133"/>
      <c r="J39" s="1134"/>
      <c r="K39" s="300">
        <v>-5161641</v>
      </c>
      <c r="L39" s="300">
        <v>-8486</v>
      </c>
      <c r="M39" s="301">
        <v>-8225</v>
      </c>
      <c r="N39" s="302">
        <v>3.2</v>
      </c>
      <c r="O39" s="293"/>
    </row>
    <row r="40" spans="1:16" ht="27" customHeight="1">
      <c r="A40" s="248"/>
      <c r="B40" s="244"/>
      <c r="C40" s="244"/>
      <c r="D40" s="244"/>
      <c r="E40" s="244"/>
      <c r="F40" s="244"/>
      <c r="G40" s="1129" t="s">
        <v>503</v>
      </c>
      <c r="H40" s="1130"/>
      <c r="I40" s="1130"/>
      <c r="J40" s="1131"/>
      <c r="K40" s="300">
        <v>-18100589</v>
      </c>
      <c r="L40" s="300">
        <v>-29759</v>
      </c>
      <c r="M40" s="301">
        <v>-31118</v>
      </c>
      <c r="N40" s="302">
        <v>-4.4000000000000004</v>
      </c>
      <c r="O40" s="293"/>
    </row>
    <row r="41" spans="1:16">
      <c r="A41" s="248"/>
      <c r="B41" s="244"/>
      <c r="C41" s="244"/>
      <c r="D41" s="244"/>
      <c r="E41" s="244"/>
      <c r="F41" s="244"/>
      <c r="G41" s="1135" t="s">
        <v>279</v>
      </c>
      <c r="H41" s="1136"/>
      <c r="I41" s="1136"/>
      <c r="J41" s="1137"/>
      <c r="K41" s="294">
        <v>4402425</v>
      </c>
      <c r="L41" s="300">
        <v>7238</v>
      </c>
      <c r="M41" s="301">
        <v>12068</v>
      </c>
      <c r="N41" s="302">
        <v>-40</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4" t="s">
        <v>473</v>
      </c>
      <c r="J49" s="1126" t="s">
        <v>507</v>
      </c>
      <c r="K49" s="1127"/>
      <c r="L49" s="1127"/>
      <c r="M49" s="1127"/>
      <c r="N49" s="1128"/>
    </row>
    <row r="50" spans="1:14">
      <c r="A50" s="248"/>
      <c r="B50" s="244"/>
      <c r="C50" s="244"/>
      <c r="D50" s="244"/>
      <c r="E50" s="244"/>
      <c r="F50" s="244"/>
      <c r="G50" s="312"/>
      <c r="H50" s="313"/>
      <c r="I50" s="1125"/>
      <c r="J50" s="314" t="s">
        <v>508</v>
      </c>
      <c r="K50" s="315" t="s">
        <v>509</v>
      </c>
      <c r="L50" s="316" t="s">
        <v>510</v>
      </c>
      <c r="M50" s="317" t="s">
        <v>511</v>
      </c>
      <c r="N50" s="318" t="s">
        <v>512</v>
      </c>
    </row>
    <row r="51" spans="1:14">
      <c r="A51" s="248"/>
      <c r="B51" s="244"/>
      <c r="C51" s="244"/>
      <c r="D51" s="244"/>
      <c r="E51" s="244"/>
      <c r="F51" s="244"/>
      <c r="G51" s="310" t="s">
        <v>513</v>
      </c>
      <c r="H51" s="311"/>
      <c r="I51" s="319">
        <v>44373199</v>
      </c>
      <c r="J51" s="320">
        <v>73449</v>
      </c>
      <c r="K51" s="321">
        <v>-2.2999999999999998</v>
      </c>
      <c r="L51" s="322">
        <v>47155</v>
      </c>
      <c r="M51" s="323">
        <v>-1</v>
      </c>
      <c r="N51" s="324">
        <v>-1.3</v>
      </c>
    </row>
    <row r="52" spans="1:14">
      <c r="A52" s="248"/>
      <c r="B52" s="244"/>
      <c r="C52" s="244"/>
      <c r="D52" s="244"/>
      <c r="E52" s="244"/>
      <c r="F52" s="244"/>
      <c r="G52" s="325"/>
      <c r="H52" s="326" t="s">
        <v>514</v>
      </c>
      <c r="I52" s="327">
        <v>22938658</v>
      </c>
      <c r="J52" s="328">
        <v>37970</v>
      </c>
      <c r="K52" s="329">
        <v>-13</v>
      </c>
      <c r="L52" s="330">
        <v>26802</v>
      </c>
      <c r="M52" s="331">
        <v>-1.9</v>
      </c>
      <c r="N52" s="332">
        <v>-11.1</v>
      </c>
    </row>
    <row r="53" spans="1:14">
      <c r="A53" s="248"/>
      <c r="B53" s="244"/>
      <c r="C53" s="244"/>
      <c r="D53" s="244"/>
      <c r="E53" s="244"/>
      <c r="F53" s="244"/>
      <c r="G53" s="310" t="s">
        <v>515</v>
      </c>
      <c r="H53" s="311"/>
      <c r="I53" s="319">
        <v>39369659</v>
      </c>
      <c r="J53" s="320">
        <v>65061</v>
      </c>
      <c r="K53" s="321">
        <v>-11.4</v>
      </c>
      <c r="L53" s="322">
        <v>43858</v>
      </c>
      <c r="M53" s="323">
        <v>-7</v>
      </c>
      <c r="N53" s="324">
        <v>-4.4000000000000004</v>
      </c>
    </row>
    <row r="54" spans="1:14">
      <c r="A54" s="248"/>
      <c r="B54" s="244"/>
      <c r="C54" s="244"/>
      <c r="D54" s="244"/>
      <c r="E54" s="244"/>
      <c r="F54" s="244"/>
      <c r="G54" s="325"/>
      <c r="H54" s="326" t="s">
        <v>514</v>
      </c>
      <c r="I54" s="327">
        <v>23177422</v>
      </c>
      <c r="J54" s="328">
        <v>38302</v>
      </c>
      <c r="K54" s="329">
        <v>0.9</v>
      </c>
      <c r="L54" s="330">
        <v>23714</v>
      </c>
      <c r="M54" s="331">
        <v>-11.5</v>
      </c>
      <c r="N54" s="332">
        <v>12.4</v>
      </c>
    </row>
    <row r="55" spans="1:14">
      <c r="A55" s="248"/>
      <c r="B55" s="244"/>
      <c r="C55" s="244"/>
      <c r="D55" s="244"/>
      <c r="E55" s="244"/>
      <c r="F55" s="244"/>
      <c r="G55" s="310" t="s">
        <v>516</v>
      </c>
      <c r="H55" s="311"/>
      <c r="I55" s="319">
        <v>39183464</v>
      </c>
      <c r="J55" s="320">
        <v>64500</v>
      </c>
      <c r="K55" s="321">
        <v>-0.9</v>
      </c>
      <c r="L55" s="322">
        <v>41705</v>
      </c>
      <c r="M55" s="323">
        <v>-4.9000000000000004</v>
      </c>
      <c r="N55" s="324">
        <v>4</v>
      </c>
    </row>
    <row r="56" spans="1:14">
      <c r="A56" s="248"/>
      <c r="B56" s="244"/>
      <c r="C56" s="244"/>
      <c r="D56" s="244"/>
      <c r="E56" s="244"/>
      <c r="F56" s="244"/>
      <c r="G56" s="325"/>
      <c r="H56" s="326" t="s">
        <v>514</v>
      </c>
      <c r="I56" s="327">
        <v>23196421</v>
      </c>
      <c r="J56" s="328">
        <v>38183</v>
      </c>
      <c r="K56" s="329">
        <v>-0.3</v>
      </c>
      <c r="L56" s="330">
        <v>22742</v>
      </c>
      <c r="M56" s="331">
        <v>-4.0999999999999996</v>
      </c>
      <c r="N56" s="332">
        <v>3.8</v>
      </c>
    </row>
    <row r="57" spans="1:14">
      <c r="A57" s="248"/>
      <c r="B57" s="244"/>
      <c r="C57" s="244"/>
      <c r="D57" s="244"/>
      <c r="E57" s="244"/>
      <c r="F57" s="244"/>
      <c r="G57" s="310" t="s">
        <v>517</v>
      </c>
      <c r="H57" s="311"/>
      <c r="I57" s="319">
        <v>38276345</v>
      </c>
      <c r="J57" s="320">
        <v>62825</v>
      </c>
      <c r="K57" s="321">
        <v>-2.6</v>
      </c>
      <c r="L57" s="322">
        <v>47677</v>
      </c>
      <c r="M57" s="323">
        <v>14.3</v>
      </c>
      <c r="N57" s="324">
        <v>-16.899999999999999</v>
      </c>
    </row>
    <row r="58" spans="1:14">
      <c r="A58" s="248"/>
      <c r="B58" s="244"/>
      <c r="C58" s="244"/>
      <c r="D58" s="244"/>
      <c r="E58" s="244"/>
      <c r="F58" s="244"/>
      <c r="G58" s="325"/>
      <c r="H58" s="326" t="s">
        <v>514</v>
      </c>
      <c r="I58" s="327">
        <v>20552931</v>
      </c>
      <c r="J58" s="328">
        <v>33735</v>
      </c>
      <c r="K58" s="329">
        <v>-11.6</v>
      </c>
      <c r="L58" s="330">
        <v>23360</v>
      </c>
      <c r="M58" s="331">
        <v>2.7</v>
      </c>
      <c r="N58" s="332">
        <v>-14.3</v>
      </c>
    </row>
    <row r="59" spans="1:14">
      <c r="A59" s="248"/>
      <c r="B59" s="244"/>
      <c r="C59" s="244"/>
      <c r="D59" s="244"/>
      <c r="E59" s="244"/>
      <c r="F59" s="244"/>
      <c r="G59" s="310" t="s">
        <v>518</v>
      </c>
      <c r="H59" s="311"/>
      <c r="I59" s="319">
        <v>42580815</v>
      </c>
      <c r="J59" s="320">
        <v>70007</v>
      </c>
      <c r="K59" s="321">
        <v>11.4</v>
      </c>
      <c r="L59" s="322">
        <v>51613</v>
      </c>
      <c r="M59" s="323">
        <v>8.3000000000000007</v>
      </c>
      <c r="N59" s="324">
        <v>3.1</v>
      </c>
    </row>
    <row r="60" spans="1:14">
      <c r="A60" s="248"/>
      <c r="B60" s="244"/>
      <c r="C60" s="244"/>
      <c r="D60" s="244"/>
      <c r="E60" s="244"/>
      <c r="F60" s="244"/>
      <c r="G60" s="325"/>
      <c r="H60" s="326" t="s">
        <v>514</v>
      </c>
      <c r="I60" s="333">
        <v>23834650</v>
      </c>
      <c r="J60" s="328">
        <v>39186</v>
      </c>
      <c r="K60" s="329">
        <v>16.2</v>
      </c>
      <c r="L60" s="330">
        <v>25872</v>
      </c>
      <c r="M60" s="331">
        <v>10.8</v>
      </c>
      <c r="N60" s="332">
        <v>5.4</v>
      </c>
    </row>
    <row r="61" spans="1:14">
      <c r="A61" s="248"/>
      <c r="B61" s="244"/>
      <c r="C61" s="244"/>
      <c r="D61" s="244"/>
      <c r="E61" s="244"/>
      <c r="F61" s="244"/>
      <c r="G61" s="310" t="s">
        <v>519</v>
      </c>
      <c r="H61" s="334"/>
      <c r="I61" s="335">
        <v>40756696</v>
      </c>
      <c r="J61" s="336">
        <v>67168</v>
      </c>
      <c r="K61" s="337">
        <v>-1.2</v>
      </c>
      <c r="L61" s="338">
        <v>46402</v>
      </c>
      <c r="M61" s="339">
        <v>1.9</v>
      </c>
      <c r="N61" s="324">
        <v>-3.1</v>
      </c>
    </row>
    <row r="62" spans="1:14">
      <c r="A62" s="248"/>
      <c r="B62" s="244"/>
      <c r="C62" s="244"/>
      <c r="D62" s="244"/>
      <c r="E62" s="244"/>
      <c r="F62" s="244"/>
      <c r="G62" s="325"/>
      <c r="H62" s="326" t="s">
        <v>514</v>
      </c>
      <c r="I62" s="327">
        <v>22740016</v>
      </c>
      <c r="J62" s="328">
        <v>37475</v>
      </c>
      <c r="K62" s="329">
        <v>-1.6</v>
      </c>
      <c r="L62" s="330">
        <v>24498</v>
      </c>
      <c r="M62" s="331">
        <v>-0.8</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8" t="s">
        <v>3</v>
      </c>
      <c r="D47" s="1138"/>
      <c r="E47" s="1139"/>
      <c r="F47" s="11">
        <v>4.99</v>
      </c>
      <c r="G47" s="12">
        <v>5.53</v>
      </c>
      <c r="H47" s="12">
        <v>6.15</v>
      </c>
      <c r="I47" s="12">
        <v>7.74</v>
      </c>
      <c r="J47" s="13">
        <v>8.56</v>
      </c>
    </row>
    <row r="48" spans="2:10" ht="57.75" customHeight="1">
      <c r="B48" s="14"/>
      <c r="C48" s="1140" t="s">
        <v>4</v>
      </c>
      <c r="D48" s="1140"/>
      <c r="E48" s="1141"/>
      <c r="F48" s="15">
        <v>4.8899999999999997</v>
      </c>
      <c r="G48" s="16">
        <v>5.23</v>
      </c>
      <c r="H48" s="16">
        <v>5.08</v>
      </c>
      <c r="I48" s="16">
        <v>4.78</v>
      </c>
      <c r="J48" s="17">
        <v>4.16</v>
      </c>
    </row>
    <row r="49" spans="2:10" ht="57.75" customHeight="1" thickBot="1">
      <c r="B49" s="18"/>
      <c r="C49" s="1142" t="s">
        <v>5</v>
      </c>
      <c r="D49" s="1142"/>
      <c r="E49" s="1143"/>
      <c r="F49" s="19">
        <v>0.88</v>
      </c>
      <c r="G49" s="20">
        <v>1.32</v>
      </c>
      <c r="H49" s="20">
        <v>0.7</v>
      </c>
      <c r="I49" s="20">
        <v>1.51</v>
      </c>
      <c r="J49" s="21">
        <v>0.31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0" t="s">
        <v>526</v>
      </c>
      <c r="D34" s="1150"/>
      <c r="E34" s="1151"/>
      <c r="F34" s="32" t="s">
        <v>527</v>
      </c>
      <c r="G34" s="33" t="s">
        <v>528</v>
      </c>
      <c r="H34" s="33" t="s">
        <v>529</v>
      </c>
      <c r="I34" s="33" t="s">
        <v>530</v>
      </c>
      <c r="J34" s="34" t="s">
        <v>531</v>
      </c>
      <c r="K34" s="22"/>
      <c r="L34" s="22"/>
      <c r="M34" s="22"/>
      <c r="N34" s="22"/>
      <c r="O34" s="22"/>
      <c r="P34" s="22"/>
    </row>
    <row r="35" spans="1:16" ht="39" customHeight="1">
      <c r="A35" s="22"/>
      <c r="B35" s="35"/>
      <c r="C35" s="1144" t="s">
        <v>532</v>
      </c>
      <c r="D35" s="1145"/>
      <c r="E35" s="1146"/>
      <c r="F35" s="36" t="s">
        <v>533</v>
      </c>
      <c r="G35" s="37" t="s">
        <v>534</v>
      </c>
      <c r="H35" s="37" t="s">
        <v>535</v>
      </c>
      <c r="I35" s="37" t="s">
        <v>536</v>
      </c>
      <c r="J35" s="38" t="s">
        <v>537</v>
      </c>
      <c r="K35" s="22"/>
      <c r="L35" s="22"/>
      <c r="M35" s="22"/>
      <c r="N35" s="22"/>
      <c r="O35" s="22"/>
      <c r="P35" s="22"/>
    </row>
    <row r="36" spans="1:16" ht="39" customHeight="1">
      <c r="A36" s="22"/>
      <c r="B36" s="35"/>
      <c r="C36" s="1144" t="s">
        <v>538</v>
      </c>
      <c r="D36" s="1145"/>
      <c r="E36" s="1146"/>
      <c r="F36" s="36">
        <v>4.21</v>
      </c>
      <c r="G36" s="37">
        <v>4.38</v>
      </c>
      <c r="H36" s="37">
        <v>5.3</v>
      </c>
      <c r="I36" s="37">
        <v>6.13</v>
      </c>
      <c r="J36" s="38">
        <v>6.74</v>
      </c>
      <c r="K36" s="22"/>
      <c r="L36" s="22"/>
      <c r="M36" s="22"/>
      <c r="N36" s="22"/>
      <c r="O36" s="22"/>
      <c r="P36" s="22"/>
    </row>
    <row r="37" spans="1:16" ht="39" customHeight="1">
      <c r="A37" s="22"/>
      <c r="B37" s="35"/>
      <c r="C37" s="1144" t="s">
        <v>539</v>
      </c>
      <c r="D37" s="1145"/>
      <c r="E37" s="1146"/>
      <c r="F37" s="36">
        <v>7.09</v>
      </c>
      <c r="G37" s="37">
        <v>7.68</v>
      </c>
      <c r="H37" s="37">
        <v>8.33</v>
      </c>
      <c r="I37" s="37">
        <v>8.58</v>
      </c>
      <c r="J37" s="38">
        <v>4.96</v>
      </c>
      <c r="K37" s="22"/>
      <c r="L37" s="22"/>
      <c r="M37" s="22"/>
      <c r="N37" s="22"/>
      <c r="O37" s="22"/>
      <c r="P37" s="22"/>
    </row>
    <row r="38" spans="1:16" ht="39" customHeight="1">
      <c r="A38" s="22"/>
      <c r="B38" s="35"/>
      <c r="C38" s="1144" t="s">
        <v>540</v>
      </c>
      <c r="D38" s="1145"/>
      <c r="E38" s="1146"/>
      <c r="F38" s="36">
        <v>4.41</v>
      </c>
      <c r="G38" s="37">
        <v>4.9400000000000004</v>
      </c>
      <c r="H38" s="37">
        <v>4.9800000000000004</v>
      </c>
      <c r="I38" s="37">
        <v>4.66</v>
      </c>
      <c r="J38" s="38">
        <v>3.95</v>
      </c>
      <c r="K38" s="22"/>
      <c r="L38" s="22"/>
      <c r="M38" s="22"/>
      <c r="N38" s="22"/>
      <c r="O38" s="22"/>
      <c r="P38" s="22"/>
    </row>
    <row r="39" spans="1:16" ht="39" customHeight="1">
      <c r="A39" s="22"/>
      <c r="B39" s="35"/>
      <c r="C39" s="1144" t="s">
        <v>541</v>
      </c>
      <c r="D39" s="1145"/>
      <c r="E39" s="1146"/>
      <c r="F39" s="36">
        <v>1.31</v>
      </c>
      <c r="G39" s="37">
        <v>1.62</v>
      </c>
      <c r="H39" s="37">
        <v>2.0099999999999998</v>
      </c>
      <c r="I39" s="37">
        <v>2.38</v>
      </c>
      <c r="J39" s="38">
        <v>2.46</v>
      </c>
      <c r="K39" s="22"/>
      <c r="L39" s="22"/>
      <c r="M39" s="22"/>
      <c r="N39" s="22"/>
      <c r="O39" s="22"/>
      <c r="P39" s="22"/>
    </row>
    <row r="40" spans="1:16" ht="39" customHeight="1">
      <c r="A40" s="22"/>
      <c r="B40" s="35"/>
      <c r="C40" s="1144" t="s">
        <v>542</v>
      </c>
      <c r="D40" s="1145"/>
      <c r="E40" s="1146"/>
      <c r="F40" s="36">
        <v>0.6</v>
      </c>
      <c r="G40" s="37">
        <v>0.73</v>
      </c>
      <c r="H40" s="37">
        <v>0.78</v>
      </c>
      <c r="I40" s="37">
        <v>0.82</v>
      </c>
      <c r="J40" s="38">
        <v>0.89</v>
      </c>
      <c r="K40" s="22"/>
      <c r="L40" s="22"/>
      <c r="M40" s="22"/>
      <c r="N40" s="22"/>
      <c r="O40" s="22"/>
      <c r="P40" s="22"/>
    </row>
    <row r="41" spans="1:16" ht="39" customHeight="1">
      <c r="A41" s="22"/>
      <c r="B41" s="35"/>
      <c r="C41" s="1144" t="s">
        <v>543</v>
      </c>
      <c r="D41" s="1145"/>
      <c r="E41" s="1146"/>
      <c r="F41" s="36">
        <v>7.0000000000000007E-2</v>
      </c>
      <c r="G41" s="37" t="s">
        <v>544</v>
      </c>
      <c r="H41" s="37">
        <v>0.01</v>
      </c>
      <c r="I41" s="37">
        <v>0.32</v>
      </c>
      <c r="J41" s="38">
        <v>0.22</v>
      </c>
      <c r="K41" s="22"/>
      <c r="L41" s="22"/>
      <c r="M41" s="22"/>
      <c r="N41" s="22"/>
      <c r="O41" s="22"/>
      <c r="P41" s="22"/>
    </row>
    <row r="42" spans="1:16" ht="39" customHeight="1">
      <c r="A42" s="22"/>
      <c r="B42" s="39"/>
      <c r="C42" s="1144" t="s">
        <v>545</v>
      </c>
      <c r="D42" s="1145"/>
      <c r="E42" s="1146"/>
      <c r="F42" s="36" t="s">
        <v>546</v>
      </c>
      <c r="G42" s="37" t="s">
        <v>483</v>
      </c>
      <c r="H42" s="37" t="s">
        <v>483</v>
      </c>
      <c r="I42" s="37" t="s">
        <v>483</v>
      </c>
      <c r="J42" s="38" t="s">
        <v>483</v>
      </c>
      <c r="K42" s="22"/>
      <c r="L42" s="22"/>
      <c r="M42" s="22"/>
      <c r="N42" s="22"/>
      <c r="O42" s="22"/>
      <c r="P42" s="22"/>
    </row>
    <row r="43" spans="1:16" ht="39" customHeight="1" thickBot="1">
      <c r="A43" s="22"/>
      <c r="B43" s="40"/>
      <c r="C43" s="1147" t="s">
        <v>547</v>
      </c>
      <c r="D43" s="1148"/>
      <c r="E43" s="1149"/>
      <c r="F43" s="41">
        <v>0.57999999999999996</v>
      </c>
      <c r="G43" s="42">
        <v>0.41</v>
      </c>
      <c r="H43" s="42">
        <v>0.27</v>
      </c>
      <c r="I43" s="42">
        <v>0.32</v>
      </c>
      <c r="J43" s="43">
        <v>0.39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0" t="s">
        <v>11</v>
      </c>
      <c r="C45" s="1161"/>
      <c r="D45" s="58"/>
      <c r="E45" s="1166" t="s">
        <v>12</v>
      </c>
      <c r="F45" s="1166"/>
      <c r="G45" s="1166"/>
      <c r="H45" s="1166"/>
      <c r="I45" s="1166"/>
      <c r="J45" s="1167"/>
      <c r="K45" s="59">
        <v>25594</v>
      </c>
      <c r="L45" s="60">
        <v>25847</v>
      </c>
      <c r="M45" s="60">
        <v>25653</v>
      </c>
      <c r="N45" s="60">
        <v>25766</v>
      </c>
      <c r="O45" s="61">
        <v>26003</v>
      </c>
      <c r="P45" s="48"/>
      <c r="Q45" s="48"/>
      <c r="R45" s="48"/>
      <c r="S45" s="48"/>
      <c r="T45" s="48"/>
      <c r="U45" s="48"/>
    </row>
    <row r="46" spans="1:21" ht="30.75" customHeight="1">
      <c r="A46" s="48"/>
      <c r="B46" s="1162"/>
      <c r="C46" s="1163"/>
      <c r="D46" s="62"/>
      <c r="E46" s="1154" t="s">
        <v>13</v>
      </c>
      <c r="F46" s="1154"/>
      <c r="G46" s="1154"/>
      <c r="H46" s="1154"/>
      <c r="I46" s="1154"/>
      <c r="J46" s="1155"/>
      <c r="K46" s="63" t="s">
        <v>483</v>
      </c>
      <c r="L46" s="64" t="s">
        <v>483</v>
      </c>
      <c r="M46" s="64" t="s">
        <v>483</v>
      </c>
      <c r="N46" s="64" t="s">
        <v>483</v>
      </c>
      <c r="O46" s="65" t="s">
        <v>483</v>
      </c>
      <c r="P46" s="48"/>
      <c r="Q46" s="48"/>
      <c r="R46" s="48"/>
      <c r="S46" s="48"/>
      <c r="T46" s="48"/>
      <c r="U46" s="48"/>
    </row>
    <row r="47" spans="1:21" ht="30.75" customHeight="1">
      <c r="A47" s="48"/>
      <c r="B47" s="1162"/>
      <c r="C47" s="1163"/>
      <c r="D47" s="62"/>
      <c r="E47" s="1154" t="s">
        <v>14</v>
      </c>
      <c r="F47" s="1154"/>
      <c r="G47" s="1154"/>
      <c r="H47" s="1154"/>
      <c r="I47" s="1154"/>
      <c r="J47" s="1155"/>
      <c r="K47" s="63" t="s">
        <v>483</v>
      </c>
      <c r="L47" s="64" t="s">
        <v>483</v>
      </c>
      <c r="M47" s="64" t="s">
        <v>483</v>
      </c>
      <c r="N47" s="64" t="s">
        <v>483</v>
      </c>
      <c r="O47" s="65" t="s">
        <v>483</v>
      </c>
      <c r="P47" s="48"/>
      <c r="Q47" s="48"/>
      <c r="R47" s="48"/>
      <c r="S47" s="48"/>
      <c r="T47" s="48"/>
      <c r="U47" s="48"/>
    </row>
    <row r="48" spans="1:21" ht="30.75" customHeight="1">
      <c r="A48" s="48"/>
      <c r="B48" s="1162"/>
      <c r="C48" s="1163"/>
      <c r="D48" s="62"/>
      <c r="E48" s="1154" t="s">
        <v>15</v>
      </c>
      <c r="F48" s="1154"/>
      <c r="G48" s="1154"/>
      <c r="H48" s="1154"/>
      <c r="I48" s="1154"/>
      <c r="J48" s="1155"/>
      <c r="K48" s="63">
        <v>1690</v>
      </c>
      <c r="L48" s="64">
        <v>1612</v>
      </c>
      <c r="M48" s="64">
        <v>1393</v>
      </c>
      <c r="N48" s="64">
        <v>1400</v>
      </c>
      <c r="O48" s="65">
        <v>1596</v>
      </c>
      <c r="P48" s="48"/>
      <c r="Q48" s="48"/>
      <c r="R48" s="48"/>
      <c r="S48" s="48"/>
      <c r="T48" s="48"/>
      <c r="U48" s="48"/>
    </row>
    <row r="49" spans="1:21" ht="30.75" customHeight="1">
      <c r="A49" s="48"/>
      <c r="B49" s="1162"/>
      <c r="C49" s="1163"/>
      <c r="D49" s="62"/>
      <c r="E49" s="1154" t="s">
        <v>16</v>
      </c>
      <c r="F49" s="1154"/>
      <c r="G49" s="1154"/>
      <c r="H49" s="1154"/>
      <c r="I49" s="1154"/>
      <c r="J49" s="1155"/>
      <c r="K49" s="63" t="s">
        <v>483</v>
      </c>
      <c r="L49" s="64" t="s">
        <v>483</v>
      </c>
      <c r="M49" s="64" t="s">
        <v>483</v>
      </c>
      <c r="N49" s="64" t="s">
        <v>483</v>
      </c>
      <c r="O49" s="65" t="s">
        <v>483</v>
      </c>
      <c r="P49" s="48"/>
      <c r="Q49" s="48"/>
      <c r="R49" s="48"/>
      <c r="S49" s="48"/>
      <c r="T49" s="48"/>
      <c r="U49" s="48"/>
    </row>
    <row r="50" spans="1:21" ht="30.75" customHeight="1">
      <c r="A50" s="48"/>
      <c r="B50" s="1162"/>
      <c r="C50" s="1163"/>
      <c r="D50" s="62"/>
      <c r="E50" s="1154" t="s">
        <v>17</v>
      </c>
      <c r="F50" s="1154"/>
      <c r="G50" s="1154"/>
      <c r="H50" s="1154"/>
      <c r="I50" s="1154"/>
      <c r="J50" s="1155"/>
      <c r="K50" s="63">
        <v>13</v>
      </c>
      <c r="L50" s="64">
        <v>68</v>
      </c>
      <c r="M50" s="64">
        <v>63</v>
      </c>
      <c r="N50" s="64">
        <v>60</v>
      </c>
      <c r="O50" s="65">
        <v>66</v>
      </c>
      <c r="P50" s="48"/>
      <c r="Q50" s="48"/>
      <c r="R50" s="48"/>
      <c r="S50" s="48"/>
      <c r="T50" s="48"/>
      <c r="U50" s="48"/>
    </row>
    <row r="51" spans="1:21" ht="30.75" customHeight="1">
      <c r="A51" s="48"/>
      <c r="B51" s="1164"/>
      <c r="C51" s="1165"/>
      <c r="D51" s="66"/>
      <c r="E51" s="1154" t="s">
        <v>18</v>
      </c>
      <c r="F51" s="1154"/>
      <c r="G51" s="1154"/>
      <c r="H51" s="1154"/>
      <c r="I51" s="1154"/>
      <c r="J51" s="1155"/>
      <c r="K51" s="63" t="s">
        <v>483</v>
      </c>
      <c r="L51" s="64" t="s">
        <v>483</v>
      </c>
      <c r="M51" s="64" t="s">
        <v>483</v>
      </c>
      <c r="N51" s="64" t="s">
        <v>483</v>
      </c>
      <c r="O51" s="65" t="s">
        <v>483</v>
      </c>
      <c r="P51" s="48"/>
      <c r="Q51" s="48"/>
      <c r="R51" s="48"/>
      <c r="S51" s="48"/>
      <c r="T51" s="48"/>
      <c r="U51" s="48"/>
    </row>
    <row r="52" spans="1:21" ht="30.75" customHeight="1">
      <c r="A52" s="48"/>
      <c r="B52" s="1152" t="s">
        <v>19</v>
      </c>
      <c r="C52" s="1153"/>
      <c r="D52" s="66"/>
      <c r="E52" s="1154" t="s">
        <v>20</v>
      </c>
      <c r="F52" s="1154"/>
      <c r="G52" s="1154"/>
      <c r="H52" s="1154"/>
      <c r="I52" s="1154"/>
      <c r="J52" s="1155"/>
      <c r="K52" s="63">
        <v>21239</v>
      </c>
      <c r="L52" s="64">
        <v>21704</v>
      </c>
      <c r="M52" s="64">
        <v>22130</v>
      </c>
      <c r="N52" s="64">
        <v>22450</v>
      </c>
      <c r="O52" s="65">
        <v>23262</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6058</v>
      </c>
      <c r="L53" s="69">
        <v>5823</v>
      </c>
      <c r="M53" s="69">
        <v>4979</v>
      </c>
      <c r="N53" s="69">
        <v>4776</v>
      </c>
      <c r="O53" s="70">
        <v>4403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8" t="s">
        <v>24</v>
      </c>
      <c r="C41" s="1169"/>
      <c r="D41" s="81"/>
      <c r="E41" s="1174" t="s">
        <v>25</v>
      </c>
      <c r="F41" s="1174"/>
      <c r="G41" s="1174"/>
      <c r="H41" s="1175"/>
      <c r="I41" s="82">
        <v>259306</v>
      </c>
      <c r="J41" s="83">
        <v>262275</v>
      </c>
      <c r="K41" s="83">
        <v>265230</v>
      </c>
      <c r="L41" s="83">
        <v>271054</v>
      </c>
      <c r="M41" s="84">
        <v>280358</v>
      </c>
    </row>
    <row r="42" spans="2:13" ht="27.75" customHeight="1">
      <c r="B42" s="1170"/>
      <c r="C42" s="1171"/>
      <c r="D42" s="85"/>
      <c r="E42" s="1176" t="s">
        <v>26</v>
      </c>
      <c r="F42" s="1176"/>
      <c r="G42" s="1176"/>
      <c r="H42" s="1177"/>
      <c r="I42" s="86">
        <v>18</v>
      </c>
      <c r="J42" s="87">
        <v>814</v>
      </c>
      <c r="K42" s="87">
        <v>732</v>
      </c>
      <c r="L42" s="87">
        <v>692</v>
      </c>
      <c r="M42" s="88">
        <v>636</v>
      </c>
    </row>
    <row r="43" spans="2:13" ht="27.75" customHeight="1">
      <c r="B43" s="1170"/>
      <c r="C43" s="1171"/>
      <c r="D43" s="85"/>
      <c r="E43" s="1176" t="s">
        <v>27</v>
      </c>
      <c r="F43" s="1176"/>
      <c r="G43" s="1176"/>
      <c r="H43" s="1177"/>
      <c r="I43" s="86">
        <v>15282</v>
      </c>
      <c r="J43" s="87">
        <v>20096</v>
      </c>
      <c r="K43" s="87">
        <v>21847</v>
      </c>
      <c r="L43" s="87">
        <v>21102</v>
      </c>
      <c r="M43" s="88">
        <v>24947</v>
      </c>
    </row>
    <row r="44" spans="2:13" ht="27.75" customHeight="1">
      <c r="B44" s="1170"/>
      <c r="C44" s="1171"/>
      <c r="D44" s="85"/>
      <c r="E44" s="1176" t="s">
        <v>28</v>
      </c>
      <c r="F44" s="1176"/>
      <c r="G44" s="1176"/>
      <c r="H44" s="1177"/>
      <c r="I44" s="86" t="s">
        <v>483</v>
      </c>
      <c r="J44" s="87" t="s">
        <v>483</v>
      </c>
      <c r="K44" s="87" t="s">
        <v>483</v>
      </c>
      <c r="L44" s="87" t="s">
        <v>483</v>
      </c>
      <c r="M44" s="88" t="s">
        <v>483</v>
      </c>
    </row>
    <row r="45" spans="2:13" ht="27.75" customHeight="1">
      <c r="B45" s="1170"/>
      <c r="C45" s="1171"/>
      <c r="D45" s="85"/>
      <c r="E45" s="1176" t="s">
        <v>29</v>
      </c>
      <c r="F45" s="1176"/>
      <c r="G45" s="1176"/>
      <c r="H45" s="1177"/>
      <c r="I45" s="86">
        <v>36769</v>
      </c>
      <c r="J45" s="87">
        <v>35993</v>
      </c>
      <c r="K45" s="87">
        <v>36408</v>
      </c>
      <c r="L45" s="87">
        <v>35191</v>
      </c>
      <c r="M45" s="88">
        <v>33266</v>
      </c>
    </row>
    <row r="46" spans="2:13" ht="27.75" customHeight="1">
      <c r="B46" s="1170"/>
      <c r="C46" s="1171"/>
      <c r="D46" s="85"/>
      <c r="E46" s="1176" t="s">
        <v>30</v>
      </c>
      <c r="F46" s="1176"/>
      <c r="G46" s="1176"/>
      <c r="H46" s="1177"/>
      <c r="I46" s="86">
        <v>7161</v>
      </c>
      <c r="J46" s="87">
        <v>2610</v>
      </c>
      <c r="K46" s="87">
        <v>2537</v>
      </c>
      <c r="L46" s="87">
        <v>2067</v>
      </c>
      <c r="M46" s="88">
        <v>285</v>
      </c>
    </row>
    <row r="47" spans="2:13" ht="27.75" customHeight="1">
      <c r="B47" s="1170"/>
      <c r="C47" s="1171"/>
      <c r="D47" s="85"/>
      <c r="E47" s="1176" t="s">
        <v>31</v>
      </c>
      <c r="F47" s="1176"/>
      <c r="G47" s="1176"/>
      <c r="H47" s="1177"/>
      <c r="I47" s="86" t="s">
        <v>483</v>
      </c>
      <c r="J47" s="87" t="s">
        <v>483</v>
      </c>
      <c r="K47" s="87" t="s">
        <v>483</v>
      </c>
      <c r="L47" s="87" t="s">
        <v>483</v>
      </c>
      <c r="M47" s="88" t="s">
        <v>483</v>
      </c>
    </row>
    <row r="48" spans="2:13" ht="27.75" customHeight="1">
      <c r="B48" s="1172"/>
      <c r="C48" s="1173"/>
      <c r="D48" s="85"/>
      <c r="E48" s="1176" t="s">
        <v>32</v>
      </c>
      <c r="F48" s="1176"/>
      <c r="G48" s="1176"/>
      <c r="H48" s="1177"/>
      <c r="I48" s="86" t="s">
        <v>483</v>
      </c>
      <c r="J48" s="87" t="s">
        <v>483</v>
      </c>
      <c r="K48" s="87" t="s">
        <v>483</v>
      </c>
      <c r="L48" s="87" t="s">
        <v>483</v>
      </c>
      <c r="M48" s="88" t="s">
        <v>483</v>
      </c>
    </row>
    <row r="49" spans="2:13" ht="27.75" customHeight="1">
      <c r="B49" s="1178" t="s">
        <v>33</v>
      </c>
      <c r="C49" s="1179"/>
      <c r="D49" s="89"/>
      <c r="E49" s="1176" t="s">
        <v>34</v>
      </c>
      <c r="F49" s="1176"/>
      <c r="G49" s="1176"/>
      <c r="H49" s="1177"/>
      <c r="I49" s="86">
        <v>35233</v>
      </c>
      <c r="J49" s="87">
        <v>43460</v>
      </c>
      <c r="K49" s="87">
        <v>35427</v>
      </c>
      <c r="L49" s="87">
        <v>47607</v>
      </c>
      <c r="M49" s="88">
        <v>50920</v>
      </c>
    </row>
    <row r="50" spans="2:13" ht="27.75" customHeight="1">
      <c r="B50" s="1170"/>
      <c r="C50" s="1171"/>
      <c r="D50" s="85"/>
      <c r="E50" s="1176" t="s">
        <v>35</v>
      </c>
      <c r="F50" s="1176"/>
      <c r="G50" s="1176"/>
      <c r="H50" s="1177"/>
      <c r="I50" s="86">
        <v>65038</v>
      </c>
      <c r="J50" s="87">
        <v>62423</v>
      </c>
      <c r="K50" s="87">
        <v>56195</v>
      </c>
      <c r="L50" s="87">
        <v>57667</v>
      </c>
      <c r="M50" s="88">
        <v>57828</v>
      </c>
    </row>
    <row r="51" spans="2:13" ht="27.75" customHeight="1">
      <c r="B51" s="1172"/>
      <c r="C51" s="1173"/>
      <c r="D51" s="85"/>
      <c r="E51" s="1176" t="s">
        <v>36</v>
      </c>
      <c r="F51" s="1176"/>
      <c r="G51" s="1176"/>
      <c r="H51" s="1177"/>
      <c r="I51" s="86">
        <v>181104</v>
      </c>
      <c r="J51" s="87">
        <v>183205</v>
      </c>
      <c r="K51" s="87">
        <v>192344</v>
      </c>
      <c r="L51" s="87">
        <v>199339</v>
      </c>
      <c r="M51" s="88">
        <v>201802</v>
      </c>
    </row>
    <row r="52" spans="2:13" ht="27.75" customHeight="1" thickBot="1">
      <c r="B52" s="1180" t="s">
        <v>37</v>
      </c>
      <c r="C52" s="1181"/>
      <c r="D52" s="90"/>
      <c r="E52" s="1182" t="s">
        <v>38</v>
      </c>
      <c r="F52" s="1182"/>
      <c r="G52" s="1182"/>
      <c r="H52" s="1183"/>
      <c r="I52" s="91">
        <v>37160</v>
      </c>
      <c r="J52" s="92">
        <v>32701</v>
      </c>
      <c r="K52" s="92">
        <v>42788</v>
      </c>
      <c r="L52" s="92">
        <v>25493</v>
      </c>
      <c r="M52" s="93">
        <v>28943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73449</v>
      </c>
      <c r="E3" s="116"/>
      <c r="F3" s="117">
        <v>47155</v>
      </c>
      <c r="G3" s="118"/>
      <c r="H3" s="119"/>
    </row>
    <row r="4" spans="1:8">
      <c r="A4" s="120"/>
      <c r="B4" s="121"/>
      <c r="C4" s="122"/>
      <c r="D4" s="123">
        <v>37970</v>
      </c>
      <c r="E4" s="124"/>
      <c r="F4" s="125">
        <v>26802</v>
      </c>
      <c r="G4" s="126"/>
      <c r="H4" s="127"/>
    </row>
    <row r="5" spans="1:8">
      <c r="A5" s="108" t="s">
        <v>515</v>
      </c>
      <c r="B5" s="113"/>
      <c r="C5" s="114"/>
      <c r="D5" s="115">
        <v>65061</v>
      </c>
      <c r="E5" s="116"/>
      <c r="F5" s="117">
        <v>43858</v>
      </c>
      <c r="G5" s="118"/>
      <c r="H5" s="119"/>
    </row>
    <row r="6" spans="1:8">
      <c r="A6" s="120"/>
      <c r="B6" s="121"/>
      <c r="C6" s="122"/>
      <c r="D6" s="123">
        <v>38302</v>
      </c>
      <c r="E6" s="124"/>
      <c r="F6" s="125">
        <v>23714</v>
      </c>
      <c r="G6" s="126"/>
      <c r="H6" s="127"/>
    </row>
    <row r="7" spans="1:8">
      <c r="A7" s="108" t="s">
        <v>516</v>
      </c>
      <c r="B7" s="113"/>
      <c r="C7" s="114"/>
      <c r="D7" s="115">
        <v>64500</v>
      </c>
      <c r="E7" s="116"/>
      <c r="F7" s="117">
        <v>41705</v>
      </c>
      <c r="G7" s="118"/>
      <c r="H7" s="119"/>
    </row>
    <row r="8" spans="1:8">
      <c r="A8" s="120"/>
      <c r="B8" s="121"/>
      <c r="C8" s="122"/>
      <c r="D8" s="123">
        <v>38183</v>
      </c>
      <c r="E8" s="124"/>
      <c r="F8" s="125">
        <v>22742</v>
      </c>
      <c r="G8" s="126"/>
      <c r="H8" s="127"/>
    </row>
    <row r="9" spans="1:8">
      <c r="A9" s="108" t="s">
        <v>517</v>
      </c>
      <c r="B9" s="113"/>
      <c r="C9" s="114"/>
      <c r="D9" s="115">
        <v>62825</v>
      </c>
      <c r="E9" s="116"/>
      <c r="F9" s="117">
        <v>47677</v>
      </c>
      <c r="G9" s="118"/>
      <c r="H9" s="119"/>
    </row>
    <row r="10" spans="1:8">
      <c r="A10" s="120"/>
      <c r="B10" s="121"/>
      <c r="C10" s="122"/>
      <c r="D10" s="123">
        <v>33735</v>
      </c>
      <c r="E10" s="124"/>
      <c r="F10" s="125">
        <v>23360</v>
      </c>
      <c r="G10" s="126"/>
      <c r="H10" s="127"/>
    </row>
    <row r="11" spans="1:8">
      <c r="A11" s="108" t="s">
        <v>518</v>
      </c>
      <c r="B11" s="113"/>
      <c r="C11" s="114"/>
      <c r="D11" s="115">
        <v>70007</v>
      </c>
      <c r="E11" s="116"/>
      <c r="F11" s="117">
        <v>51613</v>
      </c>
      <c r="G11" s="118"/>
      <c r="H11" s="119"/>
    </row>
    <row r="12" spans="1:8">
      <c r="A12" s="120"/>
      <c r="B12" s="121"/>
      <c r="C12" s="128"/>
      <c r="D12" s="123">
        <v>39186</v>
      </c>
      <c r="E12" s="124"/>
      <c r="F12" s="125">
        <v>25872</v>
      </c>
      <c r="G12" s="126"/>
      <c r="H12" s="127"/>
    </row>
    <row r="13" spans="1:8">
      <c r="A13" s="108"/>
      <c r="B13" s="113"/>
      <c r="C13" s="129"/>
      <c r="D13" s="130">
        <v>67168</v>
      </c>
      <c r="E13" s="131"/>
      <c r="F13" s="132">
        <v>46402</v>
      </c>
      <c r="G13" s="133"/>
      <c r="H13" s="119"/>
    </row>
    <row r="14" spans="1:8">
      <c r="A14" s="120"/>
      <c r="B14" s="121"/>
      <c r="C14" s="122"/>
      <c r="D14" s="123">
        <v>37475</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4.8899999999999997</v>
      </c>
      <c r="C19" s="134">
        <f>ROUND(VALUE(SUBSTITUTE(実質収支比率等に係る経年分析!G$48,"▲","-")),2)</f>
        <v>5.23</v>
      </c>
      <c r="D19" s="134">
        <f>ROUND(VALUE(SUBSTITUTE(実質収支比率等に係る経年分析!H$48,"▲","-")),2)</f>
        <v>5.08</v>
      </c>
      <c r="E19" s="134">
        <f>ROUND(VALUE(SUBSTITUTE(実質収支比率等に係る経年分析!I$48,"▲","-")),2)</f>
        <v>4.78</v>
      </c>
      <c r="F19" s="134">
        <f>ROUND(VALUE(SUBSTITUTE(実質収支比率等に係る経年分析!J$48,"▲","-")),2)</f>
        <v>4.16</v>
      </c>
    </row>
    <row r="20" spans="1:11">
      <c r="A20" s="134" t="s">
        <v>43</v>
      </c>
      <c r="B20" s="134">
        <f>ROUND(VALUE(SUBSTITUTE(実質収支比率等に係る経年分析!F$47,"▲","-")),2)</f>
        <v>4.99</v>
      </c>
      <c r="C20" s="134">
        <f>ROUND(VALUE(SUBSTITUTE(実質収支比率等に係る経年分析!G$47,"▲","-")),2)</f>
        <v>5.53</v>
      </c>
      <c r="D20" s="134">
        <f>ROUND(VALUE(SUBSTITUTE(実質収支比率等に係る経年分析!H$47,"▲","-")),2)</f>
        <v>6.15</v>
      </c>
      <c r="E20" s="134">
        <f>ROUND(VALUE(SUBSTITUTE(実質収支比率等に係る経年分析!I$47,"▲","-")),2)</f>
        <v>7.74</v>
      </c>
      <c r="F20" s="134">
        <f>ROUND(VALUE(SUBSTITUTE(実質収支比率等に係る経年分析!J$47,"▲","-")),2)</f>
        <v>8.56</v>
      </c>
    </row>
    <row r="21" spans="1:11">
      <c r="A21" s="134" t="s">
        <v>44</v>
      </c>
      <c r="B21" s="134">
        <f>IF(ISNUMBER(VALUE(SUBSTITUTE(実質収支比率等に係る経年分析!F$49,"▲","-"))),ROUND(VALUE(SUBSTITUTE(実質収支比率等に係る経年分析!F$49,"▲","-")),2),NA())</f>
        <v>0.88</v>
      </c>
      <c r="C21" s="134">
        <f>IF(ISNUMBER(VALUE(SUBSTITUTE(実質収支比率等に係る経年分析!G$49,"▲","-"))),ROUND(VALUE(SUBSTITUTE(実質収支比率等に係る経年分析!G$49,"▲","-")),2),NA())</f>
        <v>1.32</v>
      </c>
      <c r="D21" s="134">
        <f>IF(ISNUMBER(VALUE(SUBSTITUTE(実質収支比率等に係る経年分析!H$49,"▲","-"))),ROUND(VALUE(SUBSTITUTE(実質収支比率等に係る経年分析!H$49,"▲","-")),2),NA())</f>
        <v>0.7</v>
      </c>
      <c r="E21" s="134">
        <f>IF(ISNUMBER(VALUE(SUBSTITUTE(実質収支比率等に係る経年分析!I$49,"▲","-"))),ROUND(VALUE(SUBSTITUTE(実質収支比率等に係る経年分析!I$49,"▲","-")),2),NA())</f>
        <v>1.51</v>
      </c>
      <c r="F21" s="134">
        <f>IF(ISNUMBER(VALUE(SUBSTITUTE(実質収支比率等に係る経年分析!J$49,"▲","-"))),ROUND(VALUE(SUBSTITUTE(実質収支比率等に係る経年分析!J$49,"▲","-")),2),NA())</f>
        <v>0.31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0.57999999999999996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0.39</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鹿児島市介護保険特別会計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f>IF(ROUND(VALUE(SUBSTITUTE(連結実質赤字比率に係る赤字・黒字の構成分析!G$41,"▲", "-")), 2) &lt; 0, ABS(ROUND(VALUE(SUBSTITUTE(連結実質赤字比率に係る赤字・黒字の構成分析!G$41,"▲", "-")), 2)), NA())</f>
        <v>0.02</v>
      </c>
      <c r="E29" s="135" t="e">
        <f>IF(ROUND(VALUE(SUBSTITUTE(連結実質赤字比率に係る赤字・黒字の構成分析!G$41,"▲", "-")), 2) &gt;= 0, ABS(ROUND(VALUE(SUBSTITUTE(連結実質赤字比率に係る赤字・黒字の構成分析!G$41,"▲", "-")), 2)), NA())</f>
        <v>#N/A</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鹿児島市船舶事業特別会計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0.89</v>
      </c>
    </row>
    <row r="31" spans="1:11">
      <c r="A31" s="135" t="str">
        <f>IF(連結実質赤字比率に係る赤字・黒字の構成分析!C$39="",NA(),連結実質赤字比率に係る赤字・黒字の構成分析!C$39)</f>
        <v>鹿児島市公共下水道事業特別会計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2.0099999999999998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2.46</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4.9400000000000004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4.9800000000000004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3.95</v>
      </c>
    </row>
    <row r="33" spans="1:16">
      <c r="A33" s="135" t="str">
        <f>IF(連結実質赤字比率に係る赤字・黒字の構成分析!C$37="",NA(),連結実質赤字比率に係る赤字・黒字の構成分析!C$37)</f>
        <v>鹿児島市病院事業特別会計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8.33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8.58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4.96</v>
      </c>
    </row>
    <row r="34" spans="1:16">
      <c r="A34" s="135" t="str">
        <f>IF(連結実質赤字比率に係る赤字・黒字の構成分析!C$36="",NA(),連結実質赤字比率に係る赤字・黒字の構成分析!C$36)</f>
        <v>鹿児島市水道事業特別会計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6.74</v>
      </c>
    </row>
    <row r="35" spans="1:16">
      <c r="A35" s="135" t="str">
        <f>IF(連結実質赤字比率に係る赤字・黒字の構成分析!C$35="",NA(),連結実質赤字比率に係る赤字・黒字の構成分析!C$35)</f>
        <v>鹿児島市交通事業特別会計</v>
      </c>
      <c r="B35" s="135">
        <f>IF(ROUND(VALUE(SUBSTITUTE(連結実質赤字比率に係る赤字・黒字の構成分析!F$35,"▲", "-")), 2) &lt; 0, ABS(ROUND(VALUE(SUBSTITUTE(連結実質赤字比率に係る赤字・黒字の構成分析!F$35,"▲", "-")), 2)), NA())</f>
        <v>0.38</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0.36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0.47</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0.19</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鹿児島市国民健康保険事業特別会計</v>
      </c>
      <c r="B36" s="135">
        <f>IF(ROUND(VALUE(SUBSTITUTE(連結実質赤字比率に係る赤字・黒字の構成分析!F$34,"▲", "-")), 2) &lt; 0, ABS(ROUND(VALUE(SUBSTITUTE(連結実質赤字比率に係る赤字・黒字の構成分析!F$34,"▲", "-")), 2)), NA())</f>
        <v>1.77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1.52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1.93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2.4500000000000002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3.15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21239</v>
      </c>
      <c r="E42" s="136"/>
      <c r="F42" s="136"/>
      <c r="G42" s="136">
        <f>'実質公債費比率（分子）の構造'!L$52</f>
        <v>21704</v>
      </c>
      <c r="H42" s="136"/>
      <c r="I42" s="136"/>
      <c r="J42" s="136">
        <f>'実質公債費比率（分子）の構造'!M$52</f>
        <v>22130</v>
      </c>
      <c r="K42" s="136"/>
      <c r="L42" s="136"/>
      <c r="M42" s="136">
        <f>'実質公債費比率（分子）の構造'!N$52</f>
        <v>22450</v>
      </c>
      <c r="N42" s="136"/>
      <c r="O42" s="136"/>
      <c r="P42" s="136">
        <f>'実質公債費比率（分子）の構造'!O$52</f>
        <v>23262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v>
      </c>
      <c r="C44" s="136"/>
      <c r="D44" s="136"/>
      <c r="E44" s="136">
        <f>'実質公債費比率（分子）の構造'!L$50</f>
        <v>68</v>
      </c>
      <c r="F44" s="136"/>
      <c r="G44" s="136"/>
      <c r="H44" s="136">
        <f>'実質公債費比率（分子）の構造'!M$50</f>
        <v>63</v>
      </c>
      <c r="I44" s="136"/>
      <c r="J44" s="136"/>
      <c r="K44" s="136">
        <f>'実質公債費比率（分子）の構造'!N$50</f>
        <v>60</v>
      </c>
      <c r="L44" s="136"/>
      <c r="M44" s="136"/>
      <c r="N44" s="136">
        <f>'実質公債費比率（分子）の構造'!O$50</f>
        <v>66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1690</v>
      </c>
      <c r="C46" s="136"/>
      <c r="D46" s="136"/>
      <c r="E46" s="136">
        <f>'実質公債費比率（分子）の構造'!L$48</f>
        <v>1612</v>
      </c>
      <c r="F46" s="136"/>
      <c r="G46" s="136"/>
      <c r="H46" s="136">
        <f>'実質公債費比率（分子）の構造'!M$48</f>
        <v>1393</v>
      </c>
      <c r="I46" s="136"/>
      <c r="J46" s="136"/>
      <c r="K46" s="136">
        <f>'実質公債費比率（分子）の構造'!N$48</f>
        <v>1400</v>
      </c>
      <c r="L46" s="136"/>
      <c r="M46" s="136"/>
      <c r="N46" s="136">
        <f>'実質公債費比率（分子）の構造'!O$48</f>
        <v>1596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25594</v>
      </c>
      <c r="C49" s="136"/>
      <c r="D49" s="136"/>
      <c r="E49" s="136">
        <f>'実質公債費比率（分子）の構造'!L$45</f>
        <v>25847</v>
      </c>
      <c r="F49" s="136"/>
      <c r="G49" s="136"/>
      <c r="H49" s="136">
        <f>'実質公債費比率（分子）の構造'!M$45</f>
        <v>25653</v>
      </c>
      <c r="I49" s="136"/>
      <c r="J49" s="136"/>
      <c r="K49" s="136">
        <f>'実質公債費比率（分子）の構造'!N$45</f>
        <v>25766</v>
      </c>
      <c r="L49" s="136"/>
      <c r="M49" s="136"/>
      <c r="N49" s="136">
        <f>'実質公債費比率（分子）の構造'!O$45</f>
        <v>26003</v>
      </c>
      <c r="O49" s="136"/>
      <c r="P49" s="136"/>
    </row>
    <row r="50" spans="1:16">
      <c r="A50" s="136" t="s">
        <v>58</v>
      </c>
      <c r="B50" s="136" t="e">
        <f>NA()</f>
        <v>#N/A</v>
      </c>
      <c r="C50" s="136">
        <f>IF(ISNUMBER('実質公債費比率（分子）の構造'!K$53),'実質公債費比率（分子）の構造'!K$53,NA())</f>
        <v>6058</v>
      </c>
      <c r="D50" s="136" t="e">
        <f>NA()</f>
        <v>#N/A</v>
      </c>
      <c r="E50" s="136" t="e">
        <f>NA()</f>
        <v>#N/A</v>
      </c>
      <c r="F50" s="136">
        <f>IF(ISNUMBER('実質公債費比率（分子）の構造'!L$53),'実質公債費比率（分子）の構造'!L$53,NA())</f>
        <v>5823</v>
      </c>
      <c r="G50" s="136" t="e">
        <f>NA()</f>
        <v>#N/A</v>
      </c>
      <c r="H50" s="136" t="e">
        <f>NA()</f>
        <v>#N/A</v>
      </c>
      <c r="I50" s="136">
        <f>IF(ISNUMBER('実質公債費比率（分子）の構造'!M$53),'実質公債費比率（分子）の構造'!M$53,NA())</f>
        <v>4979</v>
      </c>
      <c r="J50" s="136" t="e">
        <f>NA()</f>
        <v>#N/A</v>
      </c>
      <c r="K50" s="136" t="e">
        <f>NA()</f>
        <v>#N/A</v>
      </c>
      <c r="L50" s="136">
        <f>IF(ISNUMBER('実質公債費比率（分子）の構造'!N$53),'実質公債費比率（分子）の構造'!N$53,NA())</f>
        <v>4776</v>
      </c>
      <c r="M50" s="136" t="e">
        <f>NA()</f>
        <v>#N/A</v>
      </c>
      <c r="N50" s="136" t="e">
        <f>NA()</f>
        <v>#N/A</v>
      </c>
      <c r="O50" s="136">
        <f>IF(ISNUMBER('実質公債費比率（分子）の構造'!O$53),'実質公債費比率（分子）の構造'!O$53,NA())</f>
        <v>4403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181104</v>
      </c>
      <c r="E56" s="135"/>
      <c r="F56" s="135"/>
      <c r="G56" s="135">
        <f>'将来負担比率（分子）の構造'!J$51</f>
        <v>183205</v>
      </c>
      <c r="H56" s="135"/>
      <c r="I56" s="135"/>
      <c r="J56" s="135">
        <f>'将来負担比率（分子）の構造'!K$51</f>
        <v>192344</v>
      </c>
      <c r="K56" s="135"/>
      <c r="L56" s="135"/>
      <c r="M56" s="135">
        <f>'将来負担比率（分子）の構造'!L$51</f>
        <v>199339</v>
      </c>
      <c r="N56" s="135"/>
      <c r="O56" s="135"/>
      <c r="P56" s="135">
        <f>'将来負担比率（分子）の構造'!M$51</f>
        <v>201802</v>
      </c>
    </row>
    <row r="57" spans="1:16">
      <c r="A57" s="135" t="s">
        <v>35</v>
      </c>
      <c r="B57" s="135"/>
      <c r="C57" s="135"/>
      <c r="D57" s="135">
        <f>'将来負担比率（分子）の構造'!I$50</f>
        <v>65038</v>
      </c>
      <c r="E57" s="135"/>
      <c r="F57" s="135"/>
      <c r="G57" s="135">
        <f>'将来負担比率（分子）の構造'!J$50</f>
        <v>62423</v>
      </c>
      <c r="H57" s="135"/>
      <c r="I57" s="135"/>
      <c r="J57" s="135">
        <f>'将来負担比率（分子）の構造'!K$50</f>
        <v>56195</v>
      </c>
      <c r="K57" s="135"/>
      <c r="L57" s="135"/>
      <c r="M57" s="135">
        <f>'将来負担比率（分子）の構造'!L$50</f>
        <v>57667</v>
      </c>
      <c r="N57" s="135"/>
      <c r="O57" s="135"/>
      <c r="P57" s="135">
        <f>'将来負担比率（分子）の構造'!M$50</f>
        <v>57828</v>
      </c>
    </row>
    <row r="58" spans="1:16">
      <c r="A58" s="135" t="s">
        <v>34</v>
      </c>
      <c r="B58" s="135"/>
      <c r="C58" s="135"/>
      <c r="D58" s="135">
        <f>'将来負担比率（分子）の構造'!I$49</f>
        <v>35233</v>
      </c>
      <c r="E58" s="135"/>
      <c r="F58" s="135"/>
      <c r="G58" s="135">
        <f>'将来負担比率（分子）の構造'!J$49</f>
        <v>43460</v>
      </c>
      <c r="H58" s="135"/>
      <c r="I58" s="135"/>
      <c r="J58" s="135">
        <f>'将来負担比率（分子）の構造'!K$49</f>
        <v>35427</v>
      </c>
      <c r="K58" s="135"/>
      <c r="L58" s="135"/>
      <c r="M58" s="135">
        <f>'将来負担比率（分子）の構造'!L$49</f>
        <v>47607</v>
      </c>
      <c r="N58" s="135"/>
      <c r="O58" s="135"/>
      <c r="P58" s="135">
        <f>'将来負担比率（分子）の構造'!M$49</f>
        <v>50920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7161</v>
      </c>
      <c r="C61" s="135"/>
      <c r="D61" s="135"/>
      <c r="E61" s="135">
        <f>'将来負担比率（分子）の構造'!J$46</f>
        <v>2610</v>
      </c>
      <c r="F61" s="135"/>
      <c r="G61" s="135"/>
      <c r="H61" s="135">
        <f>'将来負担比率（分子）の構造'!K$46</f>
        <v>2537</v>
      </c>
      <c r="I61" s="135"/>
      <c r="J61" s="135"/>
      <c r="K61" s="135">
        <f>'将来負担比率（分子）の構造'!L$46</f>
        <v>2067</v>
      </c>
      <c r="L61" s="135"/>
      <c r="M61" s="135"/>
      <c r="N61" s="135">
        <f>'将来負担比率（分子）の構造'!M$46</f>
        <v>285</v>
      </c>
      <c r="O61" s="135"/>
      <c r="P61" s="135"/>
    </row>
    <row r="62" spans="1:16">
      <c r="A62" s="135" t="s">
        <v>29</v>
      </c>
      <c r="B62" s="135">
        <f>'将来負担比率（分子）の構造'!I$45</f>
        <v>36769</v>
      </c>
      <c r="C62" s="135"/>
      <c r="D62" s="135"/>
      <c r="E62" s="135">
        <f>'将来負担比率（分子）の構造'!J$45</f>
        <v>35993</v>
      </c>
      <c r="F62" s="135"/>
      <c r="G62" s="135"/>
      <c r="H62" s="135">
        <f>'将来負担比率（分子）の構造'!K$45</f>
        <v>36408</v>
      </c>
      <c r="I62" s="135"/>
      <c r="J62" s="135"/>
      <c r="K62" s="135">
        <f>'将来負担比率（分子）の構造'!L$45</f>
        <v>35191</v>
      </c>
      <c r="L62" s="135"/>
      <c r="M62" s="135"/>
      <c r="N62" s="135">
        <f>'将来負担比率（分子）の構造'!M$45</f>
        <v>33266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15282</v>
      </c>
      <c r="C64" s="135"/>
      <c r="D64" s="135"/>
      <c r="E64" s="135">
        <f>'将来負担比率（分子）の構造'!J$43</f>
        <v>20096</v>
      </c>
      <c r="F64" s="135"/>
      <c r="G64" s="135"/>
      <c r="H64" s="135">
        <f>'将来負担比率（分子）の構造'!K$43</f>
        <v>21847</v>
      </c>
      <c r="I64" s="135"/>
      <c r="J64" s="135"/>
      <c r="K64" s="135">
        <f>'将来負担比率（分子）の構造'!L$43</f>
        <v>21102</v>
      </c>
      <c r="L64" s="135"/>
      <c r="M64" s="135"/>
      <c r="N64" s="135">
        <f>'将来負担比率（分子）の構造'!M$43</f>
        <v>24947</v>
      </c>
      <c r="O64" s="135"/>
      <c r="P64" s="135"/>
    </row>
    <row r="65" spans="1:16">
      <c r="A65" s="135" t="s">
        <v>26</v>
      </c>
      <c r="B65" s="135">
        <f>'将来負担比率（分子）の構造'!I$42</f>
        <v>18</v>
      </c>
      <c r="C65" s="135"/>
      <c r="D65" s="135"/>
      <c r="E65" s="135">
        <f>'将来負担比率（分子）の構造'!J$42</f>
        <v>814</v>
      </c>
      <c r="F65" s="135"/>
      <c r="G65" s="135"/>
      <c r="H65" s="135">
        <f>'将来負担比率（分子）の構造'!K$42</f>
        <v>732</v>
      </c>
      <c r="I65" s="135"/>
      <c r="J65" s="135"/>
      <c r="K65" s="135">
        <f>'将来負担比率（分子）の構造'!L$42</f>
        <v>692</v>
      </c>
      <c r="L65" s="135"/>
      <c r="M65" s="135"/>
      <c r="N65" s="135">
        <f>'将来負担比率（分子）の構造'!M$42</f>
        <v>636</v>
      </c>
      <c r="O65" s="135"/>
      <c r="P65" s="135"/>
    </row>
    <row r="66" spans="1:16">
      <c r="A66" s="135" t="s">
        <v>25</v>
      </c>
      <c r="B66" s="135">
        <f>'将来負担比率（分子）の構造'!I$41</f>
        <v>259306</v>
      </c>
      <c r="C66" s="135"/>
      <c r="D66" s="135"/>
      <c r="E66" s="135">
        <f>'将来負担比率（分子）の構造'!J$41</f>
        <v>262275</v>
      </c>
      <c r="F66" s="135"/>
      <c r="G66" s="135"/>
      <c r="H66" s="135">
        <f>'将来負担比率（分子）の構造'!K$41</f>
        <v>265230</v>
      </c>
      <c r="I66" s="135"/>
      <c r="J66" s="135"/>
      <c r="K66" s="135">
        <f>'将来負担比率（分子）の構造'!L$41</f>
        <v>271054</v>
      </c>
      <c r="L66" s="135"/>
      <c r="M66" s="135"/>
      <c r="N66" s="135">
        <f>'将来負担比率（分子）の構造'!M$41</f>
        <v>280358</v>
      </c>
      <c r="O66" s="135"/>
      <c r="P66" s="135"/>
    </row>
    <row r="67" spans="1:16">
      <c r="A67" s="135" t="s">
        <v>62</v>
      </c>
      <c r="B67" s="135" t="e">
        <f>NA()</f>
        <v>#N/A</v>
      </c>
      <c r="C67" s="135">
        <f>IF(ISNUMBER('将来負担比率（分子）の構造'!I$52), IF('将来負担比率（分子）の構造'!I$52 &lt; 0, 0, '将来負担比率（分子）の構造'!I$52), NA())</f>
        <v>37160</v>
      </c>
      <c r="D67" s="135" t="e">
        <f>NA()</f>
        <v>#N/A</v>
      </c>
      <c r="E67" s="135" t="e">
        <f>NA()</f>
        <v>#N/A</v>
      </c>
      <c r="F67" s="135">
        <f>IF(ISNUMBER('将来負担比率（分子）の構造'!J$52), IF('将来負担比率（分子）の構造'!J$52 &lt; 0, 0, '将来負担比率（分子）の構造'!J$52), NA())</f>
        <v>32701</v>
      </c>
      <c r="G67" s="135" t="e">
        <f>NA()</f>
        <v>#N/A</v>
      </c>
      <c r="H67" s="135" t="e">
        <f>NA()</f>
        <v>#N/A</v>
      </c>
      <c r="I67" s="135">
        <f>IF(ISNUMBER('将来負担比率（分子）の構造'!K$52), IF('将来負担比率（分子）の構造'!K$52 &lt; 0, 0, '将来負担比率（分子）の構造'!K$52), NA())</f>
        <v>42788</v>
      </c>
      <c r="J67" s="135" t="e">
        <f>NA()</f>
        <v>#N/A</v>
      </c>
      <c r="K67" s="135" t="e">
        <f>NA()</f>
        <v>#N/A</v>
      </c>
      <c r="L67" s="135">
        <f>IF(ISNUMBER('将来負担比率（分子）の構造'!L$52), IF('将来負担比率（分子）の構造'!L$52 &lt; 0, 0, '将来負担比率（分子）の構造'!L$52), NA())</f>
        <v>25493</v>
      </c>
      <c r="M67" s="135" t="e">
        <f>NA()</f>
        <v>#N/A</v>
      </c>
      <c r="N67" s="135" t="e">
        <f>NA()</f>
        <v>#N/A</v>
      </c>
      <c r="O67" s="135">
        <f>IF(ISNUMBER('将来負担比率（分子）の構造'!M$52), IF('将来負担比率（分子）の構造'!M$52 &lt; 0, 0, '将来負担比率（分子）の構造'!M$52), NA())</f>
        <v>28943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2016-04-28T10:32:47Z</cp:lastPrinted>
  <dcterms:created xsi:type="dcterms:W3CDTF">2016-02-15T02:26:33Z</dcterms:created>
  <dcterms:modified xsi:type="dcterms:W3CDTF">2016-04-28T10:36:08Z</dcterms:modified>
</cp:coreProperties>
</file>