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B89AEDC6-5130-4070-B53C-DD18DD6443CD}" xr6:coauthVersionLast="36"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O35" i="10"/>
  <c r="BE35" i="10"/>
  <c r="CO34" i="10"/>
  <c r="BW34" i="10"/>
  <c r="BW35" i="10" s="1"/>
  <c r="BW36" i="10" s="1"/>
  <c r="BW37" i="10" s="1"/>
  <c r="BW38" i="10" s="1"/>
  <c r="BW39" i="10" s="1"/>
  <c r="BW40" i="10" s="1"/>
  <c r="BW41" i="10" s="1"/>
  <c r="BE34"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<sst xmlns="http://schemas.openxmlformats.org/spreadsheetml/2006/main" count="1084" uniqueCount="567">
  <si>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</si>
  <si>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</si>
  <si>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</si>
  <si>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</si>
  <si>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</si>
  <si>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</si>
  <si>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</si>
  <si>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</si>
  <si>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</si>
  <si>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</si>
  <si>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</si>
  <si>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</si>
  <si>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</si>
  <si>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</si>
  <si>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</si>
  <si>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</si>
  <si>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</si>
  <si>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</si>
  <si>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</si>
  <si>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</si>
  <si>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</si>
  <si>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</si>
  <si>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</si>
  <si>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</si>
  <si>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</si>
  <si>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</si>
  <si>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</si>
  <si>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</si>
  <si>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</si>
  <si>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</si>
  <si>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</si>
  <si>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</si>
  <si>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</si>
  <si>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</si>
  <si>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</si>
  <si>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</si>
  <si>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</si>
  <si>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</si>
  <si>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</si>
  <si>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</si>
  <si>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</si>
  <si>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</si>
  <si>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</si>
  <si>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</si>
  <si>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</si>
  <si>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</si>
  <si>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</si>
  <si>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</si>
  <si>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</si>
  <si>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</si>
  <si>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</si>
  <si>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</si>
  <si>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</si>
  <si>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</si>
  <si>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</si>
  <si>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</si>
  <si>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</si>
  <si>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</si>
  <si>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</si>
  <si>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</si>
  <si>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</si>
  <si>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</si>
  <si>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</si>
  <si>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</si>
  <si>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</si>
  <si>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</si>
  <si>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</si>
  <si>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</si>
  <si>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</si>
  <si>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</si>
  <si>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</si>
  <si>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</si>
  <si>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</si>
  <si>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</si>
  <si>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</si>
  <si>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</si>
  <si>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</si>
  <si>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</si>
  <si>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</si>
  <si>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</si>
  <si>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</si>
  <si>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</si>
  <si>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</si>
  <si>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</si>
  <si>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</si>
  <si>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</si>
  <si>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</si>
  <si>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</si>
  <si>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</si>
  <si>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</si>
  <si>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</si>
  <si>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</si>
  <si>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</si>
  <si>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</si>
  <si>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</si>
  <si>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</si>
  <si>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</si>
  <si>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</si>
  <si>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</si>
  <si>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</si>
  <si>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</si>
  <si>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</si>
  <si>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</si>
  <si>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</si>
  <si>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</si>
  <si>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</si>
  <si>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</si>
  <si>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</si>
  <si>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</si>
  <si>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</si>
  <si>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</si>
  <si>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</si>
  <si>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</si>
  <si>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</si>
  <si>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</si>
  <si>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</si>
  <si>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</si>
  <si>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</si>
  <si>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</si>
  <si>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</si>
  <si>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</si>
  <si>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</si>
  <si>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</si>
  <si>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</si>
  <si>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</si>
  <si>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</si>
  <si>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</si>
  <si>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</si>
  <si>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</si>
  <si>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</si>
  <si>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</si>
  <si>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</si>
  <si>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</si>
  <si>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</si>
  <si>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</si>
  <si>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</si>
  <si>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</si>
  <si>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</si>
  <si>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</si>
  <si>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</si>
  <si>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</si>
  <si>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</si>
  <si>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</si>
  <si>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</si>
  <si>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</si>
  <si>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</si>
  <si>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</si>
  <si>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</si>
  <si>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</si>
  <si>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</si>
  <si>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</si>
  <si>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</si>
  <si>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</si>
  <si>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</si>
  <si>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</si>
  <si>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</si>
  <si>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</si>
  <si>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</si>
  <si>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</si>
  <si>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</si>
  <si>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</si>
  <si>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</si>
  <si>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</si>
  <si>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</si>
  <si>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</si>
  <si>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</si>
  <si>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</si>
  <si>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</si>
  <si>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</si>
  <si>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</si>
  <si>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</si>
  <si>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</si>
  <si>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</si>
  <si>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</si>
  <si>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</si>
  <si>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</si>
  <si>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</si>
  <si>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</si>
  <si>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</si>
  <si>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</si>
  <si>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</si>
  <si>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</si>
  <si>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</si>
  <si>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</si>
  <si>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</si>
  <si>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</si>
  <si>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</si>
  <si>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</si>
  <si>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</si>
  <si>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</si>
  <si>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</si>
  <si>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</si>
  <si>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</si>
  <si>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</si>
  <si>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</si>
  <si>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</si>
  <si>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</si>
  <si>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</si>
  <si>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</si>
  <si>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</si>
  <si>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</si>
  <si>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</si>
  <si>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</si>
  <si>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</si>
  <si>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鹿児島県知名町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</si>
  <si>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</si>
  <si>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</si>
  <si>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</si>
  <si>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</si>
  <si>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</si>
  <si>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</si>
  <si>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</si>
  <si>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</si>
  <si>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</si>
  <si>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</si>
  <si>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</si>
  <si>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</si>
  <si>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</si>
  <si>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</si>
  <si>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</si>
  <si>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</si>
  <si>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</si>
  <si>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</si>
  <si>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</si>
  <si>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</si>
  <si>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</si>
  <si>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</si>
  <si>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</si>
  <si>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</si>
  <si>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</si>
  <si>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</si>
  <si>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</si>
  <si>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</si>
  <si>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</si>
  <si>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</si>
  <si>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</si>
  <si>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</si>
  <si>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</si>
  <si>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</si>
  <si>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</si>
  <si>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</si>
  <si>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</si>
  <si>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</si>
  <si>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</si>
  <si>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</si>
  <si>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</si>
  <si>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</si>
  <si>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</si>
  <si>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</si>
  <si>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</si>
  <si>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</si>
  <si>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</si>
  <si>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</si>
  <si>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</si>
  <si>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</si>
  <si>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</si>
  <si>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</si>
  <si>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</si>
  <si>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</si>
  <si>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</si>
  <si>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</si>
  <si>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</si>
  <si>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</si>
  <si>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</si>
  <si>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</si>
  <si>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</si>
  <si>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</si>
  <si>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</si>
  <si>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</si>
  <si>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</si>
  <si>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</si>
  <si>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</si>
  <si>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</si>
  <si>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</si>
  <si>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</si>
  <si>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</si>
  <si>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</si>
  <si>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</si>
  <si>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</si>
  <si>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</si>
  <si>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</si>
  <si>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</si>
  <si>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</si>
  <si>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</si>
  <si>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</si>
  <si>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</si>
  <si>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</si>
  <si>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</si>
  <si>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</si>
  <si>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</si>
  <si>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</si>
  <si>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</si>
  <si>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</si>
  <si>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</si>
  <si>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</si>
  <si>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</si>
  <si>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</si>
  <si>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</si>
  <si>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</si>
  <si>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</si>
  <si>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</si>
  <si>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</si>
  <si>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</si>
  <si>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</si>
  <si>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</si>
  <si>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</si>
  <si>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</si>
  <si>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</si>
  <si>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</si>
  <si>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</si>
  <si>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</si>
  <si>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</si>
  <si>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</si>
  <si>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</si>
  <si>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</si>
  <si>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</si>
  <si>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</si>
  <si>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</si>
  <si>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</si>
  <si>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</si>
  <si>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</si>
  <si>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</si>
  <si>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</si>
  <si>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</si>
  <si>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</si>
  <si>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</si>
  <si>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</si>
  <si>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</si>
  <si>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</si>
  <si>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</si>
  <si>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</si>
  <si>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</si>
  <si>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</si>
  <si>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</si>
  <si>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</si>
  <si>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</si>
  <si>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</si>
  <si>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</si>
  <si>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</si>
  <si>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</si>
  <si>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</si>
  <si>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</si>
  <si>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</si>
  <si>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</si>
  <si>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</si>
  <si>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</si>
  <si>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</si>
  <si>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</si>
  <si>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</si>
  <si>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</si>
  <si>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</si>
  <si>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</si>
  <si>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</si>
  <si>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</si>
  <si>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</si>
  <si>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鹿児島県知名町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</si>
  <si>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</si>
  <si>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</si>
  <si>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</si>
  <si>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</si>
  <si>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</si>
  <si>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</si>
  <si>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</si>
  <si>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</si>
  <si>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</si>
  <si>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</si>
  <si>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</si>
  <si>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</si>
  <si>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</si>
  <si>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</si>
  <si>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</si>
  <si>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</si>
  <si>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</si>
  <si>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</si>
  <si>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</si>
  <si>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</si>
  <si>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</si>
  <si>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</si>
  <si>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</si>
  <si>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</si>
  <si>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</si>
  <si>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</si>
  <si>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</si>
  <si>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</si>
  <si>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</si>
  <si>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</si>
  <si>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</si>
  <si>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</si>
  <si>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</si>
  <si>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</si>
  <si>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</si>
  <si>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</si>
  <si>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</si>
  <si>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</si>
  <si>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</si>
  <si>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</si>
  <si>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</si>
  <si>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</si>
  <si>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知名町合併処理浄化槽事業会計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</si>
  <si>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</si>
  <si>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</si>
  <si>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</si>
  <si>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</si>
  <si>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</si>
  <si>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</si>
  <si>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</si>
  <si>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</si>
  <si>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</si>
  <si>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</si>
  <si>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</si>
  <si>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</si>
  <si>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</si>
  <si>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</si>
  <si>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</si>
  <si>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</si>
  <si>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</si>
  <si>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</si>
  <si>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</si>
  <si>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</si>
  <si>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</si>
  <si>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</si>
  <si>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</si>
  <si>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</si>
  <si>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</si>
  <si>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</si>
  <si>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</si>
  <si>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</si>
  <si>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</si>
  <si>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</si>
  <si>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</si>
  <si>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</si>
  <si>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</si>
  <si>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</si>
  <si>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</si>
  <si>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</si>
  <si>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</si>
  <si>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</si>
  <si>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</si>
  <si>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</si>
  <si>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</si>
  <si>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</si>
  <si>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</si>
  <si>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</si>
  <si>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</si>
  <si>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</si>
  <si>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</si>
  <si>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</si>
  <si>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</si>
  <si>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</si>
  <si>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</si>
  <si>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</si>
  <si>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</si>
  <si>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</si>
  <si>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</si>
  <si>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</si>
  <si>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</si>
  <si>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</si>
  <si>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</si>
  <si>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</si>
  <si>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</si>
  <si>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</si>
  <si>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</si>
  <si>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</si>
  <si>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</si>
  <si>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</si>
  <si>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</si>
  <si>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</si>
  <si>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</si>
  <si>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</si>
  <si>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</si>
  <si>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</si>
  <si>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</si>
  <si>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</si>
  <si>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</si>
  <si>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</si>
  <si>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</si>
  <si>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</si>
  <si>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</si>
  <si>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</si>
  <si>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</si>
  <si>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</si>
  <si>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</si>
  <si>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</si>
  <si>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</si>
  <si>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</si>
  <si>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</si>
  <si>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</si>
  <si>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</si>
  <si>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</si>
  <si>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</si>
  <si>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</si>
  <si>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</si>
  <si>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</si>
  <si>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</si>
  <si>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</si>
  <si>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</si>
  <si>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</si>
  <si>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</si>
  <si>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</si>
  <si>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</si>
  <si>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</si>
  <si>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</si>
  <si>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</si>
  <si>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</si>
  <si>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</si>
  <si>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</si>
  <si>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</si>
  <si>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</si>
  <si>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</si>
  <si>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</si>
  <si>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</si>
  <si>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</si>
  <si>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</si>
  <si>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</si>
  <si>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</si>
  <si>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</si>
  <si>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</si>
  <si>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</si>
  <si>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</si>
  <si>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</si>
  <si>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</si>
  <si>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</si>
  <si>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</si>
  <si>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</si>
  <si>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</si>
  <si>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</si>
  <si>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</si>
  <si>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</si>
  <si>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</si>
  <si>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</si>
  <si>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</si>
  <si>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</si>
  <si>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</si>
  <si>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</si>
  <si>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1.61</t>
  </si>
  <si>
    <t>▲ 1.95</t>
  </si>
  <si>
    <t>水道事業会計</t>
  </si>
  <si>
    <t>下水道事業会計</t>
  </si>
  <si>
    <t>農業集落排水事業会計</t>
  </si>
  <si>
    <t>一般会計</t>
  </si>
  <si>
    <t>介護保険特別会計</t>
  </si>
  <si>
    <t>国民健康保険特別会計</t>
  </si>
  <si>
    <t>知名町合併処理浄化槽事業会計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</si>
  <si>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</si>
  <si>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</si>
  <si>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</si>
  <si>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</si>
  <si>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</si>
  <si>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</si>
  <si>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</si>
  <si>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</si>
  <si>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</si>
  <si>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沖永良部与論地区広域事務組合（一般会計）</t>
  </si>
  <si>
    <t>沖永良部衛生管理組合（一般会計）</t>
  </si>
  <si>
    <t>沖永良部衛生管理組合（と畜場特別会計）</t>
  </si>
  <si>
    <t>沖永良部バス企業団</t>
  </si>
  <si>
    <t>鹿児島県市町村総合事務組合</t>
  </si>
  <si>
    <t>奄美群島広域事務組合</t>
  </si>
  <si>
    <t>鹿児島県後期高齢者医療広域連合（一般会計）</t>
  </si>
  <si>
    <t>鹿児島県後期高齢者医療広域連合（特別会計）</t>
  </si>
  <si>
    <t>おきえらぶフローラル株式会社</t>
    <phoneticPr fontId="2"/>
  </si>
  <si>
    <t>土地改良事業基金</t>
    <phoneticPr fontId="5"/>
  </si>
  <si>
    <t>公共施設等総合管理基金</t>
    <phoneticPr fontId="2"/>
  </si>
  <si>
    <t>ふるさとまちづくり基金</t>
    <phoneticPr fontId="2"/>
  </si>
  <si>
    <t>神川ふるさと振興基金</t>
    <phoneticPr fontId="2"/>
  </si>
  <si>
    <t>地域振興基金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</si>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</sst>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131E-4867-87C6-73F1938B5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228182</c:v>
                </c:pt>
                <c:pt idx="1">
                  <c:v>201877</c:v>
                </c:pt>
                <c:pt idx="2">
                  <c:v>192784</c:v>
                </c:pt>
                <c:pt idx="3">
                  <c:v>244419</c:v>
                </c:pt>
                <c:pt idx="4">
                  <c:v>456687</c:v>
                </c:pt>
              </c:numCache>
            </c:numRef>
          </c:val>
          <c:smooth val="0"/>
          <c:extLst>
            <c:ext xmlns:c16="http://schemas.microsoft.com/office/drawing/2014/chart" uri="{C3380CC4-5D6E-409C-BE32-E72D297353CC}">
              <c16:uniqueId val="{00000001-131E-4867-87C6-73F1938B5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c:v>
                </c:pt>
                <c:pt idx="1">
                  <c:v>3.92</c:v>
                </c:pt>
                <c:pt idx="2">
                  <c:v>5.29</c:v>
                </c:pt>
                <c:pt idx="3">
                  <c:v>3.63</c:v>
                </c:pt>
                <c:pt idx="4">
                  <c:v>1.66</c:v>
                </c:pt>
              </c:numCache>
            </c:numRef>
          </c:val>
          <c:extLst>
            <c:ext xmlns:c16="http://schemas.microsoft.com/office/drawing/2014/chart" uri="{C3380CC4-5D6E-409C-BE32-E72D297353CC}">
              <c16:uniqueId val="{00000000-7CD3-42B1-8349-54351D1345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37.479999999999997</c:v>
                </c:pt>
                <c:pt idx="1">
                  <c:v>37.270000000000003</c:v>
                </c:pt>
                <c:pt idx="2">
                  <c:v>36.44</c:v>
                </c:pt>
                <c:pt idx="3">
                  <c:v>36.700000000000003</c:v>
                </c:pt>
                <c:pt idx="4">
                  <c:v>36.799999999999997</c:v>
                </c:pt>
              </c:numCache>
            </c:numRef>
          </c:val>
          <c:extLst>
            <c:ext xmlns:c16="http://schemas.microsoft.com/office/drawing/2014/chart" uri="{C3380CC4-5D6E-409C-BE32-E72D297353CC}">
              <c16:uniqueId val="{00000001-7CD3-42B1-8349-54351D1345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c:v>
                </c:pt>
                <c:pt idx="1">
                  <c:v>0.82</c:v>
                </c:pt>
                <c:pt idx="2">
                  <c:v>3.29</c:v>
                </c:pt>
                <c:pt idx="3">
                  <c:v>-1.61</c:v>
                </c:pt>
                <c:pt idx="4">
                  <c:v>-1.95</c:v>
                </c:pt>
              </c:numCache>
            </c:numRef>
          </c:val>
          <c:smooth val="0"/>
          <c:extLst>
            <c:ext xmlns:c16="http://schemas.microsoft.com/office/drawing/2014/chart" uri="{C3380CC4-5D6E-409C-BE32-E72D297353CC}">
              <c16:uniqueId val="{00000002-7CD3-42B1-8349-54351D1345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0.75</c:v>
                </c:pt>
                <c:pt idx="2">
                  <c:v>#N/A</c:v>
                </c:pt>
                <c:pt idx="3">
                  <c:v>0.52</c:v>
                </c:pt>
                <c:pt idx="4">
                  <c:v>#N/A</c:v>
                </c:pt>
                <c:pt idx="5">
                  <c:v>0.01</c:v>
                </c:pt>
                <c:pt idx="6">
                  <c:v>#N/A</c:v>
                </c:pt>
                <c:pt idx="7">
                  <c:v>0</c:v>
                </c:pt>
                <c:pt idx="8">
                  <c:v>#N/A</c:v>
                </c:pt>
                <c:pt idx="9">
                  <c:v>0</c:v>
                </c:pt>
              </c:numCache>
            </c:numRef>
          </c:val>
          <c:extLst>
            <c:ext xmlns:c16="http://schemas.microsoft.com/office/drawing/2014/chart" uri="{C3380CC4-5D6E-409C-BE32-E72D297353CC}">
              <c16:uniqueId val="{00000000-4EE8-40CB-8A12-6E7324BF04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8-40CB-8A12-6E7324BF04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0.06</c:v>
                </c:pt>
                <c:pt idx="6">
                  <c:v>#N/A</c:v>
                </c:pt>
                <c:pt idx="7">
                  <c:v>0.06</c:v>
                </c:pt>
                <c:pt idx="8">
                  <c:v>#N/A</c:v>
                </c:pt>
                <c:pt idx="9">
                  <c:v>0.06</c:v>
                </c:pt>
              </c:numCache>
            </c:numRef>
          </c:val>
          <c:extLst>
            <c:ext xmlns:c16="http://schemas.microsoft.com/office/drawing/2014/chart" uri="{C3380CC4-5D6E-409C-BE32-E72D297353CC}">
              <c16:uniqueId val="{00000002-4EE8-40CB-8A12-6E7324BF0425}"/>
            </c:ext>
          </c:extLst>
        </c:ser>
        <c:ser>
          <c:idx val="3"/>
          <c:order val="3"/>
          <c:tx>
            <c:strRef>
              <c:f>データシート!$A$30</c:f>
              <c:strCache>
                <c:ptCount val="1"/>
                <c:pt idx="0">
                  <c:v>知名町合併処理浄化槽事業会計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0.01</c:v>
                </c:pt>
                <c:pt idx="8">
                  <c:v>#N/A</c:v>
                </c:pt>
                <c:pt idx="9">
                  <c:v>0.45</c:v>
                </c:pt>
              </c:numCache>
            </c:numRef>
          </c:val>
          <c:extLst>
            <c:ext xmlns:c16="http://schemas.microsoft.com/office/drawing/2014/chart" uri="{C3380CC4-5D6E-409C-BE32-E72D297353CC}">
              <c16:uniqueId val="{00000003-4EE8-40CB-8A12-6E7324BF042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2.36</c:v>
                </c:pt>
                <c:pt idx="2">
                  <c:v>#N/A</c:v>
                </c:pt>
                <c:pt idx="3">
                  <c:v>2.74</c:v>
                </c:pt>
                <c:pt idx="4">
                  <c:v>#N/A</c:v>
                </c:pt>
                <c:pt idx="5">
                  <c:v>3.17</c:v>
                </c:pt>
                <c:pt idx="6">
                  <c:v>#N/A</c:v>
                </c:pt>
                <c:pt idx="7">
                  <c:v>0.38</c:v>
                </c:pt>
                <c:pt idx="8">
                  <c:v>#N/A</c:v>
                </c:pt>
                <c:pt idx="9">
                  <c:v>0.53</c:v>
                </c:pt>
              </c:numCache>
            </c:numRef>
          </c:val>
          <c:extLst>
            <c:ext xmlns:c16="http://schemas.microsoft.com/office/drawing/2014/chart" uri="{C3380CC4-5D6E-409C-BE32-E72D297353CC}">
              <c16:uniqueId val="{00000004-4EE8-40CB-8A12-6E7324BF042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0.99</c:v>
                </c:pt>
                <c:pt idx="2">
                  <c:v>#N/A</c:v>
                </c:pt>
                <c:pt idx="3">
                  <c:v>0.57999999999999996</c:v>
                </c:pt>
                <c:pt idx="4">
                  <c:v>#N/A</c:v>
                </c:pt>
                <c:pt idx="5">
                  <c:v>0.5</c:v>
                </c:pt>
                <c:pt idx="6">
                  <c:v>#N/A</c:v>
                </c:pt>
                <c:pt idx="7">
                  <c:v>1.69</c:v>
                </c:pt>
                <c:pt idx="8">
                  <c:v>#N/A</c:v>
                </c:pt>
                <c:pt idx="9">
                  <c:v>1.49</c:v>
                </c:pt>
              </c:numCache>
            </c:numRef>
          </c:val>
          <c:extLst>
            <c:ext xmlns:c16="http://schemas.microsoft.com/office/drawing/2014/chart" uri="{C3380CC4-5D6E-409C-BE32-E72D297353CC}">
              <c16:uniqueId val="{00000005-4EE8-40CB-8A12-6E7324BF042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5.44</c:v>
                </c:pt>
                <c:pt idx="2">
                  <c:v>#N/A</c:v>
                </c:pt>
                <c:pt idx="3">
                  <c:v>3.39</c:v>
                </c:pt>
                <c:pt idx="4">
                  <c:v>#N/A</c:v>
                </c:pt>
                <c:pt idx="5">
                  <c:v>5.27</c:v>
                </c:pt>
                <c:pt idx="6">
                  <c:v>#N/A</c:v>
                </c:pt>
                <c:pt idx="7">
                  <c:v>3.62</c:v>
                </c:pt>
                <c:pt idx="8">
                  <c:v>#N/A</c:v>
                </c:pt>
                <c:pt idx="9">
                  <c:v>1.66</c:v>
                </c:pt>
              </c:numCache>
            </c:numRef>
          </c:val>
          <c:extLst>
            <c:ext xmlns:c16="http://schemas.microsoft.com/office/drawing/2014/chart" uri="{C3380CC4-5D6E-409C-BE32-E72D297353CC}">
              <c16:uniqueId val="{00000006-4EE8-40CB-8A12-6E7324BF0425}"/>
            </c:ext>
          </c:extLst>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0.13</c:v>
                </c:pt>
                <c:pt idx="4">
                  <c:v>#N/A</c:v>
                </c:pt>
                <c:pt idx="5">
                  <c:v>0.14000000000000001</c:v>
                </c:pt>
                <c:pt idx="6">
                  <c:v>#N/A</c:v>
                </c:pt>
                <c:pt idx="7">
                  <c:v>0.04</c:v>
                </c:pt>
                <c:pt idx="8">
                  <c:v>#N/A</c:v>
                </c:pt>
                <c:pt idx="9">
                  <c:v>2.2999999999999998</c:v>
                </c:pt>
              </c:numCache>
            </c:numRef>
          </c:val>
          <c:extLst>
            <c:ext xmlns:c16="http://schemas.microsoft.com/office/drawing/2014/chart" uri="{C3380CC4-5D6E-409C-BE32-E72D297353CC}">
              <c16:uniqueId val="{00000007-4EE8-40CB-8A12-6E7324BF04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0.11</c:v>
                </c:pt>
                <c:pt idx="2">
                  <c:v>#N/A</c:v>
                </c:pt>
                <c:pt idx="3">
                  <c:v>0.04</c:v>
                </c:pt>
                <c:pt idx="4">
                  <c:v>#N/A</c:v>
                </c:pt>
                <c:pt idx="5">
                  <c:v>0.01</c:v>
                </c:pt>
                <c:pt idx="6">
                  <c:v>#N/A</c:v>
                </c:pt>
                <c:pt idx="7">
                  <c:v>0.06</c:v>
                </c:pt>
                <c:pt idx="8">
                  <c:v>#N/A</c:v>
                </c:pt>
                <c:pt idx="9">
                  <c:v>2.46</c:v>
                </c:pt>
              </c:numCache>
            </c:numRef>
          </c:val>
          <c:extLst>
            <c:ext xmlns:c16="http://schemas.microsoft.com/office/drawing/2014/chart" uri="{C3380CC4-5D6E-409C-BE32-E72D297353CC}">
              <c16:uniqueId val="{00000008-4EE8-40CB-8A12-6E7324BF04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5.96</c:v>
                </c:pt>
                <c:pt idx="2">
                  <c:v>#N/A</c:v>
                </c:pt>
                <c:pt idx="3">
                  <c:v>5.21</c:v>
                </c:pt>
                <c:pt idx="4">
                  <c:v>#N/A</c:v>
                </c:pt>
                <c:pt idx="5">
                  <c:v>3.96</c:v>
                </c:pt>
                <c:pt idx="6">
                  <c:v>#N/A</c:v>
                </c:pt>
                <c:pt idx="7">
                  <c:v>4.5199999999999996</c:v>
                </c:pt>
                <c:pt idx="8">
                  <c:v>#N/A</c:v>
                </c:pt>
                <c:pt idx="9">
                  <c:v>4.6399999999999997</c:v>
                </c:pt>
              </c:numCache>
            </c:numRef>
          </c:val>
          <c:extLst>
            <c:ext xmlns:c16="http://schemas.microsoft.com/office/drawing/2014/chart" uri="{C3380CC4-5D6E-409C-BE32-E72D297353CC}">
              <c16:uniqueId val="{00000009-4EE8-40CB-8A12-6E7324BF04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662</c:v>
                </c:pt>
                <c:pt idx="5">
                  <c:v>770</c:v>
                </c:pt>
                <c:pt idx="8">
                  <c:v>749</c:v>
                </c:pt>
                <c:pt idx="11">
                  <c:v>788</c:v>
                </c:pt>
                <c:pt idx="14">
                  <c:v>744</c:v>
                </c:pt>
              </c:numCache>
            </c:numRef>
          </c:val>
          <c:extLst>
            <c:ext xmlns:c16="http://schemas.microsoft.com/office/drawing/2014/chart" uri="{C3380CC4-5D6E-409C-BE32-E72D297353CC}">
              <c16:uniqueId val="{00000000-D9C7-4C5F-A164-6E7B92FD46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C7-4C5F-A164-6E7B92FD46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D9C7-4C5F-A164-6E7B92FD46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5</c:v>
                </c:pt>
                <c:pt idx="6">
                  <c:v>8</c:v>
                </c:pt>
                <c:pt idx="9">
                  <c:v>10</c:v>
                </c:pt>
                <c:pt idx="12">
                  <c:v>5</c:v>
                </c:pt>
              </c:numCache>
            </c:numRef>
          </c:val>
          <c:extLst>
            <c:ext xmlns:c16="http://schemas.microsoft.com/office/drawing/2014/chart" uri="{C3380CC4-5D6E-409C-BE32-E72D297353CC}">
              <c16:uniqueId val="{00000003-D9C7-4C5F-A164-6E7B92FD46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c:v>
                </c:pt>
                <c:pt idx="3">
                  <c:v>160</c:v>
                </c:pt>
                <c:pt idx="6">
                  <c:v>155</c:v>
                </c:pt>
                <c:pt idx="9">
                  <c:v>162</c:v>
                </c:pt>
                <c:pt idx="12">
                  <c:v>189</c:v>
                </c:pt>
              </c:numCache>
            </c:numRef>
          </c:val>
          <c:extLst>
            <c:ext xmlns:c16="http://schemas.microsoft.com/office/drawing/2014/chart" uri="{C3380CC4-5D6E-409C-BE32-E72D297353CC}">
              <c16:uniqueId val="{00000004-D9C7-4C5F-A164-6E7B92FD46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C7-4C5F-A164-6E7B92FD46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C7-4C5F-A164-6E7B92FD46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827</c:v>
                </c:pt>
                <c:pt idx="3">
                  <c:v>901</c:v>
                </c:pt>
                <c:pt idx="6">
                  <c:v>944</c:v>
                </c:pt>
                <c:pt idx="9">
                  <c:v>1013</c:v>
                </c:pt>
                <c:pt idx="12">
                  <c:v>973</c:v>
                </c:pt>
              </c:numCache>
            </c:numRef>
          </c:val>
          <c:extLst>
            <c:ext xmlns:c16="http://schemas.microsoft.com/office/drawing/2014/chart" uri="{C3380CC4-5D6E-409C-BE32-E72D297353CC}">
              <c16:uniqueId val="{00000007-D9C7-4C5F-A164-6E7B92FD46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296</c:v>
                </c:pt>
                <c:pt idx="5">
                  <c:v>#N/A</c:v>
                </c:pt>
                <c:pt idx="6">
                  <c:v>#N/A</c:v>
                </c:pt>
                <c:pt idx="7">
                  <c:v>358</c:v>
                </c:pt>
                <c:pt idx="8">
                  <c:v>#N/A</c:v>
                </c:pt>
                <c:pt idx="9">
                  <c:v>#N/A</c:v>
                </c:pt>
                <c:pt idx="10">
                  <c:v>397</c:v>
                </c:pt>
                <c:pt idx="11">
                  <c:v>#N/A</c:v>
                </c:pt>
                <c:pt idx="12">
                  <c:v>#N/A</c:v>
                </c:pt>
                <c:pt idx="13">
                  <c:v>424</c:v>
                </c:pt>
                <c:pt idx="14">
                  <c:v>#N/A</c:v>
                </c:pt>
              </c:numCache>
            </c:numRef>
          </c:val>
          <c:smooth val="0"/>
          <c:extLst>
            <c:ext xmlns:c16="http://schemas.microsoft.com/office/drawing/2014/chart" uri="{C3380CC4-5D6E-409C-BE32-E72D297353CC}">
              <c16:uniqueId val="{00000008-D9C7-4C5F-A164-6E7B92FD46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6439</c:v>
                </c:pt>
                <c:pt idx="5">
                  <c:v>6641</c:v>
                </c:pt>
                <c:pt idx="8">
                  <c:v>5936</c:v>
                </c:pt>
                <c:pt idx="11">
                  <c:v>6150</c:v>
                </c:pt>
                <c:pt idx="14">
                  <c:v>6074</c:v>
                </c:pt>
              </c:numCache>
            </c:numRef>
          </c:val>
          <c:extLst>
            <c:ext xmlns:c16="http://schemas.microsoft.com/office/drawing/2014/chart" uri="{C3380CC4-5D6E-409C-BE32-E72D297353CC}">
              <c16:uniqueId val="{00000000-5D65-4919-B088-9FF34F7749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439</c:v>
                </c:pt>
                <c:pt idx="5">
                  <c:v>502</c:v>
                </c:pt>
                <c:pt idx="8">
                  <c:v>587</c:v>
                </c:pt>
                <c:pt idx="11">
                  <c:v>597</c:v>
                </c:pt>
                <c:pt idx="14">
                  <c:v>644</c:v>
                </c:pt>
              </c:numCache>
            </c:numRef>
          </c:val>
          <c:extLst>
            <c:ext xmlns:c16="http://schemas.microsoft.com/office/drawing/2014/chart" uri="{C3380CC4-5D6E-409C-BE32-E72D297353CC}">
              <c16:uniqueId val="{00000001-5D65-4919-B088-9FF34F7749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2409</c:v>
                </c:pt>
                <c:pt idx="5">
                  <c:v>2697</c:v>
                </c:pt>
                <c:pt idx="8">
                  <c:v>3166</c:v>
                </c:pt>
                <c:pt idx="11">
                  <c:v>3239</c:v>
                </c:pt>
                <c:pt idx="14">
                  <c:v>3070</c:v>
                </c:pt>
              </c:numCache>
            </c:numRef>
          </c:val>
          <c:extLst>
            <c:ext xmlns:c16="http://schemas.microsoft.com/office/drawing/2014/chart" uri="{C3380CC4-5D6E-409C-BE32-E72D297353CC}">
              <c16:uniqueId val="{00000002-5D65-4919-B088-9FF34F7749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5-4919-B088-9FF34F7749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65-4919-B088-9FF34F7749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68</c:v>
                </c:pt>
                <c:pt idx="3">
                  <c:v>123</c:v>
                </c:pt>
                <c:pt idx="6">
                  <c:v>144</c:v>
                </c:pt>
                <c:pt idx="9">
                  <c:v>143</c:v>
                </c:pt>
                <c:pt idx="12">
                  <c:v>107</c:v>
                </c:pt>
              </c:numCache>
            </c:numRef>
          </c:val>
          <c:extLst>
            <c:ext xmlns:c16="http://schemas.microsoft.com/office/drawing/2014/chart" uri="{C3380CC4-5D6E-409C-BE32-E72D297353CC}">
              <c16:uniqueId val="{00000005-5D65-4919-B088-9FF34F7749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468</c:v>
                </c:pt>
                <c:pt idx="3">
                  <c:v>334</c:v>
                </c:pt>
                <c:pt idx="6">
                  <c:v>339</c:v>
                </c:pt>
                <c:pt idx="9">
                  <c:v>290</c:v>
                </c:pt>
                <c:pt idx="12">
                  <c:v>250</c:v>
                </c:pt>
              </c:numCache>
            </c:numRef>
          </c:val>
          <c:extLst>
            <c:ext xmlns:c16="http://schemas.microsoft.com/office/drawing/2014/chart" uri="{C3380CC4-5D6E-409C-BE32-E72D297353CC}">
              <c16:uniqueId val="{00000006-5D65-4919-B088-9FF34F7749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c:v>
                </c:pt>
                <c:pt idx="3">
                  <c:v>77</c:v>
                </c:pt>
                <c:pt idx="6">
                  <c:v>68</c:v>
                </c:pt>
                <c:pt idx="9">
                  <c:v>58</c:v>
                </c:pt>
                <c:pt idx="12">
                  <c:v>53</c:v>
                </c:pt>
              </c:numCache>
            </c:numRef>
          </c:val>
          <c:extLst>
            <c:ext xmlns:c16="http://schemas.microsoft.com/office/drawing/2014/chart" uri="{C3380CC4-5D6E-409C-BE32-E72D297353CC}">
              <c16:uniqueId val="{00000007-5D65-4919-B088-9FF34F7749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1828</c:v>
                </c:pt>
                <c:pt idx="3">
                  <c:v>1720</c:v>
                </c:pt>
                <c:pt idx="6">
                  <c:v>1659</c:v>
                </c:pt>
                <c:pt idx="9">
                  <c:v>1538</c:v>
                </c:pt>
                <c:pt idx="12">
                  <c:v>1479</c:v>
                </c:pt>
              </c:numCache>
            </c:numRef>
          </c:val>
          <c:extLst>
            <c:ext xmlns:c16="http://schemas.microsoft.com/office/drawing/2014/chart" uri="{C3380CC4-5D6E-409C-BE32-E72D297353CC}">
              <c16:uniqueId val="{00000008-5D65-4919-B088-9FF34F7749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65-4919-B088-9FF34F7749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8497</c:v>
                </c:pt>
                <c:pt idx="3">
                  <c:v>8264</c:v>
                </c:pt>
                <c:pt idx="6">
                  <c:v>7997</c:v>
                </c:pt>
                <c:pt idx="9">
                  <c:v>7976</c:v>
                </c:pt>
                <c:pt idx="12">
                  <c:v>8317</c:v>
                </c:pt>
              </c:numCache>
            </c:numRef>
          </c:val>
          <c:extLst>
            <c:ext xmlns:c16="http://schemas.microsoft.com/office/drawing/2014/chart" uri="{C3380CC4-5D6E-409C-BE32-E72D297353CC}">
              <c16:uniqueId val="{0000000A-5D65-4919-B088-9FF34F7749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1662</c:v>
                </c:pt>
                <c:pt idx="2">
                  <c:v>#N/A</c:v>
                </c:pt>
                <c:pt idx="3">
                  <c:v>#N/A</c:v>
                </c:pt>
                <c:pt idx="4">
                  <c:v>679</c:v>
                </c:pt>
                <c:pt idx="5">
                  <c:v>#N/A</c:v>
                </c:pt>
                <c:pt idx="6">
                  <c:v>#N/A</c:v>
                </c:pt>
                <c:pt idx="7">
                  <c:v>519</c:v>
                </c:pt>
                <c:pt idx="8">
                  <c:v>#N/A</c:v>
                </c:pt>
                <c:pt idx="9">
                  <c:v>#N/A</c:v>
                </c:pt>
                <c:pt idx="10">
                  <c:v>19</c:v>
                </c:pt>
                <c:pt idx="11">
                  <c:v>#N/A</c:v>
                </c:pt>
                <c:pt idx="12">
                  <c:v>#N/A</c:v>
                </c:pt>
                <c:pt idx="13">
                  <c:v>418</c:v>
                </c:pt>
                <c:pt idx="14">
                  <c:v>#N/A</c:v>
                </c:pt>
              </c:numCache>
            </c:numRef>
          </c:val>
          <c:smooth val="0"/>
          <c:extLst>
            <c:ext xmlns:c16="http://schemas.microsoft.com/office/drawing/2014/chart" uri="{C3380CC4-5D6E-409C-BE32-E72D297353CC}">
              <c16:uniqueId val="{0000000B-5D65-4919-B088-9FF34F7749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1476</c:v>
                </c:pt>
                <c:pt idx="1">
                  <c:v>1479</c:v>
                </c:pt>
                <c:pt idx="2">
                  <c:v>1480</c:v>
                </c:pt>
              </c:numCache>
            </c:numRef>
          </c:val>
          <c:extLst>
            <c:ext xmlns:c16="http://schemas.microsoft.com/office/drawing/2014/chart" uri="{C3380CC4-5D6E-409C-BE32-E72D297353CC}">
              <c16:uniqueId val="{00000000-8B77-4717-9FD3-ABD71C8C68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144</c:v>
                </c:pt>
                <c:pt idx="1">
                  <c:v>214</c:v>
                </c:pt>
                <c:pt idx="2">
                  <c:v>215</c:v>
                </c:pt>
              </c:numCache>
            </c:numRef>
          </c:val>
          <c:extLst>
            <c:ext xmlns:c16="http://schemas.microsoft.com/office/drawing/2014/chart" uri="{C3380CC4-5D6E-409C-BE32-E72D297353CC}">
              <c16:uniqueId val="{00000001-8B77-4717-9FD3-ABD71C8C68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1295</c:v>
                </c:pt>
                <c:pt idx="1">
                  <c:v>1222</c:v>
                </c:pt>
                <c:pt idx="2">
                  <c:v>1032</c:v>
                </c:pt>
              </c:numCache>
            </c:numRef>
          </c:val>
          <c:extLst>
            <c:ext xmlns:c16="http://schemas.microsoft.com/office/drawing/2014/chart" uri="{C3380CC4-5D6E-409C-BE32-E72D297353CC}">
              <c16:uniqueId val="{00000002-8B77-4717-9FD3-ABD71C8C68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5,509
5,446
53.30
8,386,673
8,088,052
66,823
4,020,675
8,317,245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主要産業が農業となっており、製造業等の事業所も少なく、人口減少や高齢化等も進んでいるため、財政基盤が脆弱であり、財政力指数は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と類似団体平均よりも低い状況である。</a:t>
          </a:r>
        </a:p>
        <a:p>
          <a:r>
            <a:rPr kumimoji="1" lang="ja-JP" altLang="en-US" sz="1300">
              <a:latin typeface="ＭＳ Ｐゴシック" panose="020B0600070205080204" pitchFamily="50" charset="-128"/>
              <a:ea typeface="ＭＳ Ｐゴシック" panose="020B0600070205080204" pitchFamily="50" charset="-128"/>
            </a:rPr>
            <a:t>　離島という地理的条件ゆえ行政コストの削減は非常に難しい課題ではあるが、町税等自主財源の確保、経常経費の削減に取り組み、財政の健全化に努める。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年度に策定した「知名町集中改革プラン」（定員削減・経常経費の削減・事務改善等）の取組みを継続実施しており、令和元年度の</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に対し令和５年度は</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％と改善しているが、前年度の</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新型コロナウイルス感染症の行動制限緩和により、物件費（旅費）等が増加傾向にあり、公債費が高止まりの状況のため増加した。自主財源の確保及び交付税措置率の高い地方債の活用により、経常一般財源の確保に努め、事務事業の整理合理化、公共施設の統廃合等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157734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7704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75692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05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8052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やや低い水準であるが、認定こども園などの施設運営を直営で行っているため、今後は、民間でも実施可能な部分については、指定管理者制度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170700</xdr:rowOff>
    </xdr:from>
    <xdr:to>
      <xdr:col>23</xdr:col>
      <xdr:colOff>133350</xdr:colOff>
      <xdr:row>83</xdr:row>
      <xdr:rowOff>70937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9600"/>
          <a:ext cx="838200" cy="7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120447</xdr:rowOff>
    </xdr:from>
    <xdr:to>
      <xdr:col>19</xdr:col>
      <xdr:colOff>133350</xdr:colOff>
      <xdr:row>82</xdr:row>
      <xdr:rowOff>170700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9347"/>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36640</xdr:rowOff>
    </xdr:from>
    <xdr:to>
      <xdr:col>15</xdr:col>
      <xdr:colOff>82550</xdr:colOff>
      <xdr:row>82</xdr:row>
      <xdr:rowOff>120447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5540"/>
          <a:ext cx="889000" cy="8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132511</xdr:rowOff>
    </xdr:from>
    <xdr:to>
      <xdr:col>11</xdr:col>
      <xdr:colOff>31750</xdr:colOff>
      <xdr:row>82</xdr:row>
      <xdr:rowOff>36640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9961"/>
          <a:ext cx="889000" cy="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20137</xdr:rowOff>
    </xdr:from>
    <xdr:to>
      <xdr:col>23</xdr:col>
      <xdr:colOff>184150</xdr:colOff>
      <xdr:row>83</xdr:row>
      <xdr:rowOff>121737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36664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119900</xdr:rowOff>
    </xdr:from>
    <xdr:to>
      <xdr:col>19</xdr:col>
      <xdr:colOff>184150</xdr:colOff>
      <xdr:row>83</xdr:row>
      <xdr:rowOff>50050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60227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69647</xdr:rowOff>
    </xdr:from>
    <xdr:to>
      <xdr:col>15</xdr:col>
      <xdr:colOff>133350</xdr:colOff>
      <xdr:row>82</xdr:row>
      <xdr:rowOff>171247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9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157290</xdr:rowOff>
    </xdr:from>
    <xdr:to>
      <xdr:col>11</xdr:col>
      <xdr:colOff>82550</xdr:colOff>
      <xdr:row>82</xdr:row>
      <xdr:rowOff>87440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97617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81711</xdr:rowOff>
    </xdr:from>
    <xdr:to>
      <xdr:col>7</xdr:col>
      <xdr:colOff>31750</xdr:colOff>
      <xdr:row>82</xdr:row>
      <xdr:rowOff>11861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22038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ラスパイレス指数は、全国町村平均より同水準の状況にある。</a:t>
          </a:r>
        </a:p>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ポイント減少した要因は、前年と比較し、大卒（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年）の経験年数階層において変動が生じたため。</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17639</xdr:rowOff>
    </xdr:from>
    <xdr:to>
      <xdr:col>77</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733639"/>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17639</xdr:rowOff>
    </xdr:from>
    <xdr:to>
      <xdr:col>72</xdr:col>
      <xdr:colOff>203200</xdr:colOff>
      <xdr:row>80</xdr:row>
      <xdr:rowOff>84666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7336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81</xdr:row>
      <xdr:rowOff>127705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80066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138289</xdr:rowOff>
    </xdr:from>
    <xdr:to>
      <xdr:col>73</xdr:col>
      <xdr:colOff>44450</xdr:colOff>
      <xdr:row>80</xdr:row>
      <xdr:rowOff>68439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6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78616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4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離島という地域特性のため、保育所等へ民間企業が参入しづらい状況にあること等により、行政がより多くの住民サービスを提供していることから、類似団体平均よりも高い状況にある。　　　　　</a:t>
          </a:r>
        </a:p>
        <a:p>
          <a:r>
            <a:rPr kumimoji="1" lang="ja-JP" altLang="en-US" sz="1300">
              <a:latin typeface="ＭＳ Ｐゴシック" panose="020B0600070205080204" pitchFamily="50" charset="-128"/>
              <a:ea typeface="ＭＳ Ｐゴシック" panose="020B0600070205080204" pitchFamily="50" charset="-128"/>
            </a:rPr>
            <a:t>　職員数は減少したものの人口が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名減ったため</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ポイント増加している。社会情勢の変化で住民ニーズが多様化しており、その対応を求められているが、組織機構の再編を図るなど職員数の適正化に努める。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106223</xdr:rowOff>
    </xdr:from>
    <xdr:to>
      <xdr:col>81</xdr:col>
      <xdr:colOff>44450</xdr:colOff>
      <xdr:row>62</xdr:row>
      <xdr:rowOff>132283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36123"/>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106223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3467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90780</xdr:rowOff>
    </xdr:from>
    <xdr:to>
      <xdr:col>72</xdr:col>
      <xdr:colOff>203200</xdr:colOff>
      <xdr:row>62</xdr:row>
      <xdr:rowOff>104775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72068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43485</xdr:rowOff>
    </xdr:from>
    <xdr:to>
      <xdr:col>68</xdr:col>
      <xdr:colOff>152400</xdr:colOff>
      <xdr:row>62</xdr:row>
      <xdr:rowOff>90780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7338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81483</xdr:rowOff>
    </xdr:from>
    <xdr:to>
      <xdr:col>81</xdr:col>
      <xdr:colOff>95250</xdr:colOff>
      <xdr:row>63</xdr:row>
      <xdr:rowOff>11633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53560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55423</xdr:rowOff>
    </xdr:from>
    <xdr:to>
      <xdr:col>77</xdr:col>
      <xdr:colOff>95250</xdr:colOff>
      <xdr:row>62</xdr:row>
      <xdr:rowOff>157023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141800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7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140352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39980</xdr:rowOff>
    </xdr:from>
    <xdr:to>
      <xdr:col>68</xdr:col>
      <xdr:colOff>203200</xdr:colOff>
      <xdr:row>62</xdr:row>
      <xdr:rowOff>141580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126357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164135</xdr:rowOff>
    </xdr:from>
    <xdr:to>
      <xdr:col>64</xdr:col>
      <xdr:colOff>152400</xdr:colOff>
      <xdr:row>62</xdr:row>
      <xdr:rowOff>94285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6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79062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70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中学校の屋内運動場の改築及び認定こども園新築等に係る元金償還が始まり、公債費が高止まりの状況であり前年度より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ポイント増加した。今後は償還終了事業もあることから改善の見込みである。</a:t>
          </a:r>
        </a:p>
        <a:p>
          <a:r>
            <a:rPr kumimoji="1" lang="ja-JP" altLang="en-US" sz="1300">
              <a:latin typeface="ＭＳ Ｐゴシック" panose="020B0600070205080204" pitchFamily="50" charset="-128"/>
              <a:ea typeface="ＭＳ Ｐゴシック" panose="020B0600070205080204" pitchFamily="50" charset="-128"/>
            </a:rPr>
            <a:t>　今後は、町営住宅や学校施設の改修工事が控えているため、年間の起債発行額の制限を検討するなど、引き続き交付税措置の有利な地方債の活用等により比率の改善に努める。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108373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％から、令和５年度は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と将来負担比率は年々改善されている。しかし、令和５年度は庁舎建設事業の実施により起債残高が増加し、庁舎建設基金の取崩しにより、充当可能な財源が減少したことにより前年度より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今後も後世への負担を少しでも軽減するよう、新規事業の実施等について総点検を図り、起債発行額の抑制及び基金積み立て等により財政の健全化を図る。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90110</xdr:rowOff>
    </xdr:from>
    <xdr:to>
      <xdr:col>81</xdr:col>
      <xdr:colOff>44450</xdr:colOff>
      <xdr:row>14</xdr:row>
      <xdr:rowOff>57694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318960"/>
          <a:ext cx="8382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90110</xdr:rowOff>
    </xdr:from>
    <xdr:to>
      <xdr:col>77</xdr:col>
      <xdr:colOff>44450</xdr:colOff>
      <xdr:row>14</xdr:row>
      <xdr:rowOff>91017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1896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91017</xdr:rowOff>
    </xdr:from>
    <xdr:to>
      <xdr:col>72</xdr:col>
      <xdr:colOff>203200</xdr:colOff>
      <xdr:row>14</xdr:row>
      <xdr:rowOff>169152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9131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169152</xdr:rowOff>
    </xdr:from>
    <xdr:to>
      <xdr:col>68</xdr:col>
      <xdr:colOff>152400</xdr:colOff>
      <xdr:row>17</xdr:row>
      <xdr:rowOff>66161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69452"/>
          <a:ext cx="889000" cy="4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6894</xdr:rowOff>
    </xdr:from>
    <xdr:to>
      <xdr:col>81</xdr:col>
      <xdr:colOff>95250</xdr:colOff>
      <xdr:row>14</xdr:row>
      <xdr:rowOff>108494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150421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39310</xdr:rowOff>
    </xdr:from>
    <xdr:to>
      <xdr:col>77</xdr:col>
      <xdr:colOff>95250</xdr:colOff>
      <xdr:row>13</xdr:row>
      <xdr:rowOff>140910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125687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5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118352</xdr:rowOff>
    </xdr:from>
    <xdr:to>
      <xdr:col>68</xdr:col>
      <xdr:colOff>203200</xdr:colOff>
      <xdr:row>15</xdr:row>
      <xdr:rowOff>48502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33279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15361</xdr:rowOff>
    </xdr:from>
    <xdr:to>
      <xdr:col>64</xdr:col>
      <xdr:colOff>152400</xdr:colOff>
      <xdr:row>17</xdr:row>
      <xdr:rowOff>116961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101738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5,509
5,446
53.30
8,386,673
8,088,052
66,823
4,020,675
8,317,245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人件費に係るものは、令和３年度の退職手当負担金の見直しにより前年度より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されたたものの、総じて高い傾向にある。離島という地域特性のため、保育所等へ民間企業が参入しづらい状況にあることや、行政が多くの住民サービスを提供しているため、職員数が多いことが主な要因である。今後は、民間でも実施可能な部分については、指定管理者制度の導入などを進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物件費に係るものについては、類似団体と比較して低い水準であるが、前年度から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ポイント増加した。主な要因は、新型コロナウイルス感染症により、自粛していや出張等の旅費の増加及び物価上昇による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ためである。今後も職員の節減意識を高めつつ支出の抑制に努め、リース契約等を必要最小限にとどめるなど、適切な執行に努める。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511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84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84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16</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273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扶助費に係るものについては、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と比較して高い状況である。今後も少子高齢化及び人口減少のさらなる進行や医療費の増により扶助費の増加が見込まれるが、町民が安心して生活できるよう福祉の充実を図りながら、住民ニーズに合わせた単独扶助費の見直し等を行うなど、適正な執行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59</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091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その他に係るものについては、前年度比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た。主な要因は、下水道事業会計（公共下水・農業集落排水・合併処理浄化槽）の法的化に伴い繰出金から負担金に整理したためである。今後は、維持補修費が増加することが見込まれることから、効率的な公共施設の維持管理に努め、経費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4630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104140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153924</xdr:rowOff>
    </xdr:from>
    <xdr:to>
      <xdr:col>82</xdr:col>
      <xdr:colOff>158750</xdr:colOff>
      <xdr:row>55</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170451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2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補助費に係るものについては、類似団体と比較して同水準であるが、前年度から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増加した。主な要因は、下水道事業会計（公共下水・農業集落排水・合併処理浄化槽）の法的化に伴い負担金として整理したためである。また各物価高騰対策での補助金や一部事務組合に対する補助金が増加したためであ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289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980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年度が償還のピークだったため前年度から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次年度以降、過去の大規模事業に伴う償還が終了することから減少していく。しかし、今後も老朽化した公共施設の整備に伴い、起債発行額は上昇する見込みである。交付税措置率の高い、財政上負担の少ない地方債を活用し、施設の統廃合及び集約化等を検討のうえ、起債の抑制に努め財政の健全化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39370</xdr:rowOff>
    </xdr:from>
    <xdr:to>
      <xdr:col>24</xdr:col>
      <xdr:colOff>25400</xdr:colOff>
      <xdr:row>78</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12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62230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667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85089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705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160020</xdr:rowOff>
    </xdr:from>
    <xdr:to>
      <xdr:col>24</xdr:col>
      <xdr:colOff>76200</xdr:colOff>
      <xdr:row>78</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xdr:rowOff>
    </xdr:from>
    <xdr:to>
      <xdr:col>20</xdr:col>
      <xdr:colOff>38100</xdr:colOff>
      <xdr:row>78</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97807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34289</xdr:rowOff>
    </xdr:from>
    <xdr:to>
      <xdr:col>11</xdr:col>
      <xdr:colOff>60325</xdr:colOff>
      <xdr:row>78</xdr:row>
      <xdr:rowOff>135889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120666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公債費以外に係るものについては、前年度比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ポイント増加した。主な要因は、コロナの収束による物件費及び補助費（一部事務組合含む）等の増加が主なものである。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113284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9542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86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75</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8628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76</xdr:row>
      <xdr:rowOff>113285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645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62484</xdr:rowOff>
    </xdr:from>
    <xdr:to>
      <xdr:col>82</xdr:col>
      <xdr:colOff>158750</xdr:colOff>
      <xdr:row>74</xdr:row>
      <xdr:rowOff>164084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79011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38699</xdr:rowOff>
    </xdr:from>
    <xdr:to>
      <xdr:col>29</xdr:col>
      <xdr:colOff>127000</xdr:colOff>
      <xdr:row>16</xdr:row>
      <xdr:rowOff>88123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9524"/>
          <a:ext cx="647700" cy="49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88123</xdr:rowOff>
    </xdr:from>
    <xdr:to>
      <xdr:col>26</xdr:col>
      <xdr:colOff>50800</xdr:colOff>
      <xdr:row>16</xdr:row>
      <xdr:rowOff>114700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78948"/>
          <a:ext cx="698500" cy="26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114700</xdr:rowOff>
    </xdr:from>
    <xdr:to>
      <xdr:col>22</xdr:col>
      <xdr:colOff>114300</xdr:colOff>
      <xdr:row>16</xdr:row>
      <xdr:rowOff>151683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5525"/>
          <a:ext cx="698500" cy="3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151683</xdr:rowOff>
    </xdr:from>
    <xdr:to>
      <xdr:col>18</xdr:col>
      <xdr:colOff>177800</xdr:colOff>
      <xdr:row>16</xdr:row>
      <xdr:rowOff>153027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42508"/>
          <a:ext cx="698500" cy="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159349</xdr:rowOff>
    </xdr:from>
    <xdr:to>
      <xdr:col>29</xdr:col>
      <xdr:colOff>177800</xdr:colOff>
      <xdr:row>16</xdr:row>
      <xdr:rowOff>89499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37323</xdr:rowOff>
    </xdr:from>
    <xdr:to>
      <xdr:col>26</xdr:col>
      <xdr:colOff>101600</xdr:colOff>
      <xdr:row>16</xdr:row>
      <xdr:rowOff>138923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2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149100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63900</xdr:rowOff>
    </xdr:from>
    <xdr:to>
      <xdr:col>22</xdr:col>
      <xdr:colOff>165100</xdr:colOff>
      <xdr:row>16</xdr:row>
      <xdr:rowOff>165500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100883</xdr:rowOff>
    </xdr:from>
    <xdr:to>
      <xdr:col>19</xdr:col>
      <xdr:colOff>38100</xdr:colOff>
      <xdr:row>17</xdr:row>
      <xdr:rowOff>31033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41210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102227</xdr:rowOff>
    </xdr:from>
    <xdr:to>
      <xdr:col>15</xdr:col>
      <xdr:colOff>101600</xdr:colOff>
      <xdr:row>17</xdr:row>
      <xdr:rowOff>32377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42554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90424</xdr:rowOff>
    </xdr:from>
    <xdr:to>
      <xdr:col>29</xdr:col>
      <xdr:colOff>127000</xdr:colOff>
      <xdr:row>34</xdr:row>
      <xdr:rowOff>192706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57874"/>
          <a:ext cx="647700" cy="102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192706</xdr:rowOff>
    </xdr:from>
    <xdr:to>
      <xdr:col>26</xdr:col>
      <xdr:colOff>50800</xdr:colOff>
      <xdr:row>34</xdr:row>
      <xdr:rowOff>320151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60156"/>
          <a:ext cx="698500" cy="1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320151</xdr:rowOff>
    </xdr:from>
    <xdr:to>
      <xdr:col>22</xdr:col>
      <xdr:colOff>114300</xdr:colOff>
      <xdr:row>35</xdr:row>
      <xdr:rowOff>165372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87601"/>
          <a:ext cx="698500" cy="188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63319</xdr:rowOff>
    </xdr:from>
    <xdr:to>
      <xdr:col>18</xdr:col>
      <xdr:colOff>177800</xdr:colOff>
      <xdr:row>35</xdr:row>
      <xdr:rowOff>165372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73669"/>
          <a:ext cx="698500" cy="10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39624</xdr:rowOff>
    </xdr:from>
    <xdr:to>
      <xdr:col>29</xdr:col>
      <xdr:colOff>177800</xdr:colOff>
      <xdr:row>34</xdr:row>
      <xdr:rowOff>141224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227601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141906</xdr:rowOff>
    </xdr:from>
    <xdr:to>
      <xdr:col>26</xdr:col>
      <xdr:colOff>101600</xdr:colOff>
      <xdr:row>34</xdr:row>
      <xdr:rowOff>243506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0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253683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7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269351</xdr:rowOff>
    </xdr:from>
    <xdr:to>
      <xdr:col>22</xdr:col>
      <xdr:colOff>165100</xdr:colOff>
      <xdr:row>35</xdr:row>
      <xdr:rowOff>28051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3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38228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114572</xdr:rowOff>
    </xdr:from>
    <xdr:to>
      <xdr:col>19</xdr:col>
      <xdr:colOff>38100</xdr:colOff>
      <xdr:row>35</xdr:row>
      <xdr:rowOff>216172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226349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12519</xdr:rowOff>
    </xdr:from>
    <xdr:to>
      <xdr:col>15</xdr:col>
      <xdr:colOff>101600</xdr:colOff>
      <xdr:row>35</xdr:row>
      <xdr:rowOff>114119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2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124296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5,509
5,446
53.30
8,386,673
8,088,052
66,823
4,020,675
8,317,245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77784</xdr:rowOff>
    </xdr:from>
    <xdr:to>
      <xdr:col>24</xdr:col>
      <xdr:colOff>63500</xdr:colOff>
      <xdr:row>34</xdr:row>
      <xdr:rowOff>78624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907084"/>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74486</xdr:rowOff>
    </xdr:from>
    <xdr:to>
      <xdr:col>19</xdr:col>
      <xdr:colOff>177800</xdr:colOff>
      <xdr:row>34</xdr:row>
      <xdr:rowOff>77784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903786"/>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63805</xdr:rowOff>
    </xdr:from>
    <xdr:to>
      <xdr:col>15</xdr:col>
      <xdr:colOff>50800</xdr:colOff>
      <xdr:row>34</xdr:row>
      <xdr:rowOff>74486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893105"/>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63805</xdr:rowOff>
    </xdr:from>
    <xdr:to>
      <xdr:col>10</xdr:col>
      <xdr:colOff>114300</xdr:colOff>
      <xdr:row>35</xdr:row>
      <xdr:rowOff>48100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93105"/>
          <a:ext cx="889000" cy="1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27824</xdr:rowOff>
    </xdr:from>
    <xdr:to>
      <xdr:col>24</xdr:col>
      <xdr:colOff>114300</xdr:colOff>
      <xdr:row>34</xdr:row>
      <xdr:rowOff>129424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50701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26984</xdr:rowOff>
    </xdr:from>
    <xdr:to>
      <xdr:col>20</xdr:col>
      <xdr:colOff>38100</xdr:colOff>
      <xdr:row>34</xdr:row>
      <xdr:rowOff>128584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145111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3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23686</xdr:rowOff>
    </xdr:from>
    <xdr:to>
      <xdr:col>15</xdr:col>
      <xdr:colOff>101600</xdr:colOff>
      <xdr:row>34</xdr:row>
      <xdr:rowOff>125286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141813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13005</xdr:rowOff>
    </xdr:from>
    <xdr:to>
      <xdr:col>10</xdr:col>
      <xdr:colOff>165100</xdr:colOff>
      <xdr:row>34</xdr:row>
      <xdr:rowOff>114605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131132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61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168750</xdr:rowOff>
    </xdr:from>
    <xdr:to>
      <xdr:col>6</xdr:col>
      <xdr:colOff>38100</xdr:colOff>
      <xdr:row>35</xdr:row>
      <xdr:rowOff>98900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9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115427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7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75631</xdr:rowOff>
    </xdr:from>
    <xdr:to>
      <xdr:col>24</xdr:col>
      <xdr:colOff>63500</xdr:colOff>
      <xdr:row>58</xdr:row>
      <xdr:rowOff>104278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19731"/>
          <a:ext cx="8382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104278</xdr:rowOff>
    </xdr:from>
    <xdr:to>
      <xdr:col>19</xdr:col>
      <xdr:colOff>177800</xdr:colOff>
      <xdr:row>58</xdr:row>
      <xdr:rowOff>134065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48378"/>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134065</xdr:rowOff>
    </xdr:from>
    <xdr:to>
      <xdr:col>15</xdr:col>
      <xdr:colOff>50800</xdr:colOff>
      <xdr:row>59</xdr:row>
      <xdr:rowOff>36339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7816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163029</xdr:rowOff>
    </xdr:from>
    <xdr:to>
      <xdr:col>10</xdr:col>
      <xdr:colOff>114300</xdr:colOff>
      <xdr:row>59</xdr:row>
      <xdr:rowOff>36339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07129"/>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24831</xdr:rowOff>
    </xdr:from>
    <xdr:to>
      <xdr:col>24</xdr:col>
      <xdr:colOff>114300</xdr:colOff>
      <xdr:row>58</xdr:row>
      <xdr:rowOff>126431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3258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4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53478</xdr:rowOff>
    </xdr:from>
    <xdr:to>
      <xdr:col>20</xdr:col>
      <xdr:colOff>38100</xdr:colOff>
      <xdr:row>58</xdr:row>
      <xdr:rowOff>155078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146205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83265</xdr:rowOff>
    </xdr:from>
    <xdr:to>
      <xdr:col>15</xdr:col>
      <xdr:colOff>101600</xdr:colOff>
      <xdr:row>59</xdr:row>
      <xdr:rowOff>13415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4542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2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156989</xdr:rowOff>
    </xdr:from>
    <xdr:to>
      <xdr:col>10</xdr:col>
      <xdr:colOff>165100</xdr:colOff>
      <xdr:row>59</xdr:row>
      <xdr:rowOff>87139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78266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112229</xdr:rowOff>
    </xdr:from>
    <xdr:to>
      <xdr:col>6</xdr:col>
      <xdr:colOff>38100</xdr:colOff>
      <xdr:row>59</xdr:row>
      <xdr:rowOff>42379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33506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4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112001</xdr:rowOff>
    </xdr:from>
    <xdr:to>
      <xdr:col>24</xdr:col>
      <xdr:colOff>63500</xdr:colOff>
      <xdr:row>77</xdr:row>
      <xdr:rowOff>158807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3651"/>
          <a:ext cx="8382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158807</xdr:rowOff>
    </xdr:from>
    <xdr:to>
      <xdr:col>19</xdr:col>
      <xdr:colOff>177800</xdr:colOff>
      <xdr:row>78</xdr:row>
      <xdr:rowOff>47765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0457"/>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168618</xdr:rowOff>
    </xdr:from>
    <xdr:to>
      <xdr:col>15</xdr:col>
      <xdr:colOff>50800</xdr:colOff>
      <xdr:row>78</xdr:row>
      <xdr:rowOff>47765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0268"/>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168618</xdr:rowOff>
    </xdr:from>
    <xdr:to>
      <xdr:col>10</xdr:col>
      <xdr:colOff>114300</xdr:colOff>
      <xdr:row>78</xdr:row>
      <xdr:rowOff>117908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0268"/>
          <a:ext cx="889000" cy="1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61201</xdr:rowOff>
    </xdr:from>
    <xdr:to>
      <xdr:col>24</xdr:col>
      <xdr:colOff>114300</xdr:colOff>
      <xdr:row>77</xdr:row>
      <xdr:rowOff>162801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39628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108007</xdr:rowOff>
    </xdr:from>
    <xdr:to>
      <xdr:col>20</xdr:col>
      <xdr:colOff>38100</xdr:colOff>
      <xdr:row>78</xdr:row>
      <xdr:rowOff>38157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29284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168415</xdr:rowOff>
    </xdr:from>
    <xdr:to>
      <xdr:col>15</xdr:col>
      <xdr:colOff>101600</xdr:colOff>
      <xdr:row>78</xdr:row>
      <xdr:rowOff>98565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89692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117818</xdr:rowOff>
    </xdr:from>
    <xdr:to>
      <xdr:col>10</xdr:col>
      <xdr:colOff>165100</xdr:colOff>
      <xdr:row>78</xdr:row>
      <xdr:rowOff>47968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39095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67108</xdr:rowOff>
    </xdr:from>
    <xdr:to>
      <xdr:col>6</xdr:col>
      <xdr:colOff>38100</xdr:colOff>
      <xdr:row>78</xdr:row>
      <xdr:rowOff>168708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159835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13988</xdr:rowOff>
    </xdr:from>
    <xdr:to>
      <xdr:col>24</xdr:col>
      <xdr:colOff>63500</xdr:colOff>
      <xdr:row>94</xdr:row>
      <xdr:rowOff>149520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30288"/>
          <a:ext cx="838200" cy="1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119287</xdr:rowOff>
    </xdr:from>
    <xdr:to>
      <xdr:col>19</xdr:col>
      <xdr:colOff>177800</xdr:colOff>
      <xdr:row>94</xdr:row>
      <xdr:rowOff>149520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64137"/>
          <a:ext cx="889000" cy="2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119287</xdr:rowOff>
    </xdr:from>
    <xdr:to>
      <xdr:col>15</xdr:col>
      <xdr:colOff>50800</xdr:colOff>
      <xdr:row>95</xdr:row>
      <xdr:rowOff>146444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64137"/>
          <a:ext cx="889000" cy="37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146444</xdr:rowOff>
    </xdr:from>
    <xdr:to>
      <xdr:col>10</xdr:col>
      <xdr:colOff>114300</xdr:colOff>
      <xdr:row>96</xdr:row>
      <xdr:rowOff>4921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4194"/>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134638</xdr:rowOff>
    </xdr:from>
    <xdr:to>
      <xdr:col>24</xdr:col>
      <xdr:colOff>114300</xdr:colOff>
      <xdr:row>94</xdr:row>
      <xdr:rowOff>64788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157515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3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98720</xdr:rowOff>
    </xdr:from>
    <xdr:to>
      <xdr:col>20</xdr:col>
      <xdr:colOff>38100</xdr:colOff>
      <xdr:row>95</xdr:row>
      <xdr:rowOff>28870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45397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9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68487</xdr:rowOff>
    </xdr:from>
    <xdr:to>
      <xdr:col>15</xdr:col>
      <xdr:colOff>101600</xdr:colOff>
      <xdr:row>93</xdr:row>
      <xdr:rowOff>170087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15164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8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95644</xdr:rowOff>
    </xdr:from>
    <xdr:to>
      <xdr:col>10</xdr:col>
      <xdr:colOff>165100</xdr:colOff>
      <xdr:row>96</xdr:row>
      <xdr:rowOff>25794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42321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5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125571</xdr:rowOff>
    </xdr:from>
    <xdr:to>
      <xdr:col>6</xdr:col>
      <xdr:colOff>38100</xdr:colOff>
      <xdr:row>96</xdr:row>
      <xdr:rowOff>55721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72248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169258</xdr:rowOff>
    </xdr:from>
    <xdr:to>
      <xdr:col>55</xdr:col>
      <xdr:colOff>0</xdr:colOff>
      <xdr:row>36</xdr:row>
      <xdr:rowOff>69954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0008"/>
          <a:ext cx="838200" cy="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69954</xdr:rowOff>
    </xdr:from>
    <xdr:to>
      <xdr:col>50</xdr:col>
      <xdr:colOff>114300</xdr:colOff>
      <xdr:row>36</xdr:row>
      <xdr:rowOff>142592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42154"/>
          <a:ext cx="889000" cy="7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93911</xdr:rowOff>
    </xdr:from>
    <xdr:to>
      <xdr:col>45</xdr:col>
      <xdr:colOff>177800</xdr:colOff>
      <xdr:row>36</xdr:row>
      <xdr:rowOff>142592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4661"/>
          <a:ext cx="889000" cy="2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93911</xdr:rowOff>
    </xdr:from>
    <xdr:to>
      <xdr:col>41</xdr:col>
      <xdr:colOff>50800</xdr:colOff>
      <xdr:row>37</xdr:row>
      <xdr:rowOff>9889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4661"/>
          <a:ext cx="889000" cy="2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118458</xdr:rowOff>
    </xdr:from>
    <xdr:to>
      <xdr:col>55</xdr:col>
      <xdr:colOff>50800</xdr:colOff>
      <xdr:row>36</xdr:row>
      <xdr:rowOff>48608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141335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19154</xdr:rowOff>
    </xdr:from>
    <xdr:to>
      <xdr:col>50</xdr:col>
      <xdr:colOff>165100</xdr:colOff>
      <xdr:row>36</xdr:row>
      <xdr:rowOff>120754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111881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8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91792</xdr:rowOff>
    </xdr:from>
    <xdr:to>
      <xdr:col>46</xdr:col>
      <xdr:colOff>38100</xdr:colOff>
      <xdr:row>37</xdr:row>
      <xdr:rowOff>21942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13069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5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43111</xdr:rowOff>
    </xdr:from>
    <xdr:to>
      <xdr:col>41</xdr:col>
      <xdr:colOff>101600</xdr:colOff>
      <xdr:row>35</xdr:row>
      <xdr:rowOff>144711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135838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130539</xdr:rowOff>
    </xdr:from>
    <xdr:to>
      <xdr:col>36</xdr:col>
      <xdr:colOff>165100</xdr:colOff>
      <xdr:row>37</xdr:row>
      <xdr:rowOff>60689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51816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34867</xdr:rowOff>
    </xdr:from>
    <xdr:to>
      <xdr:col>55</xdr:col>
      <xdr:colOff>0</xdr:colOff>
      <xdr:row>55</xdr:row>
      <xdr:rowOff>127073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950267"/>
          <a:ext cx="838200" cy="60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127073</xdr:rowOff>
    </xdr:from>
    <xdr:to>
      <xdr:col>50</xdr:col>
      <xdr:colOff>114300</xdr:colOff>
      <xdr:row>56</xdr:row>
      <xdr:rowOff>103170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56823"/>
          <a:ext cx="889000" cy="1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77187</xdr:rowOff>
    </xdr:from>
    <xdr:to>
      <xdr:col>45</xdr:col>
      <xdr:colOff>177800</xdr:colOff>
      <xdr:row>56</xdr:row>
      <xdr:rowOff>103170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78387"/>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2020</xdr:rowOff>
    </xdr:from>
    <xdr:to>
      <xdr:col>41</xdr:col>
      <xdr:colOff>50800</xdr:colOff>
      <xdr:row>56</xdr:row>
      <xdr:rowOff>77187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03220"/>
          <a:ext cx="8890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155517</xdr:rowOff>
    </xdr:from>
    <xdr:to>
      <xdr:col>55</xdr:col>
      <xdr:colOff>50800</xdr:colOff>
      <xdr:row>52</xdr:row>
      <xdr:rowOff>85667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6944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5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76273</xdr:rowOff>
    </xdr:from>
    <xdr:to>
      <xdr:col>50</xdr:col>
      <xdr:colOff>165100</xdr:colOff>
      <xdr:row>56</xdr:row>
      <xdr:rowOff>6423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22950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8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52370</xdr:rowOff>
    </xdr:from>
    <xdr:to>
      <xdr:col>46</xdr:col>
      <xdr:colOff>38100</xdr:colOff>
      <xdr:row>56</xdr:row>
      <xdr:rowOff>153970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145097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4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26387</xdr:rowOff>
    </xdr:from>
    <xdr:to>
      <xdr:col>41</xdr:col>
      <xdr:colOff>101600</xdr:colOff>
      <xdr:row>56</xdr:row>
      <xdr:rowOff>127987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144514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4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122670</xdr:rowOff>
    </xdr:from>
    <xdr:to>
      <xdr:col>36</xdr:col>
      <xdr:colOff>165100</xdr:colOff>
      <xdr:row>56</xdr:row>
      <xdr:rowOff>52820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69347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2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140473</xdr:rowOff>
    </xdr:from>
    <xdr:to>
      <xdr:col>55</xdr:col>
      <xdr:colOff>0</xdr:colOff>
      <xdr:row>74</xdr:row>
      <xdr:rowOff>66155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141973"/>
          <a:ext cx="838200" cy="6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66155</xdr:rowOff>
    </xdr:from>
    <xdr:to>
      <xdr:col>50</xdr:col>
      <xdr:colOff>114300</xdr:colOff>
      <xdr:row>77</xdr:row>
      <xdr:rowOff>39706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53455"/>
          <a:ext cx="889000" cy="48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39706</xdr:rowOff>
    </xdr:from>
    <xdr:to>
      <xdr:col>45</xdr:col>
      <xdr:colOff>177800</xdr:colOff>
      <xdr:row>77</xdr:row>
      <xdr:rowOff>131818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41356"/>
          <a:ext cx="889000" cy="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131818</xdr:rowOff>
    </xdr:from>
    <xdr:to>
      <xdr:col>41</xdr:col>
      <xdr:colOff>50800</xdr:colOff>
      <xdr:row>78</xdr:row>
      <xdr:rowOff>105789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33468"/>
          <a:ext cx="889000" cy="14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89673</xdr:rowOff>
    </xdr:from>
    <xdr:to>
      <xdr:col>55</xdr:col>
      <xdr:colOff>50800</xdr:colOff>
      <xdr:row>71</xdr:row>
      <xdr:rowOff>19823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0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42700</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4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15355</xdr:rowOff>
    </xdr:from>
    <xdr:to>
      <xdr:col>50</xdr:col>
      <xdr:colOff>165100</xdr:colOff>
      <xdr:row>74</xdr:row>
      <xdr:rowOff>116955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133482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47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160356</xdr:rowOff>
    </xdr:from>
    <xdr:to>
      <xdr:col>46</xdr:col>
      <xdr:colOff>38100</xdr:colOff>
      <xdr:row>77</xdr:row>
      <xdr:rowOff>90506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107033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81018</xdr:rowOff>
    </xdr:from>
    <xdr:to>
      <xdr:col>41</xdr:col>
      <xdr:colOff>101600</xdr:colOff>
      <xdr:row>78</xdr:row>
      <xdr:rowOff>11168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54989</xdr:rowOff>
    </xdr:from>
    <xdr:to>
      <xdr:col>36</xdr:col>
      <xdr:colOff>165100</xdr:colOff>
      <xdr:row>78</xdr:row>
      <xdr:rowOff>156589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147716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2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9429</xdr:rowOff>
    </xdr:from>
    <xdr:to>
      <xdr:col>55</xdr:col>
      <xdr:colOff>0</xdr:colOff>
      <xdr:row>98</xdr:row>
      <xdr:rowOff>21979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11529"/>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108755</xdr:rowOff>
    </xdr:from>
    <xdr:to>
      <xdr:col>50</xdr:col>
      <xdr:colOff>114300</xdr:colOff>
      <xdr:row>98</xdr:row>
      <xdr:rowOff>9429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39405"/>
          <a:ext cx="889000"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99174</xdr:rowOff>
    </xdr:from>
    <xdr:to>
      <xdr:col>45</xdr:col>
      <xdr:colOff>177800</xdr:colOff>
      <xdr:row>97</xdr:row>
      <xdr:rowOff>108755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58374"/>
          <a:ext cx="889000" cy="1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81643</xdr:rowOff>
    </xdr:from>
    <xdr:to>
      <xdr:col>41</xdr:col>
      <xdr:colOff>50800</xdr:colOff>
      <xdr:row>96</xdr:row>
      <xdr:rowOff>99174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369393"/>
          <a:ext cx="889000" cy="18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142629</xdr:rowOff>
    </xdr:from>
    <xdr:to>
      <xdr:col>55</xdr:col>
      <xdr:colOff>50800</xdr:colOff>
      <xdr:row>98</xdr:row>
      <xdr:rowOff>72779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121056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130079</xdr:rowOff>
    </xdr:from>
    <xdr:to>
      <xdr:col>50</xdr:col>
      <xdr:colOff>165100</xdr:colOff>
      <xdr:row>98</xdr:row>
      <xdr:rowOff>60229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51356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57955</xdr:rowOff>
    </xdr:from>
    <xdr:to>
      <xdr:col>46</xdr:col>
      <xdr:colOff>38100</xdr:colOff>
      <xdr:row>97</xdr:row>
      <xdr:rowOff>159555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150682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141101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6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30843</xdr:rowOff>
    </xdr:from>
    <xdr:to>
      <xdr:col>36</xdr:col>
      <xdr:colOff>165100</xdr:colOff>
      <xdr:row>95</xdr:row>
      <xdr:rowOff>132443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148970</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0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37478</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4028"/>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40213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6763"/>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40213</xdr:rowOff>
    </xdr:from>
    <xdr:to>
      <xdr:col>71</xdr:col>
      <xdr:colOff>177800</xdr:colOff>
      <xdr:row>39</xdr:row>
      <xdr:rowOff>44382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6763"/>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158128</xdr:rowOff>
    </xdr:from>
    <xdr:to>
      <xdr:col>85</xdr:col>
      <xdr:colOff>177800</xdr:colOff>
      <xdr:row>39</xdr:row>
      <xdr:rowOff>88278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73055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160863</xdr:rowOff>
    </xdr:from>
    <xdr:to>
      <xdr:col>72</xdr:col>
      <xdr:colOff>38100</xdr:colOff>
      <xdr:row>39</xdr:row>
      <xdr:rowOff>91013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82140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8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165032</xdr:rowOff>
    </xdr:from>
    <xdr:to>
      <xdr:col>67</xdr:col>
      <xdr:colOff>101600</xdr:colOff>
      <xdr:row>39</xdr:row>
      <xdr:rowOff>95182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86309</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44934</xdr:rowOff>
    </xdr:from>
    <xdr:to>
      <xdr:col>85</xdr:col>
      <xdr:colOff>127000</xdr:colOff>
      <xdr:row>75</xdr:row>
      <xdr:rowOff>57130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03684"/>
          <a:ext cx="8382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44934</xdr:rowOff>
    </xdr:from>
    <xdr:to>
      <xdr:col>81</xdr:col>
      <xdr:colOff>50800</xdr:colOff>
      <xdr:row>75</xdr:row>
      <xdr:rowOff>101943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03684"/>
          <a:ext cx="889000" cy="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78763</xdr:rowOff>
    </xdr:from>
    <xdr:to>
      <xdr:col>76</xdr:col>
      <xdr:colOff>114300</xdr:colOff>
      <xdr:row>75</xdr:row>
      <xdr:rowOff>101943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3751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78763</xdr:rowOff>
    </xdr:from>
    <xdr:to>
      <xdr:col>71</xdr:col>
      <xdr:colOff>177800</xdr:colOff>
      <xdr:row>76</xdr:row>
      <xdr:rowOff>21769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37513"/>
          <a:ext cx="889000" cy="1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6330</xdr:rowOff>
    </xdr:from>
    <xdr:to>
      <xdr:col>85</xdr:col>
      <xdr:colOff>177800</xdr:colOff>
      <xdr:row>75</xdr:row>
      <xdr:rowOff>107930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29207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1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165584</xdr:rowOff>
    </xdr:from>
    <xdr:to>
      <xdr:col>81</xdr:col>
      <xdr:colOff>101600</xdr:colOff>
      <xdr:row>75</xdr:row>
      <xdr:rowOff>95734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112261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6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51143</xdr:rowOff>
    </xdr:from>
    <xdr:to>
      <xdr:col>76</xdr:col>
      <xdr:colOff>165100</xdr:colOff>
      <xdr:row>75</xdr:row>
      <xdr:rowOff>152743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169270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68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27963</xdr:rowOff>
    </xdr:from>
    <xdr:to>
      <xdr:col>72</xdr:col>
      <xdr:colOff>38100</xdr:colOff>
      <xdr:row>75</xdr:row>
      <xdr:rowOff>129563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146090</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6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142419</xdr:rowOff>
    </xdr:from>
    <xdr:to>
      <xdr:col>67</xdr:col>
      <xdr:colOff>101600</xdr:colOff>
      <xdr:row>76</xdr:row>
      <xdr:rowOff>72569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89096</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112458</xdr:rowOff>
    </xdr:from>
    <xdr:to>
      <xdr:col>85</xdr:col>
      <xdr:colOff>127000</xdr:colOff>
      <xdr:row>98</xdr:row>
      <xdr:rowOff>31519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43108"/>
          <a:ext cx="838200" cy="9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112458</xdr:rowOff>
    </xdr:from>
    <xdr:to>
      <xdr:col>81</xdr:col>
      <xdr:colOff>50800</xdr:colOff>
      <xdr:row>98</xdr:row>
      <xdr:rowOff>2635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43108"/>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2635</xdr:rowOff>
    </xdr:from>
    <xdr:to>
      <xdr:col>76</xdr:col>
      <xdr:colOff>114300</xdr:colOff>
      <xdr:row>98</xdr:row>
      <xdr:rowOff>4302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4735"/>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4302</xdr:rowOff>
    </xdr:from>
    <xdr:to>
      <xdr:col>71</xdr:col>
      <xdr:colOff>177800</xdr:colOff>
      <xdr:row>98</xdr:row>
      <xdr:rowOff>65083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06402"/>
          <a:ext cx="889000" cy="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152169</xdr:rowOff>
    </xdr:from>
    <xdr:to>
      <xdr:col>85</xdr:col>
      <xdr:colOff>177800</xdr:colOff>
      <xdr:row>98</xdr:row>
      <xdr:rowOff>82319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67096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61658</xdr:rowOff>
    </xdr:from>
    <xdr:to>
      <xdr:col>81</xdr:col>
      <xdr:colOff>101600</xdr:colOff>
      <xdr:row>97</xdr:row>
      <xdr:rowOff>163258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123285</xdr:rowOff>
    </xdr:from>
    <xdr:to>
      <xdr:col>76</xdr:col>
      <xdr:colOff>165100</xdr:colOff>
      <xdr:row>98</xdr:row>
      <xdr:rowOff>53435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44562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4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124952</xdr:rowOff>
    </xdr:from>
    <xdr:to>
      <xdr:col>72</xdr:col>
      <xdr:colOff>38100</xdr:colOff>
      <xdr:row>98</xdr:row>
      <xdr:rowOff>55102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46229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14283</xdr:rowOff>
    </xdr:from>
    <xdr:to>
      <xdr:col>67</xdr:col>
      <xdr:colOff>101600</xdr:colOff>
      <xdr:row>98</xdr:row>
      <xdr:rowOff>115883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107010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10495</xdr:rowOff>
    </xdr:from>
    <xdr:to>
      <xdr:col>116</xdr:col>
      <xdr:colOff>63500</xdr:colOff>
      <xdr:row>37</xdr:row>
      <xdr:rowOff>28989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54145"/>
          <a:ext cx="8382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10495</xdr:rowOff>
    </xdr:from>
    <xdr:to>
      <xdr:col>111</xdr:col>
      <xdr:colOff>177800</xdr:colOff>
      <xdr:row>38</xdr:row>
      <xdr:rowOff>25149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54145"/>
          <a:ext cx="889000" cy="18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25149</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40249"/>
          <a:ext cx="889000" cy="1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149639</xdr:rowOff>
    </xdr:from>
    <xdr:to>
      <xdr:col>116</xdr:col>
      <xdr:colOff>114300</xdr:colOff>
      <xdr:row>37</xdr:row>
      <xdr:rowOff>79789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1066</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131145</xdr:rowOff>
    </xdr:from>
    <xdr:to>
      <xdr:col>112</xdr:col>
      <xdr:colOff>38100</xdr:colOff>
      <xdr:row>37</xdr:row>
      <xdr:rowOff>61295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77822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6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145798</xdr:rowOff>
    </xdr:from>
    <xdr:to>
      <xdr:col>107</xdr:col>
      <xdr:colOff>101600</xdr:colOff>
      <xdr:row>38</xdr:row>
      <xdr:rowOff>75949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9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92475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9551</xdr:rowOff>
    </xdr:from>
    <xdr:to>
      <xdr:col>116</xdr:col>
      <xdr:colOff>63500</xdr:colOff>
      <xdr:row>59</xdr:row>
      <xdr:rowOff>16790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2510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9551</xdr:rowOff>
    </xdr:from>
    <xdr:to>
      <xdr:col>111</xdr:col>
      <xdr:colOff>177800</xdr:colOff>
      <xdr:row>59</xdr:row>
      <xdr:rowOff>11494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2510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11494</xdr:rowOff>
    </xdr:from>
    <xdr:to>
      <xdr:col>107</xdr:col>
      <xdr:colOff>50800</xdr:colOff>
      <xdr:row>59</xdr:row>
      <xdr:rowOff>18428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2704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16542</xdr:rowOff>
    </xdr:from>
    <xdr:to>
      <xdr:col>102</xdr:col>
      <xdr:colOff>114300</xdr:colOff>
      <xdr:row>59</xdr:row>
      <xdr:rowOff>18428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209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137440</xdr:rowOff>
    </xdr:from>
    <xdr:to>
      <xdr:col>116</xdr:col>
      <xdr:colOff>114300</xdr:colOff>
      <xdr:row>59</xdr:row>
      <xdr:rowOff>67590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52367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130201</xdr:rowOff>
    </xdr:from>
    <xdr:to>
      <xdr:col>112</xdr:col>
      <xdr:colOff>38100</xdr:colOff>
      <xdr:row>59</xdr:row>
      <xdr:rowOff>60351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132144</xdr:rowOff>
    </xdr:from>
    <xdr:to>
      <xdr:col>107</xdr:col>
      <xdr:colOff>101600</xdr:colOff>
      <xdr:row>59</xdr:row>
      <xdr:rowOff>62294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53421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139078</xdr:rowOff>
    </xdr:from>
    <xdr:to>
      <xdr:col>102</xdr:col>
      <xdr:colOff>165100</xdr:colOff>
      <xdr:row>59</xdr:row>
      <xdr:rowOff>69228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60355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137192</xdr:rowOff>
    </xdr:from>
    <xdr:to>
      <xdr:col>98</xdr:col>
      <xdr:colOff>38100</xdr:colOff>
      <xdr:row>59</xdr:row>
      <xdr:rowOff>67342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58469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37836</xdr:rowOff>
    </xdr:from>
    <xdr:to>
      <xdr:col>116</xdr:col>
      <xdr:colOff>63500</xdr:colOff>
      <xdr:row>76</xdr:row>
      <xdr:rowOff>59430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25136"/>
          <a:ext cx="838200" cy="36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37836</xdr:rowOff>
    </xdr:from>
    <xdr:to>
      <xdr:col>111</xdr:col>
      <xdr:colOff>177800</xdr:colOff>
      <xdr:row>74</xdr:row>
      <xdr:rowOff>142839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25136"/>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142839</xdr:rowOff>
    </xdr:from>
    <xdr:to>
      <xdr:col>107</xdr:col>
      <xdr:colOff>50800</xdr:colOff>
      <xdr:row>75</xdr:row>
      <xdr:rowOff>5962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30139"/>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5962</xdr:rowOff>
    </xdr:from>
    <xdr:to>
      <xdr:col>102</xdr:col>
      <xdr:colOff>114300</xdr:colOff>
      <xdr:row>75</xdr:row>
      <xdr:rowOff>47140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64712"/>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8630</xdr:rowOff>
    </xdr:from>
    <xdr:to>
      <xdr:col>116</xdr:col>
      <xdr:colOff>114300</xdr:colOff>
      <xdr:row>76</xdr:row>
      <xdr:rowOff>110230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158507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158486</xdr:rowOff>
    </xdr:from>
    <xdr:to>
      <xdr:col>112</xdr:col>
      <xdr:colOff>38100</xdr:colOff>
      <xdr:row>74</xdr:row>
      <xdr:rowOff>88636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105163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4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92039</xdr:rowOff>
    </xdr:from>
    <xdr:to>
      <xdr:col>107</xdr:col>
      <xdr:colOff>101600</xdr:colOff>
      <xdr:row>75</xdr:row>
      <xdr:rowOff>22189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38716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126612</xdr:rowOff>
    </xdr:from>
    <xdr:to>
      <xdr:col>102</xdr:col>
      <xdr:colOff>165100</xdr:colOff>
      <xdr:row>75</xdr:row>
      <xdr:rowOff>56762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73289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167790</xdr:rowOff>
    </xdr:from>
    <xdr:to>
      <xdr:col>98</xdr:col>
      <xdr:colOff>38100</xdr:colOff>
      <xdr:row>75</xdr:row>
      <xdr:rowOff>97940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114467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1,468</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住民一人あたりのコストのうち、類似団体より高い値となっている主なものは、人件費、扶助費、公債費といった義務的経費及び普通建設工事費（うち新規整備）並びに投資及び出資金である。人件費は、職員数の減少により</a:t>
          </a:r>
          <a:r>
            <a:rPr kumimoji="1" lang="en-US" altLang="ja-JP" sz="1300">
              <a:latin typeface="ＭＳ Ｐゴシック" panose="020B0600070205080204" pitchFamily="50" charset="-128"/>
              <a:ea typeface="ＭＳ Ｐゴシック" panose="020B0600070205080204" pitchFamily="50" charset="-128"/>
            </a:rPr>
            <a:t>27,162</a:t>
          </a:r>
          <a:r>
            <a:rPr kumimoji="1" lang="ja-JP" altLang="en-US" sz="1300">
              <a:latin typeface="ＭＳ Ｐゴシック" panose="020B0600070205080204" pitchFamily="50" charset="-128"/>
              <a:ea typeface="ＭＳ Ｐゴシック" panose="020B0600070205080204" pitchFamily="50" charset="-128"/>
            </a:rPr>
            <a:t>千円減少したが、類似団体と比べ依然として高い状況である。人件費が高くなる要因は、離島という地域特性から、保育所等へ民間企業が参入しづらい状況にあり、住民サービスを行政が提供しているため、職員数が多くなっている。扶助費については、子育て支援金、子育て世代への施策や、障害児施設給付費の増加及び島内で専門的医療が受けられない方への島外治療に係る扶助費の支給等により扶助費は類似団体より高い状況にある。公債費は、過去の大規模事業に伴う償還が年次的に終了するため減少傾向にある。しかし、台風の常襲地帯でもあり、塩害等により施設への影響は著しく、施設の整備更新はやむを得ない部分もあるが、公共施設等総合管理計画及び個別施設管理計画に基づき、施設の集約化等を図りつつ、行政コストの削減を行う必要がある。普通建設工事費（うち新規整備）は、新庁舎建設事業が実施されたことから大幅な増となっている。投資及び出資金は水道事業における建設事業に対する一般会計出資債の増加が主な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5,509
5,446
53.30
8,386,673
8,088,052
66,823
4,020,675
8,317,245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121031</xdr:rowOff>
    </xdr:from>
    <xdr:to>
      <xdr:col>24</xdr:col>
      <xdr:colOff>63500</xdr:colOff>
      <xdr:row>33</xdr:row>
      <xdr:rowOff>77470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7431"/>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77470</xdr:rowOff>
    </xdr:from>
    <xdr:to>
      <xdr:col>19</xdr:col>
      <xdr:colOff>177800</xdr:colOff>
      <xdr:row>33</xdr:row>
      <xdr:rowOff>159639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5320"/>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40894</xdr:rowOff>
    </xdr:from>
    <xdr:to>
      <xdr:col>15</xdr:col>
      <xdr:colOff>50800</xdr:colOff>
      <xdr:row>33</xdr:row>
      <xdr:rowOff>159639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8744"/>
          <a:ext cx="889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144272</xdr:rowOff>
    </xdr:from>
    <xdr:to>
      <xdr:col>10</xdr:col>
      <xdr:colOff>114300</xdr:colOff>
      <xdr:row>33</xdr:row>
      <xdr:rowOff>40894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30672"/>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70231</xdr:rowOff>
    </xdr:from>
    <xdr:to>
      <xdr:col>24</xdr:col>
      <xdr:colOff>114300</xdr:colOff>
      <xdr:row>33</xdr:row>
      <xdr:rowOff>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93108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26670</xdr:rowOff>
    </xdr:from>
    <xdr:to>
      <xdr:col>20</xdr:col>
      <xdr:colOff>38100</xdr:colOff>
      <xdr:row>33</xdr:row>
      <xdr:rowOff>128270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144797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108839</xdr:rowOff>
    </xdr:from>
    <xdr:to>
      <xdr:col>15</xdr:col>
      <xdr:colOff>101600</xdr:colOff>
      <xdr:row>34</xdr:row>
      <xdr:rowOff>38989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55516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161544</xdr:rowOff>
    </xdr:from>
    <xdr:to>
      <xdr:col>10</xdr:col>
      <xdr:colOff>165100</xdr:colOff>
      <xdr:row>33</xdr:row>
      <xdr:rowOff>91694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108221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93472</xdr:rowOff>
    </xdr:from>
    <xdr:to>
      <xdr:col>6</xdr:col>
      <xdr:colOff>38100</xdr:colOff>
      <xdr:row>33</xdr:row>
      <xdr:rowOff>23622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40149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121489</xdr:rowOff>
    </xdr:from>
    <xdr:to>
      <xdr:col>24</xdr:col>
      <xdr:colOff>63500</xdr:colOff>
      <xdr:row>55</xdr:row>
      <xdr:rowOff>165984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51239"/>
          <a:ext cx="8382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165984</xdr:rowOff>
    </xdr:from>
    <xdr:to>
      <xdr:col>19</xdr:col>
      <xdr:colOff>177800</xdr:colOff>
      <xdr:row>57</xdr:row>
      <xdr:rowOff>127297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95734"/>
          <a:ext cx="889000" cy="3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167627</xdr:rowOff>
    </xdr:from>
    <xdr:to>
      <xdr:col>15</xdr:col>
      <xdr:colOff>50800</xdr:colOff>
      <xdr:row>57</xdr:row>
      <xdr:rowOff>127297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68827"/>
          <a:ext cx="889000" cy="1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167627</xdr:rowOff>
    </xdr:from>
    <xdr:to>
      <xdr:col>10</xdr:col>
      <xdr:colOff>114300</xdr:colOff>
      <xdr:row>58</xdr:row>
      <xdr:rowOff>37881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8827"/>
          <a:ext cx="889000" cy="2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70689</xdr:rowOff>
    </xdr:from>
    <xdr:to>
      <xdr:col>24</xdr:col>
      <xdr:colOff>114300</xdr:colOff>
      <xdr:row>56</xdr:row>
      <xdr:rowOff>839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93566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115184</xdr:rowOff>
    </xdr:from>
    <xdr:to>
      <xdr:col>20</xdr:col>
      <xdr:colOff>38100</xdr:colOff>
      <xdr:row>56</xdr:row>
      <xdr:rowOff>45334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61861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2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76497</xdr:rowOff>
    </xdr:from>
    <xdr:to>
      <xdr:col>15</xdr:col>
      <xdr:colOff>101600</xdr:colOff>
      <xdr:row>58</xdr:row>
      <xdr:rowOff>6647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169224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4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116827</xdr:rowOff>
    </xdr:from>
    <xdr:to>
      <xdr:col>10</xdr:col>
      <xdr:colOff>165100</xdr:colOff>
      <xdr:row>57</xdr:row>
      <xdr:rowOff>46977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38104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158531</xdr:rowOff>
    </xdr:from>
    <xdr:to>
      <xdr:col>6</xdr:col>
      <xdr:colOff>38100</xdr:colOff>
      <xdr:row>58</xdr:row>
      <xdr:rowOff>88681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79808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87177</xdr:rowOff>
    </xdr:from>
    <xdr:to>
      <xdr:col>24</xdr:col>
      <xdr:colOff>63500</xdr:colOff>
      <xdr:row>74</xdr:row>
      <xdr:rowOff>159332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4477"/>
          <a:ext cx="838200" cy="7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148789</xdr:rowOff>
    </xdr:from>
    <xdr:to>
      <xdr:col>19</xdr:col>
      <xdr:colOff>177800</xdr:colOff>
      <xdr:row>74</xdr:row>
      <xdr:rowOff>159332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64639"/>
          <a:ext cx="889000" cy="18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148789</xdr:rowOff>
    </xdr:from>
    <xdr:to>
      <xdr:col>15</xdr:col>
      <xdr:colOff>50800</xdr:colOff>
      <xdr:row>75</xdr:row>
      <xdr:rowOff>98168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64639"/>
          <a:ext cx="889000" cy="29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98168</xdr:rowOff>
    </xdr:from>
    <xdr:to>
      <xdr:col>10</xdr:col>
      <xdr:colOff>114300</xdr:colOff>
      <xdr:row>76</xdr:row>
      <xdr:rowOff>3212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6918"/>
          <a:ext cx="889000" cy="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36377</xdr:rowOff>
    </xdr:from>
    <xdr:to>
      <xdr:col>24</xdr:col>
      <xdr:colOff>114300</xdr:colOff>
      <xdr:row>74</xdr:row>
      <xdr:rowOff>137977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59254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108532</xdr:rowOff>
    </xdr:from>
    <xdr:to>
      <xdr:col>20</xdr:col>
      <xdr:colOff>38100</xdr:colOff>
      <xdr:row>75</xdr:row>
      <xdr:rowOff>38682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97989</xdr:rowOff>
    </xdr:from>
    <xdr:to>
      <xdr:col>15</xdr:col>
      <xdr:colOff>101600</xdr:colOff>
      <xdr:row>74</xdr:row>
      <xdr:rowOff>28139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44666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47368</xdr:rowOff>
    </xdr:from>
    <xdr:to>
      <xdr:col>10</xdr:col>
      <xdr:colOff>165100</xdr:colOff>
      <xdr:row>75</xdr:row>
      <xdr:rowOff>148968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165495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123862</xdr:rowOff>
    </xdr:from>
    <xdr:to>
      <xdr:col>6</xdr:col>
      <xdr:colOff>38100</xdr:colOff>
      <xdr:row>76</xdr:row>
      <xdr:rowOff>54012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70539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160755</xdr:rowOff>
    </xdr:from>
    <xdr:to>
      <xdr:col>24</xdr:col>
      <xdr:colOff>63500</xdr:colOff>
      <xdr:row>97</xdr:row>
      <xdr:rowOff>157211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7055"/>
          <a:ext cx="838200" cy="5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157211</xdr:rowOff>
    </xdr:from>
    <xdr:to>
      <xdr:col>19</xdr:col>
      <xdr:colOff>177800</xdr:colOff>
      <xdr:row>97</xdr:row>
      <xdr:rowOff>157665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87861"/>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157313</xdr:rowOff>
    </xdr:from>
    <xdr:to>
      <xdr:col>15</xdr:col>
      <xdr:colOff>50800</xdr:colOff>
      <xdr:row>97</xdr:row>
      <xdr:rowOff>157665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8796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157313</xdr:rowOff>
    </xdr:from>
    <xdr:to>
      <xdr:col>10</xdr:col>
      <xdr:colOff>114300</xdr:colOff>
      <xdr:row>98</xdr:row>
      <xdr:rowOff>53011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7963"/>
          <a:ext cx="889000" cy="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109955</xdr:rowOff>
    </xdr:from>
    <xdr:to>
      <xdr:col>24</xdr:col>
      <xdr:colOff>114300</xdr:colOff>
      <xdr:row>95</xdr:row>
      <xdr:rowOff>40105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132832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106411</xdr:rowOff>
    </xdr:from>
    <xdr:to>
      <xdr:col>20</xdr:col>
      <xdr:colOff>38100</xdr:colOff>
      <xdr:row>98</xdr:row>
      <xdr:rowOff>36561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3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27688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106865</xdr:rowOff>
    </xdr:from>
    <xdr:to>
      <xdr:col>15</xdr:col>
      <xdr:colOff>101600</xdr:colOff>
      <xdr:row>98</xdr:row>
      <xdr:rowOff>37015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28142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106513</xdr:rowOff>
    </xdr:from>
    <xdr:to>
      <xdr:col>10</xdr:col>
      <xdr:colOff>165100</xdr:colOff>
      <xdr:row>98</xdr:row>
      <xdr:rowOff>36663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27790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2211</xdr:rowOff>
    </xdr:from>
    <xdr:to>
      <xdr:col>6</xdr:col>
      <xdr:colOff>38100</xdr:colOff>
      <xdr:row>98</xdr:row>
      <xdr:rowOff>103811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94938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111953</xdr:rowOff>
    </xdr:from>
    <xdr:to>
      <xdr:col>55</xdr:col>
      <xdr:colOff>0</xdr:colOff>
      <xdr:row>54</xdr:row>
      <xdr:rowOff>135302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70253"/>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135302</xdr:rowOff>
    </xdr:from>
    <xdr:to>
      <xdr:col>50</xdr:col>
      <xdr:colOff>114300</xdr:colOff>
      <xdr:row>54</xdr:row>
      <xdr:rowOff>141186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93602"/>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136815</xdr:rowOff>
    </xdr:from>
    <xdr:to>
      <xdr:col>45</xdr:col>
      <xdr:colOff>177800</xdr:colOff>
      <xdr:row>54</xdr:row>
      <xdr:rowOff>141186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95115"/>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136815</xdr:rowOff>
    </xdr:from>
    <xdr:to>
      <xdr:col>41</xdr:col>
      <xdr:colOff>50800</xdr:colOff>
      <xdr:row>55</xdr:row>
      <xdr:rowOff>31431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95115"/>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61153</xdr:rowOff>
    </xdr:from>
    <xdr:to>
      <xdr:col>55</xdr:col>
      <xdr:colOff>50800</xdr:colOff>
      <xdr:row>54</xdr:row>
      <xdr:rowOff>162753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84030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84502</xdr:rowOff>
    </xdr:from>
    <xdr:to>
      <xdr:col>50</xdr:col>
      <xdr:colOff>165100</xdr:colOff>
      <xdr:row>55</xdr:row>
      <xdr:rowOff>14652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31179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1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90386</xdr:rowOff>
    </xdr:from>
    <xdr:to>
      <xdr:col>46</xdr:col>
      <xdr:colOff>38100</xdr:colOff>
      <xdr:row>55</xdr:row>
      <xdr:rowOff>20536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37063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2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86015</xdr:rowOff>
    </xdr:from>
    <xdr:to>
      <xdr:col>41</xdr:col>
      <xdr:colOff>101600</xdr:colOff>
      <xdr:row>55</xdr:row>
      <xdr:rowOff>16165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32692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152081</xdr:rowOff>
    </xdr:from>
    <xdr:to>
      <xdr:col>36</xdr:col>
      <xdr:colOff>165100</xdr:colOff>
      <xdr:row>55</xdr:row>
      <xdr:rowOff>82231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98758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1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11450</xdr:rowOff>
    </xdr:from>
    <xdr:to>
      <xdr:col>55</xdr:col>
      <xdr:colOff>0</xdr:colOff>
      <xdr:row>78</xdr:row>
      <xdr:rowOff>15506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4550"/>
          <a:ext cx="8382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63681</xdr:rowOff>
    </xdr:from>
    <xdr:to>
      <xdr:col>50</xdr:col>
      <xdr:colOff>114300</xdr:colOff>
      <xdr:row>78</xdr:row>
      <xdr:rowOff>11450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65331"/>
          <a:ext cx="8890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63681</xdr:rowOff>
    </xdr:from>
    <xdr:to>
      <xdr:col>45</xdr:col>
      <xdr:colOff>177800</xdr:colOff>
      <xdr:row>77</xdr:row>
      <xdr:rowOff>169359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65331"/>
          <a:ext cx="889000" cy="10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169359</xdr:rowOff>
    </xdr:from>
    <xdr:to>
      <xdr:col>41</xdr:col>
      <xdr:colOff>50800</xdr:colOff>
      <xdr:row>78</xdr:row>
      <xdr:rowOff>51908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1009"/>
          <a:ext cx="8890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136156</xdr:rowOff>
    </xdr:from>
    <xdr:to>
      <xdr:col>55</xdr:col>
      <xdr:colOff>50800</xdr:colOff>
      <xdr:row>78</xdr:row>
      <xdr:rowOff>66306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51083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132100</xdr:rowOff>
    </xdr:from>
    <xdr:to>
      <xdr:col>50</xdr:col>
      <xdr:colOff>165100</xdr:colOff>
      <xdr:row>78</xdr:row>
      <xdr:rowOff>62250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12881</xdr:rowOff>
    </xdr:from>
    <xdr:to>
      <xdr:col>46</xdr:col>
      <xdr:colOff>38100</xdr:colOff>
      <xdr:row>77</xdr:row>
      <xdr:rowOff>114481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131008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118559</xdr:rowOff>
    </xdr:from>
    <xdr:to>
      <xdr:col>41</xdr:col>
      <xdr:colOff>101600</xdr:colOff>
      <xdr:row>78</xdr:row>
      <xdr:rowOff>48709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39836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xdr:rowOff>
    </xdr:from>
    <xdr:to>
      <xdr:col>36</xdr:col>
      <xdr:colOff>165100</xdr:colOff>
      <xdr:row>78</xdr:row>
      <xdr:rowOff>102708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93835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101025</xdr:rowOff>
    </xdr:from>
    <xdr:to>
      <xdr:col>55</xdr:col>
      <xdr:colOff>0</xdr:colOff>
      <xdr:row>96</xdr:row>
      <xdr:rowOff>125668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60225"/>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53755</xdr:rowOff>
    </xdr:from>
    <xdr:to>
      <xdr:col>50</xdr:col>
      <xdr:colOff>114300</xdr:colOff>
      <xdr:row>96</xdr:row>
      <xdr:rowOff>101025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12955"/>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38946</xdr:rowOff>
    </xdr:from>
    <xdr:to>
      <xdr:col>45</xdr:col>
      <xdr:colOff>177800</xdr:colOff>
      <xdr:row>96</xdr:row>
      <xdr:rowOff>53755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98146"/>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38946</xdr:rowOff>
    </xdr:from>
    <xdr:to>
      <xdr:col>41</xdr:col>
      <xdr:colOff>50800</xdr:colOff>
      <xdr:row>96</xdr:row>
      <xdr:rowOff>115026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98146"/>
          <a:ext cx="889000" cy="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74868</xdr:rowOff>
    </xdr:from>
    <xdr:to>
      <xdr:col>55</xdr:col>
      <xdr:colOff>50800</xdr:colOff>
      <xdr:row>97</xdr:row>
      <xdr:rowOff>5018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53295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50225</xdr:rowOff>
    </xdr:from>
    <xdr:to>
      <xdr:col>50</xdr:col>
      <xdr:colOff>165100</xdr:colOff>
      <xdr:row>96</xdr:row>
      <xdr:rowOff>151825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142952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2955</xdr:rowOff>
    </xdr:from>
    <xdr:to>
      <xdr:col>46</xdr:col>
      <xdr:colOff>38100</xdr:colOff>
      <xdr:row>96</xdr:row>
      <xdr:rowOff>104555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95682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159596</xdr:rowOff>
    </xdr:from>
    <xdr:to>
      <xdr:col>41</xdr:col>
      <xdr:colOff>101600</xdr:colOff>
      <xdr:row>96</xdr:row>
      <xdr:rowOff>89746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80873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64226</xdr:rowOff>
    </xdr:from>
    <xdr:to>
      <xdr:col>36</xdr:col>
      <xdr:colOff>165100</xdr:colOff>
      <xdr:row>96</xdr:row>
      <xdr:rowOff>165826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68279</xdr:rowOff>
    </xdr:from>
    <xdr:to>
      <xdr:col>85</xdr:col>
      <xdr:colOff>127000</xdr:colOff>
      <xdr:row>39</xdr:row>
      <xdr:rowOff>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83379"/>
          <a:ext cx="838200" cy="10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68279</xdr:rowOff>
    </xdr:from>
    <xdr:to>
      <xdr:col>81</xdr:col>
      <xdr:colOff>50800</xdr:colOff>
      <xdr:row>38</xdr:row>
      <xdr:rowOff>113607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83379"/>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25890</xdr:rowOff>
    </xdr:from>
    <xdr:to>
      <xdr:col>76</xdr:col>
      <xdr:colOff>114300</xdr:colOff>
      <xdr:row>38</xdr:row>
      <xdr:rowOff>113607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0990"/>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25890</xdr:rowOff>
    </xdr:from>
    <xdr:to>
      <xdr:col>71</xdr:col>
      <xdr:colOff>177800</xdr:colOff>
      <xdr:row>39</xdr:row>
      <xdr:rowOff>52979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0990"/>
          <a:ext cx="889000" cy="19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120708</xdr:rowOff>
    </xdr:from>
    <xdr:to>
      <xdr:col>85</xdr:col>
      <xdr:colOff>177800</xdr:colOff>
      <xdr:row>39</xdr:row>
      <xdr:rowOff>50858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35635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17479</xdr:rowOff>
    </xdr:from>
    <xdr:to>
      <xdr:col>81</xdr:col>
      <xdr:colOff>101600</xdr:colOff>
      <xdr:row>38</xdr:row>
      <xdr:rowOff>119079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110206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62807</xdr:rowOff>
    </xdr:from>
    <xdr:to>
      <xdr:col>76</xdr:col>
      <xdr:colOff>165100</xdr:colOff>
      <xdr:row>38</xdr:row>
      <xdr:rowOff>164407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155534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146540</xdr:rowOff>
    </xdr:from>
    <xdr:to>
      <xdr:col>72</xdr:col>
      <xdr:colOff>38100</xdr:colOff>
      <xdr:row>38</xdr:row>
      <xdr:rowOff>76690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67817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2179</xdr:rowOff>
    </xdr:from>
    <xdr:to>
      <xdr:col>67</xdr:col>
      <xdr:colOff>101600</xdr:colOff>
      <xdr:row>39</xdr:row>
      <xdr:rowOff>103779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107262</xdr:rowOff>
    </xdr:from>
    <xdr:to>
      <xdr:col>85</xdr:col>
      <xdr:colOff>127000</xdr:colOff>
      <xdr:row>56</xdr:row>
      <xdr:rowOff>139551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08462"/>
          <a:ext cx="8382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139551</xdr:rowOff>
    </xdr:from>
    <xdr:to>
      <xdr:col>81</xdr:col>
      <xdr:colOff>50800</xdr:colOff>
      <xdr:row>56</xdr:row>
      <xdr:rowOff>163863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0751"/>
          <a:ext cx="889000" cy="2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15814</xdr:rowOff>
    </xdr:from>
    <xdr:to>
      <xdr:col>76</xdr:col>
      <xdr:colOff>114300</xdr:colOff>
      <xdr:row>56</xdr:row>
      <xdr:rowOff>163863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17014"/>
          <a:ext cx="889000" cy="1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64357</xdr:rowOff>
    </xdr:from>
    <xdr:to>
      <xdr:col>71</xdr:col>
      <xdr:colOff>177800</xdr:colOff>
      <xdr:row>56</xdr:row>
      <xdr:rowOff>15814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322657"/>
          <a:ext cx="889000" cy="2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56462</xdr:rowOff>
    </xdr:from>
    <xdr:to>
      <xdr:col>85</xdr:col>
      <xdr:colOff>177800</xdr:colOff>
      <xdr:row>56</xdr:row>
      <xdr:rowOff>158062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34889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3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88751</xdr:rowOff>
    </xdr:from>
    <xdr:to>
      <xdr:col>81</xdr:col>
      <xdr:colOff>101600</xdr:colOff>
      <xdr:row>57</xdr:row>
      <xdr:rowOff>18901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10028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8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113063</xdr:rowOff>
    </xdr:from>
    <xdr:to>
      <xdr:col>76</xdr:col>
      <xdr:colOff>165100</xdr:colOff>
      <xdr:row>57</xdr:row>
      <xdr:rowOff>43213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34340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8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136464</xdr:rowOff>
    </xdr:from>
    <xdr:to>
      <xdr:col>72</xdr:col>
      <xdr:colOff>38100</xdr:colOff>
      <xdr:row>56</xdr:row>
      <xdr:rowOff>66614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83141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4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13557</xdr:rowOff>
    </xdr:from>
    <xdr:to>
      <xdr:col>67</xdr:col>
      <xdr:colOff>101600</xdr:colOff>
      <xdr:row>54</xdr:row>
      <xdr:rowOff>115157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2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131684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04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37478</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2028"/>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40213</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4763"/>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40213</xdr:rowOff>
    </xdr:from>
    <xdr:to>
      <xdr:col>71</xdr:col>
      <xdr:colOff>177800</xdr:colOff>
      <xdr:row>79</xdr:row>
      <xdr:rowOff>44382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4763"/>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158128</xdr:rowOff>
    </xdr:from>
    <xdr:to>
      <xdr:col>85</xdr:col>
      <xdr:colOff>177800</xdr:colOff>
      <xdr:row>79</xdr:row>
      <xdr:rowOff>88278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73055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160863</xdr:rowOff>
    </xdr:from>
    <xdr:to>
      <xdr:col>72</xdr:col>
      <xdr:colOff>38100</xdr:colOff>
      <xdr:row>79</xdr:row>
      <xdr:rowOff>91013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82140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165032</xdr:rowOff>
    </xdr:from>
    <xdr:to>
      <xdr:col>67</xdr:col>
      <xdr:colOff>101600</xdr:colOff>
      <xdr:row>79</xdr:row>
      <xdr:rowOff>95182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86309</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44934</xdr:rowOff>
    </xdr:from>
    <xdr:to>
      <xdr:col>85</xdr:col>
      <xdr:colOff>127000</xdr:colOff>
      <xdr:row>95</xdr:row>
      <xdr:rowOff>57130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32684"/>
          <a:ext cx="8382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44934</xdr:rowOff>
    </xdr:from>
    <xdr:to>
      <xdr:col>81</xdr:col>
      <xdr:colOff>50800</xdr:colOff>
      <xdr:row>95</xdr:row>
      <xdr:rowOff>101943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32684"/>
          <a:ext cx="889000" cy="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78763</xdr:rowOff>
    </xdr:from>
    <xdr:to>
      <xdr:col>76</xdr:col>
      <xdr:colOff>114300</xdr:colOff>
      <xdr:row>95</xdr:row>
      <xdr:rowOff>101943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6651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78763</xdr:rowOff>
    </xdr:from>
    <xdr:to>
      <xdr:col>71</xdr:col>
      <xdr:colOff>177800</xdr:colOff>
      <xdr:row>96</xdr:row>
      <xdr:rowOff>21769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66513"/>
          <a:ext cx="889000" cy="1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6330</xdr:rowOff>
    </xdr:from>
    <xdr:to>
      <xdr:col>85</xdr:col>
      <xdr:colOff>177800</xdr:colOff>
      <xdr:row>95</xdr:row>
      <xdr:rowOff>107930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29207</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165584</xdr:rowOff>
    </xdr:from>
    <xdr:to>
      <xdr:col>81</xdr:col>
      <xdr:colOff>101600</xdr:colOff>
      <xdr:row>95</xdr:row>
      <xdr:rowOff>95734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112261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51143</xdr:rowOff>
    </xdr:from>
    <xdr:to>
      <xdr:col>76</xdr:col>
      <xdr:colOff>165100</xdr:colOff>
      <xdr:row>95</xdr:row>
      <xdr:rowOff>152743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169270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27963</xdr:rowOff>
    </xdr:from>
    <xdr:to>
      <xdr:col>72</xdr:col>
      <xdr:colOff>38100</xdr:colOff>
      <xdr:row>95</xdr:row>
      <xdr:rowOff>129563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146090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9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142419</xdr:rowOff>
    </xdr:from>
    <xdr:to>
      <xdr:col>67</xdr:col>
      <xdr:colOff>101600</xdr:colOff>
      <xdr:row>96</xdr:row>
      <xdr:rowOff>72569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89096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117937</xdr:rowOff>
    </xdr:from>
    <xdr:to>
      <xdr:col>116</xdr:col>
      <xdr:colOff>63500</xdr:colOff>
      <xdr:row>34</xdr:row>
      <xdr:rowOff>134396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947237"/>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32762</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47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134396</xdr:rowOff>
    </xdr:from>
    <xdr:to>
      <xdr:col>111</xdr:col>
      <xdr:colOff>177800</xdr:colOff>
      <xdr:row>34</xdr:row>
      <xdr:rowOff>164938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963696"/>
          <a:ext cx="8890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113778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2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164938</xdr:rowOff>
    </xdr:from>
    <xdr:to>
      <xdr:col>107</xdr:col>
      <xdr:colOff>50800</xdr:colOff>
      <xdr:row>35</xdr:row>
      <xdr:rowOff>143540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5994238"/>
          <a:ext cx="889000" cy="1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166631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143540</xdr:rowOff>
    </xdr:from>
    <xdr:to>
      <xdr:col>102</xdr:col>
      <xdr:colOff>114300</xdr:colOff>
      <xdr:row>36</xdr:row>
      <xdr:rowOff>123424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144290"/>
          <a:ext cx="889000" cy="1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100611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1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67137</xdr:rowOff>
    </xdr:from>
    <xdr:to>
      <xdr:col>116</xdr:col>
      <xdr:colOff>114300</xdr:colOff>
      <xdr:row>34</xdr:row>
      <xdr:rowOff>168737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8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90014</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7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83596</xdr:rowOff>
    </xdr:from>
    <xdr:to>
      <xdr:col>112</xdr:col>
      <xdr:colOff>38100</xdr:colOff>
      <xdr:row>35</xdr:row>
      <xdr:rowOff>13746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30273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568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114138</xdr:rowOff>
    </xdr:from>
    <xdr:to>
      <xdr:col>107</xdr:col>
      <xdr:colOff>101600</xdr:colOff>
      <xdr:row>35</xdr:row>
      <xdr:rowOff>44288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5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60815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571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92740</xdr:rowOff>
    </xdr:from>
    <xdr:to>
      <xdr:col>102</xdr:col>
      <xdr:colOff>165100</xdr:colOff>
      <xdr:row>36</xdr:row>
      <xdr:rowOff>22890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0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39417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586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72624</xdr:rowOff>
    </xdr:from>
    <xdr:to>
      <xdr:col>98</xdr:col>
      <xdr:colOff>38100</xdr:colOff>
      <xdr:row>37</xdr:row>
      <xdr:rowOff>2774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19301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主に議員報酬や職員の人件費であるが、類似団体と比較すると高い値となっている。支出の内容について類似団体と比較検討するなど見直しに努め、経費の節減を図り、議員定数の見直し等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・総務費は、庁舎建設事業実施により令和４年及び令和５年度は高い水準となっている。今後は、減少する傾向である。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・民生費は、令和５年度住民一人当たり</a:t>
          </a:r>
          <a:r>
            <a:rPr kumimoji="1" lang="en-US" altLang="ja-JP" sz="1200">
              <a:latin typeface="ＭＳ Ｐゴシック" panose="020B0600070205080204" pitchFamily="50" charset="-128"/>
              <a:ea typeface="ＭＳ Ｐゴシック" panose="020B0600070205080204" pitchFamily="50" charset="-128"/>
            </a:rPr>
            <a:t>261,488</a:t>
          </a:r>
          <a:r>
            <a:rPr kumimoji="1" lang="ja-JP" altLang="en-US" sz="1200">
              <a:latin typeface="ＭＳ Ｐゴシック" panose="020B0600070205080204" pitchFamily="50" charset="-128"/>
              <a:ea typeface="ＭＳ Ｐゴシック" panose="020B0600070205080204" pitchFamily="50" charset="-128"/>
            </a:rPr>
            <a:t>円となっている。これは、離島ゆえ保育所等に対して民間企業の参入が少ないこと等により、行政が多くの住民サービスを提供していることにより人件費が高くなっている。今後、民間移行を含め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・衛生費は、一部事務組合の施設改修及びゼロカーボンアイランドおきのえらぶ推進事業並びに上水道事業への出資により前年度より</a:t>
          </a:r>
          <a:r>
            <a:rPr kumimoji="1" lang="en-US" altLang="ja-JP" sz="1200">
              <a:latin typeface="ＭＳ Ｐゴシック" panose="020B0600070205080204" pitchFamily="50" charset="-128"/>
              <a:ea typeface="ＭＳ Ｐゴシック" panose="020B0600070205080204" pitchFamily="50" charset="-128"/>
            </a:rPr>
            <a:t>134,070</a:t>
          </a:r>
          <a:r>
            <a:rPr kumimoji="1" lang="ja-JP" altLang="en-US" sz="1200">
              <a:latin typeface="ＭＳ Ｐゴシック" panose="020B0600070205080204" pitchFamily="50" charset="-128"/>
              <a:ea typeface="ＭＳ Ｐゴシック" panose="020B0600070205080204" pitchFamily="50" charset="-128"/>
            </a:rPr>
            <a:t>円増加した。今後も同事業が継続して行われるため同水準で推移すると思われる。</a:t>
          </a:r>
        </a:p>
        <a:p>
          <a:r>
            <a:rPr kumimoji="1" lang="ja-JP" altLang="en-US" sz="1200">
              <a:latin typeface="ＭＳ Ｐゴシック" panose="020B0600070205080204" pitchFamily="50" charset="-128"/>
              <a:ea typeface="ＭＳ Ｐゴシック" panose="020B0600070205080204" pitchFamily="50" charset="-128"/>
            </a:rPr>
            <a:t>・農林水産業費は、当町の主要産業である農業振興のため、土地改良、畑かん整備等の基盤整備事業を実施していることから類似団体より高くなっている。</a:t>
          </a:r>
        </a:p>
        <a:p>
          <a:r>
            <a:rPr kumimoji="1" lang="ja-JP" altLang="en-US" sz="1200">
              <a:latin typeface="ＭＳ Ｐゴシック" panose="020B0600070205080204" pitchFamily="50" charset="-128"/>
              <a:ea typeface="ＭＳ Ｐゴシック" panose="020B0600070205080204" pitchFamily="50" charset="-128"/>
            </a:rPr>
            <a:t>・諸支出金は、沖永良部バス企業団に対する負担金が主なものであり、利用者の減少等により経営状況の悪化傾向にあり今後も増加傾向にある。路線変更や勤務形態の見直し等により経営改善を行っていく。</a:t>
          </a:r>
        </a:p>
        <a:p>
          <a:r>
            <a:rPr kumimoji="1" lang="ja-JP" altLang="en-US" sz="1200">
              <a:latin typeface="ＭＳ Ｐゴシック" panose="020B0600070205080204" pitchFamily="50" charset="-128"/>
              <a:ea typeface="ＭＳ Ｐゴシック" panose="020B0600070205080204" pitchFamily="50" charset="-128"/>
            </a:rPr>
            <a:t>・公債費は、近年、施設の老朽化に伴い実施した義務教育施設整備事業、認定こども園新築等に要した公債費の元金償還が終了し減少傾向であるが、今後も高い水準で推移するため行政コストの削減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財政調整基金は、繰入による取崩しを行ったが、国債運用利子等の積立により</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ポイント増となっている。。</a:t>
          </a:r>
        </a:p>
        <a:p>
          <a:r>
            <a:rPr kumimoji="1" lang="ja-JP" altLang="en-US" sz="1300">
              <a:latin typeface="ＭＳ ゴシック" pitchFamily="49" charset="-128"/>
              <a:ea typeface="ＭＳ ゴシック" pitchFamily="49" charset="-128"/>
            </a:rPr>
            <a:t>　実質収支額の減となった要因は、翌年度に繰り越すべき財源が６百万円減少したものの特定目的基金へ積立を行ったことから</a:t>
          </a:r>
          <a:r>
            <a:rPr kumimoji="1" lang="en-US" altLang="ja-JP" sz="1300">
              <a:latin typeface="ＭＳ ゴシック" pitchFamily="49" charset="-128"/>
              <a:ea typeface="ＭＳ ゴシック" pitchFamily="49" charset="-128"/>
            </a:rPr>
            <a:t>1.97</a:t>
          </a:r>
          <a:r>
            <a:rPr kumimoji="1" lang="ja-JP" altLang="en-US" sz="1300">
              <a:latin typeface="ＭＳ ゴシック" pitchFamily="49" charset="-128"/>
              <a:ea typeface="ＭＳ ゴシック" pitchFamily="49" charset="-128"/>
            </a:rPr>
            <a:t>ポイント減少した。また実質単年度収支の減になった要因は、単年度収支が</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百万円減少したため</a:t>
          </a:r>
          <a:r>
            <a:rPr kumimoji="1" lang="en-US" altLang="ja-JP" sz="1300">
              <a:latin typeface="ＭＳ ゴシック" pitchFamily="49" charset="-128"/>
              <a:ea typeface="ＭＳ ゴシック" pitchFamily="49" charset="-128"/>
            </a:rPr>
            <a:t>0.34</a:t>
          </a:r>
          <a:r>
            <a:rPr kumimoji="1" lang="ja-JP" altLang="en-US" sz="1300">
              <a:latin typeface="ＭＳ ゴシック" pitchFamily="49" charset="-128"/>
              <a:ea typeface="ＭＳ ゴシック" pitchFamily="49" charset="-128"/>
            </a:rPr>
            <a:t>ポイント減となっている。今後は、公共施設の改修工事等が控えているため事務事業の見直し・統廃合など歳出の合理化等行財政改革を推進し、健全な行財政運営に努めていく。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全ての会計で黒字となっており、実質赤字は発生していない。</a:t>
          </a:r>
        </a:p>
        <a:p>
          <a:r>
            <a:rPr kumimoji="1" lang="ja-JP" altLang="en-US" sz="1400">
              <a:latin typeface="ＭＳ ゴシック" pitchFamily="49" charset="-128"/>
              <a:ea typeface="ＭＳ ゴシック" pitchFamily="49" charset="-128"/>
            </a:rPr>
            <a:t>　一般会計については、令和５年度は、普通交付税及び地方消費税交付金の増、繰越額の一定額を確保したものの、今後の公共施設等改修の財源のため特定目的基金へ積立を行ったため</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　今後は、老朽化した公共施設の更新や、子育て支援等の扶助費の増が見込まれるが、事業の選択や財源の確保をより意識し、健全な財政運営に努める。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令和５年度については、元利償還金が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百万円の減少したものの公営企業債の元利償還金に対する繰入金が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百万円増加し、算入公債費等が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百万円減少したことから、実質公債費比率の分子が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令和４年度が公債費のピークとなり、今後は減少傾向になると思われるが、公営企業債における元利償還金に対する繰入金が増加傾向にあることから交付税措置のある地方債の発行に努めるとともに、地方債発行の抑制を行いつつ、繰上償還を行うなど、実質公債費比率の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将来負担比率の分子が増加した要因は、令和５年度に庁舎建設事業を行い、地方債の現在高が増加及び特定目的基金の取崩しにより充当可能基金の減少が主な要因である。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は水道事業に対する出資に等により地方債現在高が高止まりすることが見込まれる。類似団体に比べると基金残高は低いため、今後もより一層の経費削減に努め、充当可能基金残高の増を目指すとともに、地方債の残高についても、事業の緊急性・重要性を精査するとともに、単年度毎の地方債発行額に上限を設けるなどして適正な水準にな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鹿児島県知名町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庁舎建設事業の実施により特定目的基金が減少したものの、財政調整基金及び減債基金については同水準を推移している。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の更新、各公共施設の長寿命化等を予定しており、これらの各公共施設の老朽化対策事業の実施、公債費の償還への対応財源、災害等への対応、高齢化や子育て支援等に係る費用増加に対応するため、支出の抑制及び事業の効率的な執行に努め、基金の積立を適切に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・土地改良事業基金は、国営地下ダム建設事業地元負担金に充てることを目的として設置している。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・公共施設等総合管理基金は、町が所有する公共施設等の長寿命化、更新及び除却等に要する経費に充てるため設置している。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・知名町ふるさとまちづくり基金は、ふるさと納税（寄附金）を財源として、知名町の地域活性化、環境保全、保健・福祉、人材育成、その他に資する事業に充てることを目的に設置している。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・庁舎建設基金は、庁舎建設事業により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・公共施設等総合管理基金は、決算状況を勘案して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・ふるさとまちづくり基金は、ふるさと納税（寄附額）が増加したことにより増となっている。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土地改良事業基金：地下ダム完成時の地元負担支払いのため令和８年度以降廃止予定（今後追加の積立予定なし）。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公共施設等総合管理基金：公共施設等の長寿命化、更新及び除却等の財源とするため決算状況等を勘案し、適宜積立を行う。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ふるさとまちづくり基金：寄附者の意向を踏まえ、積極的に事業費に充当していく。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財政調整基金残高の増加要因は、財源補填のため財政調整基金の取り崩しを行ったものの、法定積立分及び国債運用利子等により１百万円増加した。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老朽化対策事業の実施、公債費の償還ピークへの対応財源、災害等への対応、高齢化や子育て支援等に係る費用増加に対応するため、支出の抑制及び事業の効率的な執行に努め、基金の積立を適切に行う。また、国債運用等を積極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公債費償還財源として設置しているが、近年は、庁舎建設基金等のその他特定目的基金への積立を優先しており、近年は基金利子分のみ増加している。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今後しばらくは、施設更新等の財源とするためにその他特定目的基金への積立を優先するが、財政状況等を勘案し追加の積立は行わない。国債運用等の積極的に行う。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8386673</v>
      </c>
      <c r="BO4" s="371"/>
      <c r="BP4" s="371"/>
      <c r="BQ4" s="371"/>
      <c r="BR4" s="371"/>
      <c r="BS4" s="371"/>
      <c r="BT4" s="371"/>
      <c r="BU4" s="372"/>
      <c r="BV4" s="370">
        <v>7657873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1.7</v>
      </c>
      <c r="CU4" s="377"/>
      <c r="CV4" s="377"/>
      <c r="CW4" s="377"/>
      <c r="CX4" s="377"/>
      <c r="CY4" s="377"/>
      <c r="CZ4" s="377"/>
      <c r="DA4" s="378"/>
      <c r="DB4" s="376">
        <v>3.6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8088052</v>
      </c>
      <c r="BO5" s="408"/>
      <c r="BP5" s="408"/>
      <c r="BQ5" s="408"/>
      <c r="BR5" s="408"/>
      <c r="BS5" s="408"/>
      <c r="BT5" s="408"/>
      <c r="BU5" s="409"/>
      <c r="BV5" s="407">
        <v>7274439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86.7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298621</v>
      </c>
      <c r="BO6" s="408"/>
      <c r="BP6" s="408"/>
      <c r="BQ6" s="408"/>
      <c r="BR6" s="408"/>
      <c r="BS6" s="408"/>
      <c r="BT6" s="408"/>
      <c r="BU6" s="409"/>
      <c r="BV6" s="407">
        <v>383434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88.5</v>
      </c>
      <c r="CU6" s="445"/>
      <c r="CV6" s="445"/>
      <c r="CW6" s="445"/>
      <c r="CX6" s="445"/>
      <c r="CY6" s="445"/>
      <c r="CZ6" s="445"/>
      <c r="DA6" s="446"/>
      <c r="DB6" s="444">
        <v>87.4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231798</v>
      </c>
      <c r="BO7" s="408"/>
      <c r="BP7" s="408"/>
      <c r="BQ7" s="408"/>
      <c r="BR7" s="408"/>
      <c r="BS7" s="408"/>
      <c r="BT7" s="408"/>
      <c r="BU7" s="409"/>
      <c r="BV7" s="407">
        <v>237330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4020675</v>
      </c>
      <c r="CU7" s="408"/>
      <c r="CV7" s="408"/>
      <c r="CW7" s="408"/>
      <c r="CX7" s="408"/>
      <c r="CY7" s="408"/>
      <c r="CZ7" s="408"/>
      <c r="DA7" s="409"/>
      <c r="DB7" s="407">
        <v>4029288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66823</v>
      </c>
      <c r="BO8" s="408"/>
      <c r="BP8" s="408"/>
      <c r="BQ8" s="408"/>
      <c r="BR8" s="408"/>
      <c r="BS8" s="408"/>
      <c r="BT8" s="408"/>
      <c r="BU8" s="409"/>
      <c r="BV8" s="407">
        <v>146104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5750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-79281</v>
      </c>
      <c r="BO9" s="408"/>
      <c r="BP9" s="408"/>
      <c r="BQ9" s="408"/>
      <c r="BR9" s="408"/>
      <c r="BS9" s="408"/>
      <c r="BT9" s="408"/>
      <c r="BU9" s="409"/>
      <c r="BV9" s="407">
        <v>-68180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20.5</v>
      </c>
      <c r="CU9" s="405"/>
      <c r="CV9" s="405"/>
      <c r="CW9" s="405"/>
      <c r="CX9" s="405"/>
      <c r="CY9" s="405"/>
      <c r="CZ9" s="405"/>
      <c r="DA9" s="406"/>
      <c r="DB9" s="404">
        <v>19.8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6213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80754</v>
      </c>
      <c r="BO10" s="408"/>
      <c r="BP10" s="408"/>
      <c r="BQ10" s="408"/>
      <c r="BR10" s="408"/>
      <c r="BS10" s="408"/>
      <c r="BT10" s="408"/>
      <c r="BU10" s="409"/>
      <c r="BV10" s="407">
        <v>110209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5509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80000</v>
      </c>
      <c r="BO12" s="408"/>
      <c r="BP12" s="408"/>
      <c r="BQ12" s="408"/>
      <c r="BR12" s="408"/>
      <c r="BS12" s="408"/>
      <c r="BT12" s="408"/>
      <c r="BU12" s="409"/>
      <c r="BV12" s="407">
        <v>107000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5446</v>
      </c>
      <c r="S13" s="492"/>
      <c r="T13" s="492"/>
      <c r="U13" s="492"/>
      <c r="V13" s="493"/>
      <c r="W13" s="423" t="s">
        <v>131</v>
      </c>
      <c r="X13" s="424"/>
      <c r="Y13" s="424"/>
      <c r="Z13" s="424"/>
      <c r="AA13" s="424"/>
      <c r="AB13" s="414"/>
      <c r="AC13" s="458">
        <v>802</v>
      </c>
      <c r="AD13" s="459"/>
      <c r="AE13" s="459"/>
      <c r="AF13" s="459"/>
      <c r="AG13" s="501"/>
      <c r="AH13" s="458">
        <v>821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-78527</v>
      </c>
      <c r="BO13" s="408"/>
      <c r="BP13" s="408"/>
      <c r="BQ13" s="408"/>
      <c r="BR13" s="408"/>
      <c r="BS13" s="408"/>
      <c r="BT13" s="408"/>
      <c r="BU13" s="409"/>
      <c r="BV13" s="407">
        <v>-64971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5634</v>
      </c>
      <c r="S14" s="492"/>
      <c r="T14" s="492"/>
      <c r="U14" s="492"/>
      <c r="V14" s="493"/>
      <c r="W14" s="397"/>
      <c r="X14" s="398"/>
      <c r="Y14" s="398"/>
      <c r="Z14" s="398"/>
      <c r="AA14" s="398"/>
      <c r="AB14" s="387"/>
      <c r="AC14" s="494">
        <v>27.4</v>
      </c>
      <c r="AD14" s="495"/>
      <c r="AE14" s="495"/>
      <c r="AF14" s="495"/>
      <c r="AG14" s="496"/>
      <c r="AH14" s="494">
        <v>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12.6</v>
      </c>
      <c r="CU14" s="506"/>
      <c r="CV14" s="506"/>
      <c r="CW14" s="506"/>
      <c r="CX14" s="506"/>
      <c r="CY14" s="506"/>
      <c r="CZ14" s="506"/>
      <c r="DA14" s="507"/>
      <c r="DB14" s="505">
        <v>0.5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5574</v>
      </c>
      <c r="S15" s="492"/>
      <c r="T15" s="492"/>
      <c r="U15" s="492"/>
      <c r="V15" s="493"/>
      <c r="W15" s="423" t="s">
        <v>137</v>
      </c>
      <c r="X15" s="424"/>
      <c r="Y15" s="424"/>
      <c r="Z15" s="424"/>
      <c r="AA15" s="424"/>
      <c r="AB15" s="414"/>
      <c r="AC15" s="458">
        <v>350</v>
      </c>
      <c r="AD15" s="459"/>
      <c r="AE15" s="459"/>
      <c r="AF15" s="459"/>
      <c r="AG15" s="501"/>
      <c r="AH15" s="458">
        <v>411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599221</v>
      </c>
      <c r="BO15" s="371"/>
      <c r="BP15" s="371"/>
      <c r="BQ15" s="371"/>
      <c r="BR15" s="371"/>
      <c r="BS15" s="371"/>
      <c r="BT15" s="371"/>
      <c r="BU15" s="372"/>
      <c r="BV15" s="370">
        <v>580074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11.9</v>
      </c>
      <c r="AD16" s="495"/>
      <c r="AE16" s="495"/>
      <c r="AF16" s="495"/>
      <c r="AG16" s="496"/>
      <c r="AH16" s="494">
        <v>13.5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3867834</v>
      </c>
      <c r="BO16" s="408"/>
      <c r="BP16" s="408"/>
      <c r="BQ16" s="408"/>
      <c r="BR16" s="408"/>
      <c r="BS16" s="408"/>
      <c r="BT16" s="408"/>
      <c r="BU16" s="409"/>
      <c r="BV16" s="407">
        <v>3859379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1779</v>
      </c>
      <c r="AD17" s="459"/>
      <c r="AE17" s="459"/>
      <c r="AF17" s="459"/>
      <c r="AG17" s="501"/>
      <c r="AH17" s="458">
        <v>1808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737358</v>
      </c>
      <c r="BO17" s="408"/>
      <c r="BP17" s="408"/>
      <c r="BQ17" s="408"/>
      <c r="BR17" s="408"/>
      <c r="BS17" s="408"/>
      <c r="BT17" s="408"/>
      <c r="BU17" s="409"/>
      <c r="BV17" s="407">
        <v>716471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53.3</v>
      </c>
      <c r="M18" s="531"/>
      <c r="N18" s="531"/>
      <c r="O18" s="531"/>
      <c r="P18" s="531"/>
      <c r="Q18" s="531"/>
      <c r="R18" s="532"/>
      <c r="S18" s="532"/>
      <c r="T18" s="532"/>
      <c r="U18" s="532"/>
      <c r="V18" s="533"/>
      <c r="W18" s="425"/>
      <c r="X18" s="426"/>
      <c r="Y18" s="426"/>
      <c r="Z18" s="426"/>
      <c r="AA18" s="426"/>
      <c r="AB18" s="417"/>
      <c r="AC18" s="534">
        <v>60.7</v>
      </c>
      <c r="AD18" s="535"/>
      <c r="AE18" s="535"/>
      <c r="AF18" s="535"/>
      <c r="AG18" s="536"/>
      <c r="AH18" s="534">
        <v>59.5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3561277</v>
      </c>
      <c r="BO18" s="408"/>
      <c r="BP18" s="408"/>
      <c r="BQ18" s="408"/>
      <c r="BR18" s="408"/>
      <c r="BS18" s="408"/>
      <c r="BT18" s="408"/>
      <c r="BU18" s="409"/>
      <c r="BV18" s="407">
        <v>3536838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4654204</v>
      </c>
      <c r="BO19" s="408"/>
      <c r="BP19" s="408"/>
      <c r="BQ19" s="408"/>
      <c r="BR19" s="408"/>
      <c r="BS19" s="408"/>
      <c r="BT19" s="408"/>
      <c r="BU19" s="409"/>
      <c r="BV19" s="407">
        <v>5026566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8317245</v>
      </c>
      <c r="BO22" s="371"/>
      <c r="BP22" s="371"/>
      <c r="BQ22" s="371"/>
      <c r="BR22" s="371"/>
      <c r="BS22" s="371"/>
      <c r="BT22" s="371"/>
      <c r="BU22" s="372"/>
      <c r="BV22" s="370">
        <v>7976256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8038361</v>
      </c>
      <c r="BO23" s="408"/>
      <c r="BP23" s="408"/>
      <c r="BQ23" s="408"/>
      <c r="BR23" s="408"/>
      <c r="BS23" s="408"/>
      <c r="BT23" s="408"/>
      <c r="BU23" s="409"/>
      <c r="BV23" s="407">
        <v>7634808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7610</v>
      </c>
      <c r="R24" s="459"/>
      <c r="S24" s="459"/>
      <c r="T24" s="459"/>
      <c r="U24" s="459"/>
      <c r="V24" s="501"/>
      <c r="W24" s="553"/>
      <c r="X24" s="554"/>
      <c r="Y24" s="555"/>
      <c r="Z24" s="457" t="s">
        <v>162</v>
      </c>
      <c r="AA24" s="437"/>
      <c r="AB24" s="437"/>
      <c r="AC24" s="437"/>
      <c r="AD24" s="437"/>
      <c r="AE24" s="437"/>
      <c r="AF24" s="437"/>
      <c r="AG24" s="438"/>
      <c r="AH24" s="458">
        <v>133</v>
      </c>
      <c r="AI24" s="459"/>
      <c r="AJ24" s="459"/>
      <c r="AK24" s="459"/>
      <c r="AL24" s="501"/>
      <c r="AM24" s="458">
        <v>371070</v>
      </c>
      <c r="AN24" s="459"/>
      <c r="AO24" s="459"/>
      <c r="AP24" s="459"/>
      <c r="AQ24" s="459"/>
      <c r="AR24" s="501"/>
      <c r="AS24" s="458">
        <v>2790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6933055</v>
      </c>
      <c r="BO24" s="408"/>
      <c r="BP24" s="408"/>
      <c r="BQ24" s="408"/>
      <c r="BR24" s="408"/>
      <c r="BS24" s="408"/>
      <c r="BT24" s="408"/>
      <c r="BU24" s="409"/>
      <c r="BV24" s="407">
        <v>6428605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783285</v>
      </c>
      <c r="BO25" s="371"/>
      <c r="BP25" s="371"/>
      <c r="BQ25" s="371"/>
      <c r="BR25" s="371"/>
      <c r="BS25" s="371"/>
      <c r="BT25" s="371"/>
      <c r="BU25" s="372"/>
      <c r="BV25" s="370">
        <v>1817364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5670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4632</v>
      </c>
      <c r="BO27" s="527"/>
      <c r="BP27" s="527"/>
      <c r="BQ27" s="527"/>
      <c r="BR27" s="527"/>
      <c r="BS27" s="527"/>
      <c r="BT27" s="527"/>
      <c r="BU27" s="528"/>
      <c r="BV27" s="526">
        <v>4632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1479507</v>
      </c>
      <c r="BO28" s="371"/>
      <c r="BP28" s="371"/>
      <c r="BQ28" s="371"/>
      <c r="BR28" s="371"/>
      <c r="BS28" s="371"/>
      <c r="BT28" s="371"/>
      <c r="BU28" s="372"/>
      <c r="BV28" s="370">
        <v>1478753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2290</v>
      </c>
      <c r="R29" s="459"/>
      <c r="S29" s="459"/>
      <c r="T29" s="459"/>
      <c r="U29" s="459"/>
      <c r="V29" s="501"/>
      <c r="W29" s="556"/>
      <c r="X29" s="557"/>
      <c r="Y29" s="558"/>
      <c r="Z29" s="457" t="s">
        <v>178</v>
      </c>
      <c r="AA29" s="437"/>
      <c r="AB29" s="437"/>
      <c r="AC29" s="437"/>
      <c r="AD29" s="437"/>
      <c r="AE29" s="437"/>
      <c r="AF29" s="437"/>
      <c r="AG29" s="438"/>
      <c r="AH29" s="458">
        <v>134</v>
      </c>
      <c r="AI29" s="459"/>
      <c r="AJ29" s="459"/>
      <c r="AK29" s="459"/>
      <c r="AL29" s="501"/>
      <c r="AM29" s="458">
        <v>375172</v>
      </c>
      <c r="AN29" s="459"/>
      <c r="AO29" s="459"/>
      <c r="AP29" s="459"/>
      <c r="AQ29" s="459"/>
      <c r="AR29" s="501"/>
      <c r="AS29" s="458">
        <v>2800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215213</v>
      </c>
      <c r="BO29" s="408"/>
      <c r="BP29" s="408"/>
      <c r="BQ29" s="408"/>
      <c r="BR29" s="408"/>
      <c r="BS29" s="408"/>
      <c r="BT29" s="408"/>
      <c r="BU29" s="409"/>
      <c r="BV29" s="407">
        <v>214111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1031529</v>
      </c>
      <c r="BO30" s="527"/>
      <c r="BP30" s="527"/>
      <c r="BQ30" s="527"/>
      <c r="BR30" s="527"/>
      <c r="BS30" s="527"/>
      <c r="BT30" s="527"/>
      <c r="BU30" s="528"/>
      <c r="BV30" s="526">
        <v>1222170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沖永良部与論地区広域事務組合（一般会計）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おきえらぶフローラル株式会社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奨学資金特別会計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沖永良部衛生管理組合（一般会計）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知名町土地改良事業換地清算特別会計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沖永良部衛生管理組合（と畜場特別会計）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IF('各会計、関係団体の財政状況及び健全化判断比率'!B34="","",'各会計、関係団体の財政状況及び健全化判断比率'!B34)</f>
        <v>知名町合併処理浄化槽事業会計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沖永良部バス企業団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鹿児島県市町村総合事務組合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奄美群島広域事務組合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鹿児島県後期高齢者医療広域連合（一般会計）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鹿児島県後期高齢者医療広域連合（特別会計）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o17YdQCvn7id7YAlLaOorBiDu93+3qUlTafebmHZJpteMy31slInJIe7hm/4eJetEgJpLBOcLUlIiImHioh0g==" saltValue="y1MreHmHIIX3EZpprEpg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511779</v>
      </c>
      <c r="S5" s="613"/>
      <c r="T5" s="613"/>
      <c r="U5" s="613"/>
      <c r="V5" s="613"/>
      <c r="W5" s="613"/>
      <c r="X5" s="613"/>
      <c r="Y5" s="614"/>
      <c r="Z5" s="615">
        <v>6.1</v>
      </c>
      <c r="AA5" s="615"/>
      <c r="AB5" s="615"/>
      <c r="AC5" s="615"/>
      <c r="AD5" s="616">
        <v>511779</v>
      </c>
      <c r="AE5" s="616"/>
      <c r="AF5" s="616"/>
      <c r="AG5" s="616"/>
      <c r="AH5" s="616"/>
      <c r="AI5" s="616"/>
      <c r="AJ5" s="616"/>
      <c r="AK5" s="616"/>
      <c r="AL5" s="617">
        <v>12.7</v>
      </c>
      <c r="AM5" s="618"/>
      <c r="AN5" s="618"/>
      <c r="AO5" s="619"/>
      <c r="AP5" s="609" t="s">
        <v>217</v>
      </c>
      <c r="AQ5" s="610"/>
      <c r="AR5" s="610"/>
      <c r="AS5" s="610"/>
      <c r="AT5" s="610"/>
      <c r="AU5" s="610"/>
      <c r="AV5" s="610"/>
      <c r="AW5" s="610"/>
      <c r="AX5" s="610"/>
      <c r="AY5" s="610"/>
      <c r="AZ5" s="610"/>
      <c r="BA5" s="610"/>
      <c r="BB5" s="610"/>
      <c r="BC5" s="610"/>
      <c r="BD5" s="610"/>
      <c r="BE5" s="610"/>
      <c r="BF5" s="611"/>
      <c r="BG5" s="623">
        <v>511779</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56321</v>
      </c>
      <c r="S6" s="624"/>
      <c r="T6" s="624"/>
      <c r="U6" s="624"/>
      <c r="V6" s="624"/>
      <c r="W6" s="624"/>
      <c r="X6" s="624"/>
      <c r="Y6" s="625"/>
      <c r="Z6" s="626">
        <v>0.7</v>
      </c>
      <c r="AA6" s="626"/>
      <c r="AB6" s="626"/>
      <c r="AC6" s="626"/>
      <c r="AD6" s="627">
        <v>56321</v>
      </c>
      <c r="AE6" s="627"/>
      <c r="AF6" s="627"/>
      <c r="AG6" s="627"/>
      <c r="AH6" s="627"/>
      <c r="AI6" s="627"/>
      <c r="AJ6" s="627"/>
      <c r="AK6" s="627"/>
      <c r="AL6" s="628">
        <v>1.4</v>
      </c>
      <c r="AM6" s="629"/>
      <c r="AN6" s="629"/>
      <c r="AO6" s="630"/>
      <c r="AP6" s="620" t="s">
        <v>222</v>
      </c>
      <c r="AQ6" s="621"/>
      <c r="AR6" s="621"/>
      <c r="AS6" s="621"/>
      <c r="AT6" s="621"/>
      <c r="AU6" s="621"/>
      <c r="AV6" s="621"/>
      <c r="AW6" s="621"/>
      <c r="AX6" s="621"/>
      <c r="AY6" s="621"/>
      <c r="AZ6" s="621"/>
      <c r="BA6" s="621"/>
      <c r="BB6" s="621"/>
      <c r="BC6" s="621"/>
      <c r="BD6" s="621"/>
      <c r="BE6" s="621"/>
      <c r="BF6" s="622"/>
      <c r="BG6" s="623">
        <v>511779</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81791</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81791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149</v>
      </c>
      <c r="S7" s="624"/>
      <c r="T7" s="624"/>
      <c r="U7" s="624"/>
      <c r="V7" s="624"/>
      <c r="W7" s="624"/>
      <c r="X7" s="624"/>
      <c r="Y7" s="625"/>
      <c r="Z7" s="626">
        <v>0</v>
      </c>
      <c r="AA7" s="626"/>
      <c r="AB7" s="626"/>
      <c r="AC7" s="626"/>
      <c r="AD7" s="627">
        <v>149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210053</v>
      </c>
      <c r="BH7" s="624"/>
      <c r="BI7" s="624"/>
      <c r="BJ7" s="624"/>
      <c r="BK7" s="624"/>
      <c r="BL7" s="624"/>
      <c r="BM7" s="624"/>
      <c r="BN7" s="625"/>
      <c r="BO7" s="626">
        <v>41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2237497</v>
      </c>
      <c r="CS7" s="624"/>
      <c r="CT7" s="624"/>
      <c r="CU7" s="624"/>
      <c r="CV7" s="624"/>
      <c r="CW7" s="624"/>
      <c r="CX7" s="624"/>
      <c r="CY7" s="625"/>
      <c r="CZ7" s="626">
        <v>27.7</v>
      </c>
      <c r="DA7" s="626"/>
      <c r="DB7" s="626"/>
      <c r="DC7" s="626"/>
      <c r="DD7" s="632">
        <v>1269737</v>
      </c>
      <c r="DE7" s="624"/>
      <c r="DF7" s="624"/>
      <c r="DG7" s="624"/>
      <c r="DH7" s="624"/>
      <c r="DI7" s="624"/>
      <c r="DJ7" s="624"/>
      <c r="DK7" s="624"/>
      <c r="DL7" s="624"/>
      <c r="DM7" s="624"/>
      <c r="DN7" s="624"/>
      <c r="DO7" s="624"/>
      <c r="DP7" s="625"/>
      <c r="DQ7" s="632">
        <v>718828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1766</v>
      </c>
      <c r="S8" s="624"/>
      <c r="T8" s="624"/>
      <c r="U8" s="624"/>
      <c r="V8" s="624"/>
      <c r="W8" s="624"/>
      <c r="X8" s="624"/>
      <c r="Y8" s="625"/>
      <c r="Z8" s="626">
        <v>0</v>
      </c>
      <c r="AA8" s="626"/>
      <c r="AB8" s="626"/>
      <c r="AC8" s="626"/>
      <c r="AD8" s="627">
        <v>1766</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8322</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1440537</v>
      </c>
      <c r="CS8" s="624"/>
      <c r="CT8" s="624"/>
      <c r="CU8" s="624"/>
      <c r="CV8" s="624"/>
      <c r="CW8" s="624"/>
      <c r="CX8" s="624"/>
      <c r="CY8" s="625"/>
      <c r="CZ8" s="626">
        <v>17.8</v>
      </c>
      <c r="DA8" s="626"/>
      <c r="DB8" s="626"/>
      <c r="DC8" s="626"/>
      <c r="DD8" s="632">
        <v>797</v>
      </c>
      <c r="DE8" s="624"/>
      <c r="DF8" s="624"/>
      <c r="DG8" s="624"/>
      <c r="DH8" s="624"/>
      <c r="DI8" s="624"/>
      <c r="DJ8" s="624"/>
      <c r="DK8" s="624"/>
      <c r="DL8" s="624"/>
      <c r="DM8" s="624"/>
      <c r="DN8" s="624"/>
      <c r="DO8" s="624"/>
      <c r="DP8" s="625"/>
      <c r="DQ8" s="632">
        <v>945475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2164</v>
      </c>
      <c r="S9" s="624"/>
      <c r="T9" s="624"/>
      <c r="U9" s="624"/>
      <c r="V9" s="624"/>
      <c r="W9" s="624"/>
      <c r="X9" s="624"/>
      <c r="Y9" s="625"/>
      <c r="Z9" s="626">
        <v>0</v>
      </c>
      <c r="AA9" s="626"/>
      <c r="AB9" s="626"/>
      <c r="AC9" s="626"/>
      <c r="AD9" s="627">
        <v>2164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183644</v>
      </c>
      <c r="BH9" s="624"/>
      <c r="BI9" s="624"/>
      <c r="BJ9" s="624"/>
      <c r="BK9" s="624"/>
      <c r="BL9" s="624"/>
      <c r="BM9" s="624"/>
      <c r="BN9" s="625"/>
      <c r="BO9" s="626">
        <v>35.9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1071356</v>
      </c>
      <c r="CS9" s="624"/>
      <c r="CT9" s="624"/>
      <c r="CU9" s="624"/>
      <c r="CV9" s="624"/>
      <c r="CW9" s="624"/>
      <c r="CX9" s="624"/>
      <c r="CY9" s="625"/>
      <c r="CZ9" s="626">
        <v>13.2</v>
      </c>
      <c r="DA9" s="626"/>
      <c r="DB9" s="626"/>
      <c r="DC9" s="626"/>
      <c r="DD9" s="632">
        <v>774765</v>
      </c>
      <c r="DE9" s="624"/>
      <c r="DF9" s="624"/>
      <c r="DG9" s="624"/>
      <c r="DH9" s="624"/>
      <c r="DI9" s="624"/>
      <c r="DJ9" s="624"/>
      <c r="DK9" s="624"/>
      <c r="DL9" s="624"/>
      <c r="DM9" s="624"/>
      <c r="DN9" s="624"/>
      <c r="DO9" s="624"/>
      <c r="DP9" s="625"/>
      <c r="DQ9" s="632">
        <v>217734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9944</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140379</v>
      </c>
      <c r="S11" s="624"/>
      <c r="T11" s="624"/>
      <c r="U11" s="624"/>
      <c r="V11" s="624"/>
      <c r="W11" s="624"/>
      <c r="X11" s="624"/>
      <c r="Y11" s="625"/>
      <c r="Z11" s="628">
        <v>1.7</v>
      </c>
      <c r="AA11" s="629"/>
      <c r="AB11" s="629"/>
      <c r="AC11" s="635"/>
      <c r="AD11" s="632">
        <v>140379</v>
      </c>
      <c r="AE11" s="624"/>
      <c r="AF11" s="624"/>
      <c r="AG11" s="624"/>
      <c r="AH11" s="624"/>
      <c r="AI11" s="624"/>
      <c r="AJ11" s="624"/>
      <c r="AK11" s="625"/>
      <c r="AL11" s="628">
        <v>3.5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8143</v>
      </c>
      <c r="BH11" s="624"/>
      <c r="BI11" s="624"/>
      <c r="BJ11" s="624"/>
      <c r="BK11" s="624"/>
      <c r="BL11" s="624"/>
      <c r="BM11" s="624"/>
      <c r="BN11" s="625"/>
      <c r="BO11" s="626">
        <v>1.6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859783</v>
      </c>
      <c r="CS11" s="624"/>
      <c r="CT11" s="624"/>
      <c r="CU11" s="624"/>
      <c r="CV11" s="624"/>
      <c r="CW11" s="624"/>
      <c r="CX11" s="624"/>
      <c r="CY11" s="625"/>
      <c r="CZ11" s="626">
        <v>10.6</v>
      </c>
      <c r="DA11" s="626"/>
      <c r="DB11" s="626"/>
      <c r="DC11" s="626"/>
      <c r="DD11" s="632">
        <v>167463</v>
      </c>
      <c r="DE11" s="624"/>
      <c r="DF11" s="624"/>
      <c r="DG11" s="624"/>
      <c r="DH11" s="624"/>
      <c r="DI11" s="624"/>
      <c r="DJ11" s="624"/>
      <c r="DK11" s="624"/>
      <c r="DL11" s="624"/>
      <c r="DM11" s="624"/>
      <c r="DN11" s="624"/>
      <c r="DO11" s="624"/>
      <c r="DP11" s="625"/>
      <c r="DQ11" s="632">
        <v>520582</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217202</v>
      </c>
      <c r="BH12" s="624"/>
      <c r="BI12" s="624"/>
      <c r="BJ12" s="624"/>
      <c r="BK12" s="624"/>
      <c r="BL12" s="624"/>
      <c r="BM12" s="624"/>
      <c r="BN12" s="625"/>
      <c r="BO12" s="626">
        <v>42.4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149644</v>
      </c>
      <c r="CS12" s="624"/>
      <c r="CT12" s="624"/>
      <c r="CU12" s="624"/>
      <c r="CV12" s="624"/>
      <c r="CW12" s="624"/>
      <c r="CX12" s="624"/>
      <c r="CY12" s="625"/>
      <c r="CZ12" s="626">
        <v>1.9</v>
      </c>
      <c r="DA12" s="626"/>
      <c r="DB12" s="626"/>
      <c r="DC12" s="626"/>
      <c r="DD12" s="632">
        <v>13945</v>
      </c>
      <c r="DE12" s="624"/>
      <c r="DF12" s="624"/>
      <c r="DG12" s="624"/>
      <c r="DH12" s="624"/>
      <c r="DI12" s="624"/>
      <c r="DJ12" s="624"/>
      <c r="DK12" s="624"/>
      <c r="DL12" s="624"/>
      <c r="DM12" s="624"/>
      <c r="DN12" s="624"/>
      <c r="DO12" s="624"/>
      <c r="DP12" s="625"/>
      <c r="DQ12" s="632">
        <v>91871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214692</v>
      </c>
      <c r="BH13" s="624"/>
      <c r="BI13" s="624"/>
      <c r="BJ13" s="624"/>
      <c r="BK13" s="624"/>
      <c r="BL13" s="624"/>
      <c r="BM13" s="624"/>
      <c r="BN13" s="625"/>
      <c r="BO13" s="626">
        <v>42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430080</v>
      </c>
      <c r="CS13" s="624"/>
      <c r="CT13" s="624"/>
      <c r="CU13" s="624"/>
      <c r="CV13" s="624"/>
      <c r="CW13" s="624"/>
      <c r="CX13" s="624"/>
      <c r="CY13" s="625"/>
      <c r="CZ13" s="626">
        <v>5.3</v>
      </c>
      <c r="DA13" s="626"/>
      <c r="DB13" s="626"/>
      <c r="DC13" s="626"/>
      <c r="DD13" s="632">
        <v>213310</v>
      </c>
      <c r="DE13" s="624"/>
      <c r="DF13" s="624"/>
      <c r="DG13" s="624"/>
      <c r="DH13" s="624"/>
      <c r="DI13" s="624"/>
      <c r="DJ13" s="624"/>
      <c r="DK13" s="624"/>
      <c r="DL13" s="624"/>
      <c r="DM13" s="624"/>
      <c r="DN13" s="624"/>
      <c r="DO13" s="624"/>
      <c r="DP13" s="625"/>
      <c r="DQ13" s="632">
        <v>183116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337</v>
      </c>
      <c r="S14" s="624"/>
      <c r="T14" s="624"/>
      <c r="U14" s="624"/>
      <c r="V14" s="624"/>
      <c r="W14" s="624"/>
      <c r="X14" s="624"/>
      <c r="Y14" s="625"/>
      <c r="Z14" s="626">
        <v>0</v>
      </c>
      <c r="AA14" s="626"/>
      <c r="AB14" s="626"/>
      <c r="AC14" s="626"/>
      <c r="AD14" s="627">
        <v>337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32204</v>
      </c>
      <c r="BH14" s="624"/>
      <c r="BI14" s="624"/>
      <c r="BJ14" s="624"/>
      <c r="BK14" s="624"/>
      <c r="BL14" s="624"/>
      <c r="BM14" s="624"/>
      <c r="BN14" s="625"/>
      <c r="BO14" s="626">
        <v>6.3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143519</v>
      </c>
      <c r="CS14" s="624"/>
      <c r="CT14" s="624"/>
      <c r="CU14" s="624"/>
      <c r="CV14" s="624"/>
      <c r="CW14" s="624"/>
      <c r="CX14" s="624"/>
      <c r="CY14" s="625"/>
      <c r="CZ14" s="626">
        <v>1.8</v>
      </c>
      <c r="DA14" s="626"/>
      <c r="DB14" s="626"/>
      <c r="DC14" s="626"/>
      <c r="DD14" s="632">
        <v>1750</v>
      </c>
      <c r="DE14" s="624"/>
      <c r="DF14" s="624"/>
      <c r="DG14" s="624"/>
      <c r="DH14" s="624"/>
      <c r="DI14" s="624"/>
      <c r="DJ14" s="624"/>
      <c r="DK14" s="624"/>
      <c r="DL14" s="624"/>
      <c r="DM14" s="624"/>
      <c r="DN14" s="624"/>
      <c r="DO14" s="624"/>
      <c r="DP14" s="625"/>
      <c r="DQ14" s="632">
        <v>141121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52320</v>
      </c>
      <c r="BH15" s="624"/>
      <c r="BI15" s="624"/>
      <c r="BJ15" s="624"/>
      <c r="BK15" s="624"/>
      <c r="BL15" s="624"/>
      <c r="BM15" s="624"/>
      <c r="BN15" s="625"/>
      <c r="BO15" s="626">
        <v>10.199999999999999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652892</v>
      </c>
      <c r="CS15" s="624"/>
      <c r="CT15" s="624"/>
      <c r="CU15" s="624"/>
      <c r="CV15" s="624"/>
      <c r="CW15" s="624"/>
      <c r="CX15" s="624"/>
      <c r="CY15" s="625"/>
      <c r="CZ15" s="626">
        <v>8.1</v>
      </c>
      <c r="DA15" s="626"/>
      <c r="DB15" s="626"/>
      <c r="DC15" s="626"/>
      <c r="DD15" s="632">
        <v>74121</v>
      </c>
      <c r="DE15" s="624"/>
      <c r="DF15" s="624"/>
      <c r="DG15" s="624"/>
      <c r="DH15" s="624"/>
      <c r="DI15" s="624"/>
      <c r="DJ15" s="624"/>
      <c r="DK15" s="624"/>
      <c r="DL15" s="624"/>
      <c r="DM15" s="624"/>
      <c r="DN15" s="624"/>
      <c r="DO15" s="624"/>
      <c r="DP15" s="625"/>
      <c r="DQ15" s="632">
        <v>498131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3759</v>
      </c>
      <c r="S16" s="624"/>
      <c r="T16" s="624"/>
      <c r="U16" s="624"/>
      <c r="V16" s="624"/>
      <c r="W16" s="624"/>
      <c r="X16" s="624"/>
      <c r="Y16" s="625"/>
      <c r="Z16" s="626">
        <v>0</v>
      </c>
      <c r="AA16" s="626"/>
      <c r="AB16" s="626"/>
      <c r="AC16" s="626"/>
      <c r="AD16" s="627">
        <v>3759</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5039</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4529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8577</v>
      </c>
      <c r="S17" s="624"/>
      <c r="T17" s="624"/>
      <c r="U17" s="624"/>
      <c r="V17" s="624"/>
      <c r="W17" s="624"/>
      <c r="X17" s="624"/>
      <c r="Y17" s="625"/>
      <c r="Z17" s="626">
        <v>0.1</v>
      </c>
      <c r="AA17" s="626"/>
      <c r="AB17" s="626"/>
      <c r="AC17" s="626"/>
      <c r="AD17" s="627">
        <v>8577</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973288</v>
      </c>
      <c r="CS17" s="624"/>
      <c r="CT17" s="624"/>
      <c r="CU17" s="624"/>
      <c r="CV17" s="624"/>
      <c r="CW17" s="624"/>
      <c r="CX17" s="624"/>
      <c r="CY17" s="625"/>
      <c r="CZ17" s="626">
        <v>12</v>
      </c>
      <c r="DA17" s="626"/>
      <c r="DB17" s="626"/>
      <c r="DC17" s="626"/>
      <c r="DD17" s="632" t="s">
        <v>122</v>
      </c>
      <c r="DE17" s="624"/>
      <c r="DF17" s="624"/>
      <c r="DG17" s="624"/>
      <c r="DH17" s="624"/>
      <c r="DI17" s="624"/>
      <c r="DJ17" s="624"/>
      <c r="DK17" s="624"/>
      <c r="DL17" s="624"/>
      <c r="DM17" s="624"/>
      <c r="DN17" s="624"/>
      <c r="DO17" s="624"/>
      <c r="DP17" s="625"/>
      <c r="DQ17" s="632">
        <v>952333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1850</v>
      </c>
      <c r="S18" s="624"/>
      <c r="T18" s="624"/>
      <c r="U18" s="624"/>
      <c r="V18" s="624"/>
      <c r="W18" s="624"/>
      <c r="X18" s="624"/>
      <c r="Y18" s="625"/>
      <c r="Z18" s="626">
        <v>0</v>
      </c>
      <c r="AA18" s="626"/>
      <c r="AB18" s="626"/>
      <c r="AC18" s="626"/>
      <c r="AD18" s="627">
        <v>1850</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42626</v>
      </c>
      <c r="CS18" s="624"/>
      <c r="CT18" s="624"/>
      <c r="CU18" s="624"/>
      <c r="CV18" s="624"/>
      <c r="CW18" s="624"/>
      <c r="CX18" s="624"/>
      <c r="CY18" s="625"/>
      <c r="CZ18" s="626">
        <v>0.5</v>
      </c>
      <c r="DA18" s="626"/>
      <c r="DB18" s="626"/>
      <c r="DC18" s="626"/>
      <c r="DD18" s="632" t="s">
        <v>122</v>
      </c>
      <c r="DE18" s="624"/>
      <c r="DF18" s="624"/>
      <c r="DG18" s="624"/>
      <c r="DH18" s="624"/>
      <c r="DI18" s="624"/>
      <c r="DJ18" s="624"/>
      <c r="DK18" s="624"/>
      <c r="DL18" s="624"/>
      <c r="DM18" s="624"/>
      <c r="DN18" s="624"/>
      <c r="DO18" s="624"/>
      <c r="DP18" s="625"/>
      <c r="DQ18" s="632">
        <v>72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1850</v>
      </c>
      <c r="S19" s="624"/>
      <c r="T19" s="624"/>
      <c r="U19" s="624"/>
      <c r="V19" s="624"/>
      <c r="W19" s="624"/>
      <c r="X19" s="624"/>
      <c r="Y19" s="625"/>
      <c r="Z19" s="626">
        <v>0</v>
      </c>
      <c r="AA19" s="626"/>
      <c r="AB19" s="626"/>
      <c r="AC19" s="626"/>
      <c r="AD19" s="627">
        <v>1850</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8088052</v>
      </c>
      <c r="CS20" s="624"/>
      <c r="CT20" s="624"/>
      <c r="CU20" s="624"/>
      <c r="CV20" s="624"/>
      <c r="CW20" s="624"/>
      <c r="CX20" s="624"/>
      <c r="CY20" s="625"/>
      <c r="CZ20" s="626">
        <v>100</v>
      </c>
      <c r="DA20" s="626"/>
      <c r="DB20" s="626"/>
      <c r="DC20" s="626"/>
      <c r="DD20" s="632">
        <v>2515888</v>
      </c>
      <c r="DE20" s="624"/>
      <c r="DF20" s="624"/>
      <c r="DG20" s="624"/>
      <c r="DH20" s="624"/>
      <c r="DI20" s="624"/>
      <c r="DJ20" s="624"/>
      <c r="DK20" s="624"/>
      <c r="DL20" s="624"/>
      <c r="DM20" s="624"/>
      <c r="DN20" s="624"/>
      <c r="DO20" s="624"/>
      <c r="DP20" s="625"/>
      <c r="DQ20" s="632">
        <v>4355583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3480627</v>
      </c>
      <c r="S21" s="624"/>
      <c r="T21" s="624"/>
      <c r="U21" s="624"/>
      <c r="V21" s="624"/>
      <c r="W21" s="624"/>
      <c r="X21" s="624"/>
      <c r="Y21" s="625"/>
      <c r="Z21" s="626">
        <v>41.5</v>
      </c>
      <c r="AA21" s="626"/>
      <c r="AB21" s="626"/>
      <c r="AC21" s="626"/>
      <c r="AD21" s="627">
        <v>3268613</v>
      </c>
      <c r="AE21" s="627"/>
      <c r="AF21" s="627"/>
      <c r="AG21" s="627"/>
      <c r="AH21" s="627"/>
      <c r="AI21" s="627"/>
      <c r="AJ21" s="627"/>
      <c r="AK21" s="627"/>
      <c r="AL21" s="628">
        <v>81.2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3268613</v>
      </c>
      <c r="S22" s="624"/>
      <c r="T22" s="624"/>
      <c r="U22" s="624"/>
      <c r="V22" s="624"/>
      <c r="W22" s="624"/>
      <c r="X22" s="624"/>
      <c r="Y22" s="625"/>
      <c r="Z22" s="626">
        <v>39</v>
      </c>
      <c r="AA22" s="626"/>
      <c r="AB22" s="626"/>
      <c r="AC22" s="626"/>
      <c r="AD22" s="627">
        <v>3268613</v>
      </c>
      <c r="AE22" s="627"/>
      <c r="AF22" s="627"/>
      <c r="AG22" s="627"/>
      <c r="AH22" s="627"/>
      <c r="AI22" s="627"/>
      <c r="AJ22" s="627"/>
      <c r="AK22" s="627"/>
      <c r="AL22" s="628">
        <v>81.2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212014</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2867752</v>
      </c>
      <c r="CS24" s="613"/>
      <c r="CT24" s="613"/>
      <c r="CU24" s="613"/>
      <c r="CV24" s="613"/>
      <c r="CW24" s="613"/>
      <c r="CX24" s="613"/>
      <c r="CY24" s="614"/>
      <c r="CZ24" s="617">
        <v>35.5</v>
      </c>
      <c r="DA24" s="618"/>
      <c r="DB24" s="618"/>
      <c r="DC24" s="634"/>
      <c r="DD24" s="655">
        <v>2387007</v>
      </c>
      <c r="DE24" s="613"/>
      <c r="DF24" s="613"/>
      <c r="DG24" s="613"/>
      <c r="DH24" s="613"/>
      <c r="DI24" s="613"/>
      <c r="DJ24" s="613"/>
      <c r="DK24" s="614"/>
      <c r="DL24" s="655">
        <v>2223782</v>
      </c>
      <c r="DM24" s="613"/>
      <c r="DN24" s="613"/>
      <c r="DO24" s="613"/>
      <c r="DP24" s="613"/>
      <c r="DQ24" s="613"/>
      <c r="DR24" s="613"/>
      <c r="DS24" s="613"/>
      <c r="DT24" s="613"/>
      <c r="DU24" s="613"/>
      <c r="DV24" s="614"/>
      <c r="DW24" s="617">
        <v>55.2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4207708</v>
      </c>
      <c r="S25" s="624"/>
      <c r="T25" s="624"/>
      <c r="U25" s="624"/>
      <c r="V25" s="624"/>
      <c r="W25" s="624"/>
      <c r="X25" s="624"/>
      <c r="Y25" s="625"/>
      <c r="Z25" s="626">
        <v>50.2</v>
      </c>
      <c r="AA25" s="626"/>
      <c r="AB25" s="626"/>
      <c r="AC25" s="626"/>
      <c r="AD25" s="627">
        <v>3995694</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1160677</v>
      </c>
      <c r="CS25" s="644"/>
      <c r="CT25" s="644"/>
      <c r="CU25" s="644"/>
      <c r="CV25" s="644"/>
      <c r="CW25" s="644"/>
      <c r="CX25" s="644"/>
      <c r="CY25" s="645"/>
      <c r="CZ25" s="628">
        <v>14.4</v>
      </c>
      <c r="DA25" s="656"/>
      <c r="DB25" s="656"/>
      <c r="DC25" s="658"/>
      <c r="DD25" s="632">
        <v>1075685</v>
      </c>
      <c r="DE25" s="644"/>
      <c r="DF25" s="644"/>
      <c r="DG25" s="644"/>
      <c r="DH25" s="644"/>
      <c r="DI25" s="644"/>
      <c r="DJ25" s="644"/>
      <c r="DK25" s="645"/>
      <c r="DL25" s="632">
        <v>1045992</v>
      </c>
      <c r="DM25" s="644"/>
      <c r="DN25" s="644"/>
      <c r="DO25" s="644"/>
      <c r="DP25" s="644"/>
      <c r="DQ25" s="644"/>
      <c r="DR25" s="644"/>
      <c r="DS25" s="644"/>
      <c r="DT25" s="644"/>
      <c r="DU25" s="644"/>
      <c r="DV25" s="645"/>
      <c r="DW25" s="628">
        <v>26</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529</v>
      </c>
      <c r="S26" s="624"/>
      <c r="T26" s="624"/>
      <c r="U26" s="624"/>
      <c r="V26" s="624"/>
      <c r="W26" s="624"/>
      <c r="X26" s="624"/>
      <c r="Y26" s="625"/>
      <c r="Z26" s="626">
        <v>0</v>
      </c>
      <c r="AA26" s="626"/>
      <c r="AB26" s="626"/>
      <c r="AC26" s="626"/>
      <c r="AD26" s="627">
        <v>529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635360</v>
      </c>
      <c r="CS26" s="624"/>
      <c r="CT26" s="624"/>
      <c r="CU26" s="624"/>
      <c r="CV26" s="624"/>
      <c r="CW26" s="624"/>
      <c r="CX26" s="624"/>
      <c r="CY26" s="625"/>
      <c r="CZ26" s="628">
        <v>7.9</v>
      </c>
      <c r="DA26" s="656"/>
      <c r="DB26" s="656"/>
      <c r="DC26" s="658"/>
      <c r="DD26" s="632">
        <v>599306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45325</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511779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733787</v>
      </c>
      <c r="CS27" s="644"/>
      <c r="CT27" s="644"/>
      <c r="CU27" s="644"/>
      <c r="CV27" s="644"/>
      <c r="CW27" s="644"/>
      <c r="CX27" s="644"/>
      <c r="CY27" s="645"/>
      <c r="CZ27" s="628">
        <v>9.1</v>
      </c>
      <c r="DA27" s="656"/>
      <c r="DB27" s="656"/>
      <c r="DC27" s="658"/>
      <c r="DD27" s="632">
        <v>358989</v>
      </c>
      <c r="DE27" s="644"/>
      <c r="DF27" s="644"/>
      <c r="DG27" s="644"/>
      <c r="DH27" s="644"/>
      <c r="DI27" s="644"/>
      <c r="DJ27" s="644"/>
      <c r="DK27" s="645"/>
      <c r="DL27" s="632">
        <v>225457</v>
      </c>
      <c r="DM27" s="644"/>
      <c r="DN27" s="644"/>
      <c r="DO27" s="644"/>
      <c r="DP27" s="644"/>
      <c r="DQ27" s="644"/>
      <c r="DR27" s="644"/>
      <c r="DS27" s="644"/>
      <c r="DT27" s="644"/>
      <c r="DU27" s="644"/>
      <c r="DV27" s="645"/>
      <c r="DW27" s="628">
        <v>5.6</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74226</v>
      </c>
      <c r="S28" s="624"/>
      <c r="T28" s="624"/>
      <c r="U28" s="624"/>
      <c r="V28" s="624"/>
      <c r="W28" s="624"/>
      <c r="X28" s="624"/>
      <c r="Y28" s="625"/>
      <c r="Z28" s="626">
        <v>0.9</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973288</v>
      </c>
      <c r="CS28" s="624"/>
      <c r="CT28" s="624"/>
      <c r="CU28" s="624"/>
      <c r="CV28" s="624"/>
      <c r="CW28" s="624"/>
      <c r="CX28" s="624"/>
      <c r="CY28" s="625"/>
      <c r="CZ28" s="628">
        <v>12</v>
      </c>
      <c r="DA28" s="656"/>
      <c r="DB28" s="656"/>
      <c r="DC28" s="658"/>
      <c r="DD28" s="632">
        <v>952333</v>
      </c>
      <c r="DE28" s="624"/>
      <c r="DF28" s="624"/>
      <c r="DG28" s="624"/>
      <c r="DH28" s="624"/>
      <c r="DI28" s="624"/>
      <c r="DJ28" s="624"/>
      <c r="DK28" s="625"/>
      <c r="DL28" s="632">
        <v>952333</v>
      </c>
      <c r="DM28" s="624"/>
      <c r="DN28" s="624"/>
      <c r="DO28" s="624"/>
      <c r="DP28" s="624"/>
      <c r="DQ28" s="624"/>
      <c r="DR28" s="624"/>
      <c r="DS28" s="624"/>
      <c r="DT28" s="624"/>
      <c r="DU28" s="624"/>
      <c r="DV28" s="625"/>
      <c r="DW28" s="628">
        <v>23.7</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5507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973096</v>
      </c>
      <c r="CS29" s="644"/>
      <c r="CT29" s="644"/>
      <c r="CU29" s="644"/>
      <c r="CV29" s="644"/>
      <c r="CW29" s="644"/>
      <c r="CX29" s="644"/>
      <c r="CY29" s="645"/>
      <c r="CZ29" s="628">
        <v>12</v>
      </c>
      <c r="DA29" s="656"/>
      <c r="DB29" s="656"/>
      <c r="DC29" s="658"/>
      <c r="DD29" s="632">
        <v>952141</v>
      </c>
      <c r="DE29" s="644"/>
      <c r="DF29" s="644"/>
      <c r="DG29" s="644"/>
      <c r="DH29" s="644"/>
      <c r="DI29" s="644"/>
      <c r="DJ29" s="644"/>
      <c r="DK29" s="645"/>
      <c r="DL29" s="632">
        <v>952141</v>
      </c>
      <c r="DM29" s="644"/>
      <c r="DN29" s="644"/>
      <c r="DO29" s="644"/>
      <c r="DP29" s="644"/>
      <c r="DQ29" s="644"/>
      <c r="DR29" s="644"/>
      <c r="DS29" s="644"/>
      <c r="DT29" s="644"/>
      <c r="DU29" s="644"/>
      <c r="DV29" s="645"/>
      <c r="DW29" s="628">
        <v>23.6</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1199290</v>
      </c>
      <c r="S30" s="624"/>
      <c r="T30" s="624"/>
      <c r="U30" s="624"/>
      <c r="V30" s="624"/>
      <c r="W30" s="624"/>
      <c r="X30" s="624"/>
      <c r="Y30" s="625"/>
      <c r="Z30" s="626">
        <v>14.3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952811</v>
      </c>
      <c r="CS30" s="624"/>
      <c r="CT30" s="624"/>
      <c r="CU30" s="624"/>
      <c r="CV30" s="624"/>
      <c r="CW30" s="624"/>
      <c r="CX30" s="624"/>
      <c r="CY30" s="625"/>
      <c r="CZ30" s="628">
        <v>11.8</v>
      </c>
      <c r="DA30" s="656"/>
      <c r="DB30" s="656"/>
      <c r="DC30" s="658"/>
      <c r="DD30" s="632">
        <v>933408</v>
      </c>
      <c r="DE30" s="624"/>
      <c r="DF30" s="624"/>
      <c r="DG30" s="624"/>
      <c r="DH30" s="624"/>
      <c r="DI30" s="624"/>
      <c r="DJ30" s="624"/>
      <c r="DK30" s="625"/>
      <c r="DL30" s="632">
        <v>933408</v>
      </c>
      <c r="DM30" s="624"/>
      <c r="DN30" s="624"/>
      <c r="DO30" s="624"/>
      <c r="DP30" s="624"/>
      <c r="DQ30" s="624"/>
      <c r="DR30" s="624"/>
      <c r="DS30" s="624"/>
      <c r="DT30" s="624"/>
      <c r="DU30" s="624"/>
      <c r="DV30" s="625"/>
      <c r="DW30" s="628">
        <v>23.2</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v>27213</v>
      </c>
      <c r="S31" s="624"/>
      <c r="T31" s="624"/>
      <c r="U31" s="624"/>
      <c r="V31" s="624"/>
      <c r="W31" s="624"/>
      <c r="X31" s="624"/>
      <c r="Y31" s="625"/>
      <c r="Z31" s="626">
        <v>0.3</v>
      </c>
      <c r="AA31" s="626"/>
      <c r="AB31" s="626"/>
      <c r="AC31" s="626"/>
      <c r="AD31" s="627">
        <v>27213</v>
      </c>
      <c r="AE31" s="627"/>
      <c r="AF31" s="627"/>
      <c r="AG31" s="627"/>
      <c r="AH31" s="627"/>
      <c r="AI31" s="627"/>
      <c r="AJ31" s="627"/>
      <c r="AK31" s="627"/>
      <c r="AL31" s="628">
        <v>0.7</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97.4</v>
      </c>
      <c r="BN31" s="667"/>
      <c r="BO31" s="667"/>
      <c r="BP31" s="667"/>
      <c r="BQ31" s="668"/>
      <c r="BR31" s="670">
        <v>99.4</v>
      </c>
      <c r="BS31" s="667"/>
      <c r="BT31" s="667"/>
      <c r="BU31" s="667"/>
      <c r="BV31" s="667"/>
      <c r="BW31" s="667"/>
      <c r="BX31" s="618">
        <v>96.8</v>
      </c>
      <c r="BY31" s="667"/>
      <c r="BZ31" s="667"/>
      <c r="CA31" s="667"/>
      <c r="CB31" s="668"/>
      <c r="CD31" s="663"/>
      <c r="CE31" s="664"/>
      <c r="CF31" s="620" t="s">
        <v>301</v>
      </c>
      <c r="CG31" s="621"/>
      <c r="CH31" s="621"/>
      <c r="CI31" s="621"/>
      <c r="CJ31" s="621"/>
      <c r="CK31" s="621"/>
      <c r="CL31" s="621"/>
      <c r="CM31" s="621"/>
      <c r="CN31" s="621"/>
      <c r="CO31" s="621"/>
      <c r="CP31" s="621"/>
      <c r="CQ31" s="622"/>
      <c r="CR31" s="623">
        <v>20285</v>
      </c>
      <c r="CS31" s="644"/>
      <c r="CT31" s="644"/>
      <c r="CU31" s="644"/>
      <c r="CV31" s="644"/>
      <c r="CW31" s="644"/>
      <c r="CX31" s="644"/>
      <c r="CY31" s="645"/>
      <c r="CZ31" s="628">
        <v>0.3</v>
      </c>
      <c r="DA31" s="656"/>
      <c r="DB31" s="656"/>
      <c r="DC31" s="658"/>
      <c r="DD31" s="632">
        <v>18733</v>
      </c>
      <c r="DE31" s="644"/>
      <c r="DF31" s="644"/>
      <c r="DG31" s="644"/>
      <c r="DH31" s="644"/>
      <c r="DI31" s="644"/>
      <c r="DJ31" s="644"/>
      <c r="DK31" s="645"/>
      <c r="DL31" s="632">
        <v>18733</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430378</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44"/>
      <c r="BI32" s="644"/>
      <c r="BJ32" s="644"/>
      <c r="BK32" s="644"/>
      <c r="BL32" s="644"/>
      <c r="BM32" s="629">
        <v>98</v>
      </c>
      <c r="BN32" s="644"/>
      <c r="BO32" s="644"/>
      <c r="BP32" s="644"/>
      <c r="BQ32" s="669"/>
      <c r="BR32" s="680">
        <v>99.4</v>
      </c>
      <c r="BS32" s="644"/>
      <c r="BT32" s="644"/>
      <c r="BU32" s="644"/>
      <c r="BV32" s="644"/>
      <c r="BW32" s="644"/>
      <c r="BX32" s="629">
        <v>97.9</v>
      </c>
      <c r="BY32" s="644"/>
      <c r="BZ32" s="644"/>
      <c r="CA32" s="644"/>
      <c r="CB32" s="669"/>
      <c r="CD32" s="665"/>
      <c r="CE32" s="666"/>
      <c r="CF32" s="620" t="s">
        <v>305</v>
      </c>
      <c r="CG32" s="621"/>
      <c r="CH32" s="621"/>
      <c r="CI32" s="621"/>
      <c r="CJ32" s="621"/>
      <c r="CK32" s="621"/>
      <c r="CL32" s="621"/>
      <c r="CM32" s="621"/>
      <c r="CN32" s="621"/>
      <c r="CO32" s="621"/>
      <c r="CP32" s="621"/>
      <c r="CQ32" s="622"/>
      <c r="CR32" s="623">
        <v>192</v>
      </c>
      <c r="CS32" s="624"/>
      <c r="CT32" s="624"/>
      <c r="CU32" s="624"/>
      <c r="CV32" s="624"/>
      <c r="CW32" s="624"/>
      <c r="CX32" s="624"/>
      <c r="CY32" s="625"/>
      <c r="CZ32" s="628">
        <v>0</v>
      </c>
      <c r="DA32" s="656"/>
      <c r="DB32" s="656"/>
      <c r="DC32" s="658"/>
      <c r="DD32" s="632">
        <v>192</v>
      </c>
      <c r="DE32" s="624"/>
      <c r="DF32" s="624"/>
      <c r="DG32" s="624"/>
      <c r="DH32" s="624"/>
      <c r="DI32" s="624"/>
      <c r="DJ32" s="624"/>
      <c r="DK32" s="625"/>
      <c r="DL32" s="632">
        <v>192</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61081</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99.1</v>
      </c>
      <c r="BH33" s="682"/>
      <c r="BI33" s="682"/>
      <c r="BJ33" s="682"/>
      <c r="BK33" s="682"/>
      <c r="BL33" s="682"/>
      <c r="BM33" s="683">
        <v>96</v>
      </c>
      <c r="BN33" s="682"/>
      <c r="BO33" s="682"/>
      <c r="BP33" s="682"/>
      <c r="BQ33" s="684"/>
      <c r="BR33" s="681">
        <v>99.1</v>
      </c>
      <c r="BS33" s="682"/>
      <c r="BT33" s="682"/>
      <c r="BU33" s="682"/>
      <c r="BV33" s="682"/>
      <c r="BW33" s="682"/>
      <c r="BX33" s="683">
        <v>95</v>
      </c>
      <c r="BY33" s="682"/>
      <c r="BZ33" s="682"/>
      <c r="CA33" s="682"/>
      <c r="CB33" s="684"/>
      <c r="CD33" s="620" t="s">
        <v>308</v>
      </c>
      <c r="CE33" s="621"/>
      <c r="CF33" s="621"/>
      <c r="CG33" s="621"/>
      <c r="CH33" s="621"/>
      <c r="CI33" s="621"/>
      <c r="CJ33" s="621"/>
      <c r="CK33" s="621"/>
      <c r="CL33" s="621"/>
      <c r="CM33" s="621"/>
      <c r="CN33" s="621"/>
      <c r="CO33" s="621"/>
      <c r="CP33" s="621"/>
      <c r="CQ33" s="622"/>
      <c r="CR33" s="623">
        <v>2699373</v>
      </c>
      <c r="CS33" s="644"/>
      <c r="CT33" s="644"/>
      <c r="CU33" s="644"/>
      <c r="CV33" s="644"/>
      <c r="CW33" s="644"/>
      <c r="CX33" s="644"/>
      <c r="CY33" s="645"/>
      <c r="CZ33" s="628">
        <v>33.4</v>
      </c>
      <c r="DA33" s="656"/>
      <c r="DB33" s="656"/>
      <c r="DC33" s="658"/>
      <c r="DD33" s="632">
        <v>1851265</v>
      </c>
      <c r="DE33" s="644"/>
      <c r="DF33" s="644"/>
      <c r="DG33" s="644"/>
      <c r="DH33" s="644"/>
      <c r="DI33" s="644"/>
      <c r="DJ33" s="644"/>
      <c r="DK33" s="645"/>
      <c r="DL33" s="632">
        <v>1337495</v>
      </c>
      <c r="DM33" s="644"/>
      <c r="DN33" s="644"/>
      <c r="DO33" s="644"/>
      <c r="DP33" s="644"/>
      <c r="DQ33" s="644"/>
      <c r="DR33" s="644"/>
      <c r="DS33" s="644"/>
      <c r="DT33" s="644"/>
      <c r="DU33" s="644"/>
      <c r="DV33" s="645"/>
      <c r="DW33" s="628">
        <v>33.200000000000003</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61797</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753721</v>
      </c>
      <c r="CS34" s="624"/>
      <c r="CT34" s="624"/>
      <c r="CU34" s="624"/>
      <c r="CV34" s="624"/>
      <c r="CW34" s="624"/>
      <c r="CX34" s="624"/>
      <c r="CY34" s="625"/>
      <c r="CZ34" s="628">
        <v>9.3000000000000007</v>
      </c>
      <c r="DA34" s="656"/>
      <c r="DB34" s="656"/>
      <c r="DC34" s="658"/>
      <c r="DD34" s="632">
        <v>514769</v>
      </c>
      <c r="DE34" s="624"/>
      <c r="DF34" s="624"/>
      <c r="DG34" s="624"/>
      <c r="DH34" s="624"/>
      <c r="DI34" s="624"/>
      <c r="DJ34" s="624"/>
      <c r="DK34" s="625"/>
      <c r="DL34" s="632">
        <v>420866</v>
      </c>
      <c r="DM34" s="624"/>
      <c r="DN34" s="624"/>
      <c r="DO34" s="624"/>
      <c r="DP34" s="624"/>
      <c r="DQ34" s="624"/>
      <c r="DR34" s="624"/>
      <c r="DS34" s="624"/>
      <c r="DT34" s="624"/>
      <c r="DU34" s="624"/>
      <c r="DV34" s="625"/>
      <c r="DW34" s="628">
        <v>10.5</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449521</v>
      </c>
      <c r="S35" s="624"/>
      <c r="T35" s="624"/>
      <c r="U35" s="624"/>
      <c r="V35" s="624"/>
      <c r="W35" s="624"/>
      <c r="X35" s="624"/>
      <c r="Y35" s="625"/>
      <c r="Z35" s="626">
        <v>5.4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79628</v>
      </c>
      <c r="CS35" s="644"/>
      <c r="CT35" s="644"/>
      <c r="CU35" s="644"/>
      <c r="CV35" s="644"/>
      <c r="CW35" s="644"/>
      <c r="CX35" s="644"/>
      <c r="CY35" s="645"/>
      <c r="CZ35" s="628">
        <v>1</v>
      </c>
      <c r="DA35" s="656"/>
      <c r="DB35" s="656"/>
      <c r="DC35" s="658"/>
      <c r="DD35" s="632">
        <v>37309</v>
      </c>
      <c r="DE35" s="644"/>
      <c r="DF35" s="644"/>
      <c r="DG35" s="644"/>
      <c r="DH35" s="644"/>
      <c r="DI35" s="644"/>
      <c r="DJ35" s="644"/>
      <c r="DK35" s="645"/>
      <c r="DL35" s="632">
        <v>20036</v>
      </c>
      <c r="DM35" s="644"/>
      <c r="DN35" s="644"/>
      <c r="DO35" s="644"/>
      <c r="DP35" s="644"/>
      <c r="DQ35" s="644"/>
      <c r="DR35" s="644"/>
      <c r="DS35" s="644"/>
      <c r="DT35" s="644"/>
      <c r="DU35" s="644"/>
      <c r="DV35" s="645"/>
      <c r="DW35" s="628">
        <v>0.5</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383434</v>
      </c>
      <c r="S36" s="624"/>
      <c r="T36" s="624"/>
      <c r="U36" s="624"/>
      <c r="V36" s="624"/>
      <c r="W36" s="624"/>
      <c r="X36" s="624"/>
      <c r="Y36" s="625"/>
      <c r="Z36" s="626">
        <v>4.5999999999999996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764956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21570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1168291</v>
      </c>
      <c r="CS36" s="624"/>
      <c r="CT36" s="624"/>
      <c r="CU36" s="624"/>
      <c r="CV36" s="624"/>
      <c r="CW36" s="624"/>
      <c r="CX36" s="624"/>
      <c r="CY36" s="625"/>
      <c r="CZ36" s="628">
        <v>14.4</v>
      </c>
      <c r="DA36" s="656"/>
      <c r="DB36" s="656"/>
      <c r="DC36" s="658"/>
      <c r="DD36" s="632">
        <v>828417</v>
      </c>
      <c r="DE36" s="624"/>
      <c r="DF36" s="624"/>
      <c r="DG36" s="624"/>
      <c r="DH36" s="624"/>
      <c r="DI36" s="624"/>
      <c r="DJ36" s="624"/>
      <c r="DK36" s="625"/>
      <c r="DL36" s="632">
        <v>638276</v>
      </c>
      <c r="DM36" s="624"/>
      <c r="DN36" s="624"/>
      <c r="DO36" s="624"/>
      <c r="DP36" s="624"/>
      <c r="DQ36" s="624"/>
      <c r="DR36" s="624"/>
      <c r="DS36" s="624"/>
      <c r="DT36" s="624"/>
      <c r="DU36" s="624"/>
      <c r="DV36" s="625"/>
      <c r="DW36" s="628">
        <v>15.9</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146864</v>
      </c>
      <c r="S37" s="624"/>
      <c r="T37" s="624"/>
      <c r="U37" s="624"/>
      <c r="V37" s="624"/>
      <c r="W37" s="624"/>
      <c r="X37" s="624"/>
      <c r="Y37" s="625"/>
      <c r="Z37" s="626">
        <v>1.8</v>
      </c>
      <c r="AA37" s="626"/>
      <c r="AB37" s="626"/>
      <c r="AC37" s="626"/>
      <c r="AD37" s="627">
        <v>10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290312</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3736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232385</v>
      </c>
      <c r="CS37" s="644"/>
      <c r="CT37" s="644"/>
      <c r="CU37" s="644"/>
      <c r="CV37" s="644"/>
      <c r="CW37" s="644"/>
      <c r="CX37" s="644"/>
      <c r="CY37" s="645"/>
      <c r="CZ37" s="628">
        <v>2.9</v>
      </c>
      <c r="DA37" s="656"/>
      <c r="DB37" s="656"/>
      <c r="DC37" s="658"/>
      <c r="DD37" s="632">
        <v>229286</v>
      </c>
      <c r="DE37" s="644"/>
      <c r="DF37" s="644"/>
      <c r="DG37" s="644"/>
      <c r="DH37" s="644"/>
      <c r="DI37" s="644"/>
      <c r="DJ37" s="644"/>
      <c r="DK37" s="645"/>
      <c r="DL37" s="632">
        <v>227499</v>
      </c>
      <c r="DM37" s="644"/>
      <c r="DN37" s="644"/>
      <c r="DO37" s="644"/>
      <c r="DP37" s="644"/>
      <c r="DQ37" s="644"/>
      <c r="DR37" s="644"/>
      <c r="DS37" s="644"/>
      <c r="DT37" s="644"/>
      <c r="DU37" s="644"/>
      <c r="DV37" s="645"/>
      <c r="DW37" s="628">
        <v>5.6</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1293800</v>
      </c>
      <c r="S38" s="624"/>
      <c r="T38" s="624"/>
      <c r="U38" s="624"/>
      <c r="V38" s="624"/>
      <c r="W38" s="624"/>
      <c r="X38" s="624"/>
      <c r="Y38" s="625"/>
      <c r="Z38" s="626">
        <v>15.4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70990</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1206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361028</v>
      </c>
      <c r="CS38" s="624"/>
      <c r="CT38" s="624"/>
      <c r="CU38" s="624"/>
      <c r="CV38" s="624"/>
      <c r="CW38" s="624"/>
      <c r="CX38" s="624"/>
      <c r="CY38" s="625"/>
      <c r="CZ38" s="628">
        <v>4.5</v>
      </c>
      <c r="DA38" s="656"/>
      <c r="DB38" s="656"/>
      <c r="DC38" s="658"/>
      <c r="DD38" s="632">
        <v>286983</v>
      </c>
      <c r="DE38" s="624"/>
      <c r="DF38" s="624"/>
      <c r="DG38" s="624"/>
      <c r="DH38" s="624"/>
      <c r="DI38" s="624"/>
      <c r="DJ38" s="624"/>
      <c r="DK38" s="625"/>
      <c r="DL38" s="632">
        <v>258317</v>
      </c>
      <c r="DM38" s="624"/>
      <c r="DN38" s="624"/>
      <c r="DO38" s="624"/>
      <c r="DP38" s="624"/>
      <c r="DQ38" s="624"/>
      <c r="DR38" s="624"/>
      <c r="DS38" s="624"/>
      <c r="DT38" s="624"/>
      <c r="DU38" s="624"/>
      <c r="DV38" s="625"/>
      <c r="DW38" s="628">
        <v>6.4</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42626</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1841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260705</v>
      </c>
      <c r="CS39" s="644"/>
      <c r="CT39" s="644"/>
      <c r="CU39" s="644"/>
      <c r="CV39" s="644"/>
      <c r="CW39" s="644"/>
      <c r="CX39" s="644"/>
      <c r="CY39" s="645"/>
      <c r="CZ39" s="628">
        <v>3.2</v>
      </c>
      <c r="DA39" s="656"/>
      <c r="DB39" s="656"/>
      <c r="DC39" s="658"/>
      <c r="DD39" s="632">
        <v>183787</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3100</v>
      </c>
      <c r="S40" s="624"/>
      <c r="T40" s="624"/>
      <c r="U40" s="624"/>
      <c r="V40" s="624"/>
      <c r="W40" s="624"/>
      <c r="X40" s="624"/>
      <c r="Y40" s="625"/>
      <c r="Z40" s="626">
        <v>0</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179</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75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76000</v>
      </c>
      <c r="CS40" s="624"/>
      <c r="CT40" s="624"/>
      <c r="CU40" s="624"/>
      <c r="CV40" s="624"/>
      <c r="CW40" s="624"/>
      <c r="CX40" s="624"/>
      <c r="CY40" s="625"/>
      <c r="CZ40" s="628">
        <v>0.9</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8386673</v>
      </c>
      <c r="S41" s="696"/>
      <c r="T41" s="696"/>
      <c r="U41" s="696"/>
      <c r="V41" s="696"/>
      <c r="W41" s="696"/>
      <c r="X41" s="696"/>
      <c r="Y41" s="700"/>
      <c r="Z41" s="701">
        <v>100</v>
      </c>
      <c r="AA41" s="701"/>
      <c r="AB41" s="701"/>
      <c r="AC41" s="701"/>
      <c r="AD41" s="702">
        <v>4023446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97378</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263471</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414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2520927</v>
      </c>
      <c r="CS42" s="644"/>
      <c r="CT42" s="644"/>
      <c r="CU42" s="644"/>
      <c r="CV42" s="644"/>
      <c r="CW42" s="644"/>
      <c r="CX42" s="644"/>
      <c r="CY42" s="645"/>
      <c r="CZ42" s="628">
        <v>31.2</v>
      </c>
      <c r="DA42" s="656"/>
      <c r="DB42" s="656"/>
      <c r="DC42" s="658"/>
      <c r="DD42" s="632">
        <v>117311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49254</v>
      </c>
      <c r="CS43" s="644"/>
      <c r="CT43" s="644"/>
      <c r="CU43" s="644"/>
      <c r="CV43" s="644"/>
      <c r="CW43" s="644"/>
      <c r="CX43" s="644"/>
      <c r="CY43" s="645"/>
      <c r="CZ43" s="628">
        <v>0.6</v>
      </c>
      <c r="DA43" s="656"/>
      <c r="DB43" s="656"/>
      <c r="DC43" s="658"/>
      <c r="DD43" s="632">
        <v>7294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2515888</v>
      </c>
      <c r="CS44" s="624"/>
      <c r="CT44" s="624"/>
      <c r="CU44" s="624"/>
      <c r="CV44" s="624"/>
      <c r="CW44" s="624"/>
      <c r="CX44" s="624"/>
      <c r="CY44" s="625"/>
      <c r="CZ44" s="628">
        <v>31.1</v>
      </c>
      <c r="DA44" s="629"/>
      <c r="DB44" s="629"/>
      <c r="DC44" s="635"/>
      <c r="DD44" s="632">
        <v>112782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981781</v>
      </c>
      <c r="CS45" s="644"/>
      <c r="CT45" s="644"/>
      <c r="CU45" s="644"/>
      <c r="CV45" s="644"/>
      <c r="CW45" s="644"/>
      <c r="CX45" s="644"/>
      <c r="CY45" s="645"/>
      <c r="CZ45" s="628">
        <v>12.1</v>
      </c>
      <c r="DA45" s="656"/>
      <c r="DB45" s="656"/>
      <c r="DC45" s="658"/>
      <c r="DD45" s="632">
        <v>24215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1387234</v>
      </c>
      <c r="CS46" s="624"/>
      <c r="CT46" s="624"/>
      <c r="CU46" s="624"/>
      <c r="CV46" s="624"/>
      <c r="CW46" s="624"/>
      <c r="CX46" s="624"/>
      <c r="CY46" s="625"/>
      <c r="CZ46" s="628">
        <v>17.2</v>
      </c>
      <c r="DA46" s="629"/>
      <c r="DB46" s="629"/>
      <c r="DC46" s="635"/>
      <c r="DD46" s="632">
        <v>24998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5039</v>
      </c>
      <c r="CS47" s="644"/>
      <c r="CT47" s="644"/>
      <c r="CU47" s="644"/>
      <c r="CV47" s="644"/>
      <c r="CW47" s="644"/>
      <c r="CX47" s="644"/>
      <c r="CY47" s="645"/>
      <c r="CZ47" s="628">
        <v>0.1</v>
      </c>
      <c r="DA47" s="656"/>
      <c r="DB47" s="656"/>
      <c r="DC47" s="658"/>
      <c r="DD47" s="632">
        <v>4529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8088052</v>
      </c>
      <c r="CS49" s="682"/>
      <c r="CT49" s="682"/>
      <c r="CU49" s="682"/>
      <c r="CV49" s="682"/>
      <c r="CW49" s="682"/>
      <c r="CX49" s="682"/>
      <c r="CY49" s="711"/>
      <c r="CZ49" s="703">
        <v>100</v>
      </c>
      <c r="DA49" s="712"/>
      <c r="DB49" s="712"/>
      <c r="DC49" s="713"/>
      <c r="DD49" s="714">
        <v>4355583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FPhIlX3cQDlpAtpDI45DHkdRPOTcJon82/kxmTFnA7hANSWtYpeerCQbvYQx2+259dBbSFcmMLOY/L32vf5w==" saltValue="szFXf3grjJ37iaJlO7CL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8370</v>
      </c>
      <c r="R7" s="753"/>
      <c r="S7" s="753"/>
      <c r="T7" s="753"/>
      <c r="U7" s="753"/>
      <c r="V7" s="753">
        <v>8071</v>
      </c>
      <c r="W7" s="753"/>
      <c r="X7" s="753"/>
      <c r="Y7" s="753"/>
      <c r="Z7" s="753"/>
      <c r="AA7" s="753">
        <v>299</v>
      </c>
      <c r="AB7" s="753"/>
      <c r="AC7" s="753"/>
      <c r="AD7" s="753"/>
      <c r="AE7" s="754"/>
      <c r="AF7" s="755">
        <v>67</v>
      </c>
      <c r="AG7" s="756"/>
      <c r="AH7" s="756"/>
      <c r="AI7" s="756"/>
      <c r="AJ7" s="757"/>
      <c r="AK7" s="758">
        <v>450</v>
      </c>
      <c r="AL7" s="759"/>
      <c r="AM7" s="759"/>
      <c r="AN7" s="759"/>
      <c r="AO7" s="759"/>
      <c r="AP7" s="759">
        <v>8317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18</v>
      </c>
      <c r="CI7" s="744"/>
      <c r="CJ7" s="744"/>
      <c r="CK7" s="744"/>
      <c r="CL7" s="745"/>
      <c r="CM7" s="743">
        <v>-23</v>
      </c>
      <c r="CN7" s="744"/>
      <c r="CO7" s="744"/>
      <c r="CP7" s="744"/>
      <c r="CQ7" s="745"/>
      <c r="CR7" s="743">
        <v>8</v>
      </c>
      <c r="CS7" s="744"/>
      <c r="CT7" s="744"/>
      <c r="CU7" s="744"/>
      <c r="CV7" s="745"/>
      <c r="CW7" s="743" t="s">
        <v>551</v>
      </c>
      <c r="CX7" s="744"/>
      <c r="CY7" s="744"/>
      <c r="CZ7" s="744"/>
      <c r="DA7" s="745"/>
      <c r="DB7" s="743" t="s">
        <v>551</v>
      </c>
      <c r="DC7" s="744"/>
      <c r="DD7" s="744"/>
      <c r="DE7" s="744"/>
      <c r="DF7" s="745"/>
      <c r="DG7" s="743" t="s">
        <v>551</v>
      </c>
      <c r="DH7" s="744"/>
      <c r="DI7" s="744"/>
      <c r="DJ7" s="744"/>
      <c r="DK7" s="745"/>
      <c r="DL7" s="743">
        <v>43</v>
      </c>
      <c r="DM7" s="744"/>
      <c r="DN7" s="744"/>
      <c r="DO7" s="744"/>
      <c r="DP7" s="745"/>
      <c r="DQ7" s="743">
        <v>22</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18</v>
      </c>
      <c r="R8" s="784"/>
      <c r="S8" s="784"/>
      <c r="T8" s="784"/>
      <c r="U8" s="784"/>
      <c r="V8" s="784">
        <v>18</v>
      </c>
      <c r="W8" s="784"/>
      <c r="X8" s="784"/>
      <c r="Y8" s="784"/>
      <c r="Z8" s="784"/>
      <c r="AA8" s="784">
        <v>0</v>
      </c>
      <c r="AB8" s="784"/>
      <c r="AC8" s="784"/>
      <c r="AD8" s="784"/>
      <c r="AE8" s="785"/>
      <c r="AF8" s="786" t="s">
        <v>122</v>
      </c>
      <c r="AG8" s="787"/>
      <c r="AH8" s="787"/>
      <c r="AI8" s="787"/>
      <c r="AJ8" s="788"/>
      <c r="AK8" s="769" t="s">
        <v>551</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1</v>
      </c>
      <c r="R9" s="784"/>
      <c r="S9" s="784"/>
      <c r="T9" s="784"/>
      <c r="U9" s="784"/>
      <c r="V9" s="784">
        <v>1</v>
      </c>
      <c r="W9" s="784"/>
      <c r="X9" s="784"/>
      <c r="Y9" s="784"/>
      <c r="Z9" s="784"/>
      <c r="AA9" s="784">
        <v>0</v>
      </c>
      <c r="AB9" s="784"/>
      <c r="AC9" s="784"/>
      <c r="AD9" s="784"/>
      <c r="AE9" s="785"/>
      <c r="AF9" s="786" t="s">
        <v>122</v>
      </c>
      <c r="AG9" s="787"/>
      <c r="AH9" s="787"/>
      <c r="AI9" s="787"/>
      <c r="AJ9" s="788"/>
      <c r="AK9" s="769" t="s">
        <v>551</v>
      </c>
      <c r="AL9" s="770"/>
      <c r="AM9" s="770"/>
      <c r="AN9" s="770"/>
      <c r="AO9" s="770"/>
      <c r="AP9" s="770" t="s">
        <v>551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8389</v>
      </c>
      <c r="R23" s="793"/>
      <c r="S23" s="793"/>
      <c r="T23" s="793"/>
      <c r="U23" s="793"/>
      <c r="V23" s="793">
        <v>8090</v>
      </c>
      <c r="W23" s="793"/>
      <c r="X23" s="793"/>
      <c r="Y23" s="793"/>
      <c r="Z23" s="793"/>
      <c r="AA23" s="793">
        <v>299</v>
      </c>
      <c r="AB23" s="793"/>
      <c r="AC23" s="793"/>
      <c r="AD23" s="793"/>
      <c r="AE23" s="794"/>
      <c r="AF23" s="795">
        <v>67</v>
      </c>
      <c r="AG23" s="793"/>
      <c r="AH23" s="793"/>
      <c r="AI23" s="793"/>
      <c r="AJ23" s="796"/>
      <c r="AK23" s="797"/>
      <c r="AL23" s="798"/>
      <c r="AM23" s="798"/>
      <c r="AN23" s="798"/>
      <c r="AO23" s="798"/>
      <c r="AP23" s="793">
        <v>8317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1087</v>
      </c>
      <c r="R28" s="823"/>
      <c r="S28" s="823"/>
      <c r="T28" s="823"/>
      <c r="U28" s="823"/>
      <c r="V28" s="823">
        <v>1065</v>
      </c>
      <c r="W28" s="823"/>
      <c r="X28" s="823"/>
      <c r="Y28" s="823"/>
      <c r="Z28" s="823"/>
      <c r="AA28" s="823">
        <v>22</v>
      </c>
      <c r="AB28" s="823"/>
      <c r="AC28" s="823"/>
      <c r="AD28" s="823"/>
      <c r="AE28" s="824"/>
      <c r="AF28" s="825">
        <v>22</v>
      </c>
      <c r="AG28" s="823"/>
      <c r="AH28" s="823"/>
      <c r="AI28" s="823"/>
      <c r="AJ28" s="826"/>
      <c r="AK28" s="827">
        <v>97</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881</v>
      </c>
      <c r="R29" s="784"/>
      <c r="S29" s="784"/>
      <c r="T29" s="784"/>
      <c r="U29" s="784"/>
      <c r="V29" s="784">
        <v>821</v>
      </c>
      <c r="W29" s="784"/>
      <c r="X29" s="784"/>
      <c r="Y29" s="784"/>
      <c r="Z29" s="784"/>
      <c r="AA29" s="784">
        <v>60</v>
      </c>
      <c r="AB29" s="784"/>
      <c r="AC29" s="784"/>
      <c r="AD29" s="784"/>
      <c r="AE29" s="785"/>
      <c r="AF29" s="786">
        <v>60</v>
      </c>
      <c r="AG29" s="787"/>
      <c r="AH29" s="787"/>
      <c r="AI29" s="787"/>
      <c r="AJ29" s="788"/>
      <c r="AK29" s="834">
        <v>109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95</v>
      </c>
      <c r="R30" s="784"/>
      <c r="S30" s="784"/>
      <c r="T30" s="784"/>
      <c r="U30" s="784"/>
      <c r="V30" s="784">
        <v>93</v>
      </c>
      <c r="W30" s="784"/>
      <c r="X30" s="784"/>
      <c r="Y30" s="784"/>
      <c r="Z30" s="784"/>
      <c r="AA30" s="784">
        <v>2</v>
      </c>
      <c r="AB30" s="784"/>
      <c r="AC30" s="784"/>
      <c r="AD30" s="784"/>
      <c r="AE30" s="785"/>
      <c r="AF30" s="786">
        <v>2</v>
      </c>
      <c r="AG30" s="787"/>
      <c r="AH30" s="787"/>
      <c r="AI30" s="787"/>
      <c r="AJ30" s="788"/>
      <c r="AK30" s="834">
        <v>30</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170</v>
      </c>
      <c r="R31" s="784"/>
      <c r="S31" s="784"/>
      <c r="T31" s="784"/>
      <c r="U31" s="784"/>
      <c r="V31" s="784">
        <v>165</v>
      </c>
      <c r="W31" s="784"/>
      <c r="X31" s="784"/>
      <c r="Y31" s="784"/>
      <c r="Z31" s="784"/>
      <c r="AA31" s="784">
        <v>5</v>
      </c>
      <c r="AB31" s="784"/>
      <c r="AC31" s="784"/>
      <c r="AD31" s="784"/>
      <c r="AE31" s="785"/>
      <c r="AF31" s="786">
        <v>187</v>
      </c>
      <c r="AG31" s="787"/>
      <c r="AH31" s="787"/>
      <c r="AI31" s="787"/>
      <c r="AJ31" s="788"/>
      <c r="AK31" s="834">
        <v>1</v>
      </c>
      <c r="AL31" s="830"/>
      <c r="AM31" s="830"/>
      <c r="AN31" s="830"/>
      <c r="AO31" s="830"/>
      <c r="AP31" s="830">
        <v>817</v>
      </c>
      <c r="AQ31" s="830"/>
      <c r="AR31" s="830"/>
      <c r="AS31" s="830"/>
      <c r="AT31" s="830"/>
      <c r="AU31" s="830">
        <v>1</v>
      </c>
      <c r="AV31" s="830"/>
      <c r="AW31" s="830"/>
      <c r="AX31" s="830"/>
      <c r="AY31" s="830"/>
      <c r="AZ31" s="831" t="s">
        <v>551</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125</v>
      </c>
      <c r="R32" s="784"/>
      <c r="S32" s="784"/>
      <c r="T32" s="784"/>
      <c r="U32" s="784"/>
      <c r="V32" s="784">
        <v>120</v>
      </c>
      <c r="W32" s="784"/>
      <c r="X32" s="784"/>
      <c r="Y32" s="784"/>
      <c r="Z32" s="784"/>
      <c r="AA32" s="784">
        <v>5</v>
      </c>
      <c r="AB32" s="784"/>
      <c r="AC32" s="784"/>
      <c r="AD32" s="784"/>
      <c r="AE32" s="785"/>
      <c r="AF32" s="786">
        <v>99</v>
      </c>
      <c r="AG32" s="787"/>
      <c r="AH32" s="787"/>
      <c r="AI32" s="787"/>
      <c r="AJ32" s="788"/>
      <c r="AK32" s="834">
        <v>49</v>
      </c>
      <c r="AL32" s="830"/>
      <c r="AM32" s="830"/>
      <c r="AN32" s="830"/>
      <c r="AO32" s="830"/>
      <c r="AP32" s="830">
        <v>504</v>
      </c>
      <c r="AQ32" s="830"/>
      <c r="AR32" s="830"/>
      <c r="AS32" s="830"/>
      <c r="AT32" s="830"/>
      <c r="AU32" s="830">
        <v>419</v>
      </c>
      <c r="AV32" s="830"/>
      <c r="AW32" s="830"/>
      <c r="AX32" s="830"/>
      <c r="AY32" s="830"/>
      <c r="AZ32" s="831" t="s">
        <v>551</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147</v>
      </c>
      <c r="R33" s="784"/>
      <c r="S33" s="784"/>
      <c r="T33" s="784"/>
      <c r="U33" s="784"/>
      <c r="V33" s="784">
        <v>139</v>
      </c>
      <c r="W33" s="784"/>
      <c r="X33" s="784"/>
      <c r="Y33" s="784"/>
      <c r="Z33" s="784"/>
      <c r="AA33" s="784">
        <v>8</v>
      </c>
      <c r="AB33" s="784"/>
      <c r="AC33" s="784"/>
      <c r="AD33" s="784"/>
      <c r="AE33" s="785"/>
      <c r="AF33" s="786">
        <v>93</v>
      </c>
      <c r="AG33" s="787"/>
      <c r="AH33" s="787"/>
      <c r="AI33" s="787"/>
      <c r="AJ33" s="788"/>
      <c r="AK33" s="834">
        <v>70</v>
      </c>
      <c r="AL33" s="830"/>
      <c r="AM33" s="830"/>
      <c r="AN33" s="830"/>
      <c r="AO33" s="830"/>
      <c r="AP33" s="830">
        <v>1002</v>
      </c>
      <c r="AQ33" s="830"/>
      <c r="AR33" s="830"/>
      <c r="AS33" s="830"/>
      <c r="AT33" s="830"/>
      <c r="AU33" s="830">
        <v>1002</v>
      </c>
      <c r="AV33" s="830"/>
      <c r="AW33" s="830"/>
      <c r="AX33" s="830"/>
      <c r="AY33" s="830"/>
      <c r="AZ33" s="831" t="s">
        <v>551</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30</v>
      </c>
      <c r="R34" s="784"/>
      <c r="S34" s="784"/>
      <c r="T34" s="784"/>
      <c r="U34" s="784"/>
      <c r="V34" s="784">
        <v>27</v>
      </c>
      <c r="W34" s="784"/>
      <c r="X34" s="784"/>
      <c r="Y34" s="784"/>
      <c r="Z34" s="784"/>
      <c r="AA34" s="784">
        <v>3</v>
      </c>
      <c r="AB34" s="784"/>
      <c r="AC34" s="784"/>
      <c r="AD34" s="784"/>
      <c r="AE34" s="785"/>
      <c r="AF34" s="786">
        <v>18</v>
      </c>
      <c r="AG34" s="787"/>
      <c r="AH34" s="787"/>
      <c r="AI34" s="787"/>
      <c r="AJ34" s="788"/>
      <c r="AK34" s="834">
        <v>21</v>
      </c>
      <c r="AL34" s="830"/>
      <c r="AM34" s="830"/>
      <c r="AN34" s="830"/>
      <c r="AO34" s="830"/>
      <c r="AP34" s="830">
        <v>58</v>
      </c>
      <c r="AQ34" s="830"/>
      <c r="AR34" s="830"/>
      <c r="AS34" s="830"/>
      <c r="AT34" s="830"/>
      <c r="AU34" s="830">
        <v>58</v>
      </c>
      <c r="AV34" s="830"/>
      <c r="AW34" s="830"/>
      <c r="AX34" s="830"/>
      <c r="AY34" s="830"/>
      <c r="AZ34" s="831" t="s">
        <v>551</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481</v>
      </c>
      <c r="AG63" s="844"/>
      <c r="AH63" s="844"/>
      <c r="AI63" s="844"/>
      <c r="AJ63" s="845"/>
      <c r="AK63" s="846"/>
      <c r="AL63" s="841"/>
      <c r="AM63" s="841"/>
      <c r="AN63" s="841"/>
      <c r="AO63" s="841"/>
      <c r="AP63" s="844">
        <v>2381</v>
      </c>
      <c r="AQ63" s="844"/>
      <c r="AR63" s="844"/>
      <c r="AS63" s="844"/>
      <c r="AT63" s="844"/>
      <c r="AU63" s="844">
        <v>1565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428</v>
      </c>
      <c r="R68" s="866"/>
      <c r="S68" s="866"/>
      <c r="T68" s="866"/>
      <c r="U68" s="866"/>
      <c r="V68" s="866">
        <v>428</v>
      </c>
      <c r="W68" s="866"/>
      <c r="X68" s="866"/>
      <c r="Y68" s="866"/>
      <c r="Z68" s="866"/>
      <c r="AA68" s="866">
        <v>0</v>
      </c>
      <c r="AB68" s="866"/>
      <c r="AC68" s="866"/>
      <c r="AD68" s="866"/>
      <c r="AE68" s="866"/>
      <c r="AF68" s="866">
        <v>0</v>
      </c>
      <c r="AG68" s="866"/>
      <c r="AH68" s="866"/>
      <c r="AI68" s="866"/>
      <c r="AJ68" s="866"/>
      <c r="AK68" s="866" t="s">
        <v>551</v>
      </c>
      <c r="AL68" s="866"/>
      <c r="AM68" s="866"/>
      <c r="AN68" s="866"/>
      <c r="AO68" s="866"/>
      <c r="AP68" s="866">
        <v>29</v>
      </c>
      <c r="AQ68" s="866"/>
      <c r="AR68" s="866"/>
      <c r="AS68" s="866"/>
      <c r="AT68" s="866"/>
      <c r="AU68" s="866">
        <v>10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245</v>
      </c>
      <c r="R69" s="830"/>
      <c r="S69" s="830"/>
      <c r="T69" s="830"/>
      <c r="U69" s="830"/>
      <c r="V69" s="830">
        <v>245</v>
      </c>
      <c r="W69" s="830"/>
      <c r="X69" s="830"/>
      <c r="Y69" s="830"/>
      <c r="Z69" s="830"/>
      <c r="AA69" s="830">
        <v>0</v>
      </c>
      <c r="AB69" s="830"/>
      <c r="AC69" s="830"/>
      <c r="AD69" s="830"/>
      <c r="AE69" s="830"/>
      <c r="AF69" s="830">
        <v>0</v>
      </c>
      <c r="AG69" s="830"/>
      <c r="AH69" s="830"/>
      <c r="AI69" s="830"/>
      <c r="AJ69" s="830"/>
      <c r="AK69" s="830">
        <v>5</v>
      </c>
      <c r="AL69" s="830"/>
      <c r="AM69" s="830"/>
      <c r="AN69" s="830"/>
      <c r="AO69" s="830"/>
      <c r="AP69" s="830">
        <v>87</v>
      </c>
      <c r="AQ69" s="830"/>
      <c r="AR69" s="830"/>
      <c r="AS69" s="830"/>
      <c r="AT69" s="830"/>
      <c r="AU69" s="830">
        <v>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v>
      </c>
      <c r="R70" s="830"/>
      <c r="S70" s="830"/>
      <c r="T70" s="830"/>
      <c r="U70" s="830"/>
      <c r="V70" s="830">
        <v>1</v>
      </c>
      <c r="W70" s="830"/>
      <c r="X70" s="830"/>
      <c r="Y70" s="830"/>
      <c r="Z70" s="830"/>
      <c r="AA70" s="830">
        <v>0</v>
      </c>
      <c r="AB70" s="830"/>
      <c r="AC70" s="830"/>
      <c r="AD70" s="830"/>
      <c r="AE70" s="830"/>
      <c r="AF70" s="830">
        <v>0</v>
      </c>
      <c r="AG70" s="830"/>
      <c r="AH70" s="830"/>
      <c r="AI70" s="830"/>
      <c r="AJ70" s="830"/>
      <c r="AK70" s="830">
        <v>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126</v>
      </c>
      <c r="R71" s="830"/>
      <c r="S71" s="830"/>
      <c r="T71" s="830"/>
      <c r="U71" s="830"/>
      <c r="V71" s="830">
        <v>125</v>
      </c>
      <c r="W71" s="830"/>
      <c r="X71" s="830"/>
      <c r="Y71" s="830"/>
      <c r="Z71" s="830"/>
      <c r="AA71" s="830">
        <v>1</v>
      </c>
      <c r="AB71" s="830"/>
      <c r="AC71" s="830"/>
      <c r="AD71" s="830"/>
      <c r="AE71" s="830"/>
      <c r="AF71" s="830">
        <v>1</v>
      </c>
      <c r="AG71" s="830"/>
      <c r="AH71" s="830"/>
      <c r="AI71" s="830"/>
      <c r="AJ71" s="830"/>
      <c r="AK71" s="830">
        <v>85</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8593</v>
      </c>
      <c r="R72" s="830"/>
      <c r="S72" s="830"/>
      <c r="T72" s="830"/>
      <c r="U72" s="830"/>
      <c r="V72" s="830">
        <v>7983</v>
      </c>
      <c r="W72" s="830"/>
      <c r="X72" s="830"/>
      <c r="Y72" s="830"/>
      <c r="Z72" s="830"/>
      <c r="AA72" s="830">
        <v>610</v>
      </c>
      <c r="AB72" s="830"/>
      <c r="AC72" s="830"/>
      <c r="AD72" s="830"/>
      <c r="AE72" s="830"/>
      <c r="AF72" s="830">
        <v>610</v>
      </c>
      <c r="AG72" s="830"/>
      <c r="AH72" s="830"/>
      <c r="AI72" s="830"/>
      <c r="AJ72" s="830"/>
      <c r="AK72" s="830">
        <v>58</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582</v>
      </c>
      <c r="R73" s="830"/>
      <c r="S73" s="830"/>
      <c r="T73" s="830"/>
      <c r="U73" s="830"/>
      <c r="V73" s="830">
        <v>547</v>
      </c>
      <c r="W73" s="830"/>
      <c r="X73" s="830"/>
      <c r="Y73" s="830"/>
      <c r="Z73" s="830"/>
      <c r="AA73" s="830">
        <v>35</v>
      </c>
      <c r="AB73" s="830"/>
      <c r="AC73" s="830"/>
      <c r="AD73" s="830"/>
      <c r="AE73" s="830"/>
      <c r="AF73" s="830">
        <v>35</v>
      </c>
      <c r="AG73" s="830"/>
      <c r="AH73" s="830"/>
      <c r="AI73" s="830"/>
      <c r="AJ73" s="830"/>
      <c r="AK73" s="830">
        <v>20</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110</v>
      </c>
      <c r="R74" s="830"/>
      <c r="S74" s="830"/>
      <c r="T74" s="830"/>
      <c r="U74" s="830"/>
      <c r="V74" s="830">
        <v>93</v>
      </c>
      <c r="W74" s="830"/>
      <c r="X74" s="830"/>
      <c r="Y74" s="830"/>
      <c r="Z74" s="830"/>
      <c r="AA74" s="830">
        <v>17</v>
      </c>
      <c r="AB74" s="830"/>
      <c r="AC74" s="830"/>
      <c r="AD74" s="830"/>
      <c r="AE74" s="830"/>
      <c r="AF74" s="830">
        <v>17</v>
      </c>
      <c r="AG74" s="830"/>
      <c r="AH74" s="830"/>
      <c r="AI74" s="830"/>
      <c r="AJ74" s="830"/>
      <c r="AK74" s="830" t="s">
        <v>566</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293727</v>
      </c>
      <c r="R75" s="878"/>
      <c r="S75" s="878"/>
      <c r="T75" s="878"/>
      <c r="U75" s="834"/>
      <c r="V75" s="879">
        <v>290111</v>
      </c>
      <c r="W75" s="878"/>
      <c r="X75" s="878"/>
      <c r="Y75" s="878"/>
      <c r="Z75" s="834"/>
      <c r="AA75" s="879">
        <v>3616</v>
      </c>
      <c r="AB75" s="878"/>
      <c r="AC75" s="878"/>
      <c r="AD75" s="878"/>
      <c r="AE75" s="834"/>
      <c r="AF75" s="879">
        <v>3616</v>
      </c>
      <c r="AG75" s="878"/>
      <c r="AH75" s="878"/>
      <c r="AI75" s="878"/>
      <c r="AJ75" s="834"/>
      <c r="AK75" s="879">
        <v>27</v>
      </c>
      <c r="AL75" s="878"/>
      <c r="AM75" s="878"/>
      <c r="AN75" s="878"/>
      <c r="AO75" s="834"/>
      <c r="AP75" s="879" t="s">
        <v>551</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4279</v>
      </c>
      <c r="AG88" s="844"/>
      <c r="AH88" s="844"/>
      <c r="AI88" s="844"/>
      <c r="AJ88" s="844"/>
      <c r="AK88" s="841"/>
      <c r="AL88" s="841"/>
      <c r="AM88" s="841"/>
      <c r="AN88" s="841"/>
      <c r="AO88" s="841"/>
      <c r="AP88" s="844">
        <v>116</v>
      </c>
      <c r="AQ88" s="844"/>
      <c r="AR88" s="844"/>
      <c r="AS88" s="844"/>
      <c r="AT88" s="844"/>
      <c r="AU88" s="844">
        <v>54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v>43</v>
      </c>
      <c r="DM102" s="852"/>
      <c r="DN102" s="852"/>
      <c r="DO102" s="852"/>
      <c r="DP102" s="891"/>
      <c r="DQ102" s="890">
        <v>22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944216</v>
      </c>
      <c r="AB110" s="900"/>
      <c r="AC110" s="900"/>
      <c r="AD110" s="900"/>
      <c r="AE110" s="901"/>
      <c r="AF110" s="902">
        <v>1013406</v>
      </c>
      <c r="AG110" s="900"/>
      <c r="AH110" s="900"/>
      <c r="AI110" s="900"/>
      <c r="AJ110" s="901"/>
      <c r="AK110" s="902">
        <v>973096</v>
      </c>
      <c r="AL110" s="900"/>
      <c r="AM110" s="900"/>
      <c r="AN110" s="900"/>
      <c r="AO110" s="901"/>
      <c r="AP110" s="903">
        <v>29.5</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7996983</v>
      </c>
      <c r="BR110" s="931"/>
      <c r="BS110" s="931"/>
      <c r="BT110" s="931"/>
      <c r="BU110" s="931"/>
      <c r="BV110" s="931">
        <v>7976256</v>
      </c>
      <c r="BW110" s="931"/>
      <c r="BX110" s="931"/>
      <c r="BY110" s="931"/>
      <c r="BZ110" s="931"/>
      <c r="CA110" s="931">
        <v>8317245</v>
      </c>
      <c r="CB110" s="931"/>
      <c r="CC110" s="931"/>
      <c r="CD110" s="931"/>
      <c r="CE110" s="931"/>
      <c r="CF110" s="944">
        <v>252.3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1658621</v>
      </c>
      <c r="BR112" s="926"/>
      <c r="BS112" s="926"/>
      <c r="BT112" s="926"/>
      <c r="BU112" s="926"/>
      <c r="BV112" s="926">
        <v>1538184</v>
      </c>
      <c r="BW112" s="926"/>
      <c r="BX112" s="926"/>
      <c r="BY112" s="926"/>
      <c r="BZ112" s="926"/>
      <c r="CA112" s="926">
        <v>1479071</v>
      </c>
      <c r="CB112" s="926"/>
      <c r="CC112" s="926"/>
      <c r="CD112" s="926"/>
      <c r="CE112" s="926"/>
      <c r="CF112" s="920">
        <v>44.9</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155348</v>
      </c>
      <c r="AB113" s="938"/>
      <c r="AC113" s="938"/>
      <c r="AD113" s="938"/>
      <c r="AE113" s="939"/>
      <c r="AF113" s="940">
        <v>161969</v>
      </c>
      <c r="AG113" s="938"/>
      <c r="AH113" s="938"/>
      <c r="AI113" s="938"/>
      <c r="AJ113" s="939"/>
      <c r="AK113" s="940">
        <v>189295</v>
      </c>
      <c r="AL113" s="938"/>
      <c r="AM113" s="938"/>
      <c r="AN113" s="938"/>
      <c r="AO113" s="939"/>
      <c r="AP113" s="941">
        <v>5.7</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67705</v>
      </c>
      <c r="BR113" s="926"/>
      <c r="BS113" s="926"/>
      <c r="BT113" s="926"/>
      <c r="BU113" s="926"/>
      <c r="BV113" s="926">
        <v>57976</v>
      </c>
      <c r="BW113" s="926"/>
      <c r="BX113" s="926"/>
      <c r="BY113" s="926"/>
      <c r="BZ113" s="926"/>
      <c r="CA113" s="926">
        <v>53098</v>
      </c>
      <c r="CB113" s="926"/>
      <c r="CC113" s="926"/>
      <c r="CD113" s="926"/>
      <c r="CE113" s="926"/>
      <c r="CF113" s="920">
        <v>1.6</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8402</v>
      </c>
      <c r="AB114" s="959"/>
      <c r="AC114" s="959"/>
      <c r="AD114" s="959"/>
      <c r="AE114" s="960"/>
      <c r="AF114" s="961">
        <v>10192</v>
      </c>
      <c r="AG114" s="959"/>
      <c r="AH114" s="959"/>
      <c r="AI114" s="959"/>
      <c r="AJ114" s="960"/>
      <c r="AK114" s="961">
        <v>4656</v>
      </c>
      <c r="AL114" s="959"/>
      <c r="AM114" s="959"/>
      <c r="AN114" s="959"/>
      <c r="AO114" s="960"/>
      <c r="AP114" s="962">
        <v>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339209</v>
      </c>
      <c r="BR114" s="926"/>
      <c r="BS114" s="926"/>
      <c r="BT114" s="926"/>
      <c r="BU114" s="926"/>
      <c r="BV114" s="926">
        <v>290458</v>
      </c>
      <c r="BW114" s="926"/>
      <c r="BX114" s="926"/>
      <c r="BY114" s="926"/>
      <c r="BZ114" s="926"/>
      <c r="CA114" s="926">
        <v>249709</v>
      </c>
      <c r="CB114" s="926"/>
      <c r="CC114" s="926"/>
      <c r="CD114" s="926"/>
      <c r="CE114" s="926"/>
      <c r="CF114" s="920">
        <v>7.6</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v>
      </c>
      <c r="AB115" s="938"/>
      <c r="AC115" s="938"/>
      <c r="AD115" s="938"/>
      <c r="AE115" s="939"/>
      <c r="AF115" s="940">
        <v>69</v>
      </c>
      <c r="AG115" s="938"/>
      <c r="AH115" s="938"/>
      <c r="AI115" s="938"/>
      <c r="AJ115" s="939"/>
      <c r="AK115" s="940">
        <v>532</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144341</v>
      </c>
      <c r="BR115" s="926"/>
      <c r="BS115" s="926"/>
      <c r="BT115" s="926"/>
      <c r="BU115" s="926"/>
      <c r="BV115" s="926">
        <v>142880</v>
      </c>
      <c r="BW115" s="926"/>
      <c r="BX115" s="926"/>
      <c r="BY115" s="926"/>
      <c r="BZ115" s="926"/>
      <c r="CA115" s="926">
        <v>106987</v>
      </c>
      <c r="CB115" s="926"/>
      <c r="CC115" s="926"/>
      <c r="CD115" s="926"/>
      <c r="CE115" s="926"/>
      <c r="CF115" s="920">
        <v>3.2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224</v>
      </c>
      <c r="AB116" s="959"/>
      <c r="AC116" s="959"/>
      <c r="AD116" s="959"/>
      <c r="AE116" s="960"/>
      <c r="AF116" s="961" t="s">
        <v>122</v>
      </c>
      <c r="AG116" s="959"/>
      <c r="AH116" s="959"/>
      <c r="AI116" s="959"/>
      <c r="AJ116" s="960"/>
      <c r="AK116" s="961">
        <v>192</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1108212</v>
      </c>
      <c r="AB117" s="979"/>
      <c r="AC117" s="979"/>
      <c r="AD117" s="979"/>
      <c r="AE117" s="980"/>
      <c r="AF117" s="981">
        <v>1185636</v>
      </c>
      <c r="AG117" s="979"/>
      <c r="AH117" s="979"/>
      <c r="AI117" s="979"/>
      <c r="AJ117" s="980"/>
      <c r="AK117" s="981">
        <v>1167771</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10206859</v>
      </c>
      <c r="BR119" s="1000"/>
      <c r="BS119" s="1000"/>
      <c r="BT119" s="1000"/>
      <c r="BU119" s="1000"/>
      <c r="BV119" s="1000">
        <v>10005754</v>
      </c>
      <c r="BW119" s="1000"/>
      <c r="BX119" s="1000"/>
      <c r="BY119" s="1000"/>
      <c r="BZ119" s="1000"/>
      <c r="CA119" s="1000">
        <v>10206110</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3165593</v>
      </c>
      <c r="BR120" s="931"/>
      <c r="BS120" s="931"/>
      <c r="BT120" s="931"/>
      <c r="BU120" s="931"/>
      <c r="BV120" s="931">
        <v>3239177</v>
      </c>
      <c r="BW120" s="931"/>
      <c r="BX120" s="931"/>
      <c r="BY120" s="931"/>
      <c r="BZ120" s="931"/>
      <c r="CA120" s="931">
        <v>3070107</v>
      </c>
      <c r="CB120" s="931"/>
      <c r="CC120" s="931"/>
      <c r="CD120" s="931"/>
      <c r="CE120" s="931"/>
      <c r="CF120" s="944">
        <v>93.1</v>
      </c>
      <c r="CG120" s="945"/>
      <c r="CH120" s="945"/>
      <c r="CI120" s="945"/>
      <c r="CJ120" s="945"/>
      <c r="CK120" s="1006" t="s">
        <v>449</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1112195</v>
      </c>
      <c r="DH120" s="931"/>
      <c r="DI120" s="931"/>
      <c r="DJ120" s="931"/>
      <c r="DK120" s="931"/>
      <c r="DL120" s="931">
        <v>1055070</v>
      </c>
      <c r="DM120" s="931"/>
      <c r="DN120" s="931"/>
      <c r="DO120" s="931"/>
      <c r="DP120" s="931"/>
      <c r="DQ120" s="931">
        <v>1001942</v>
      </c>
      <c r="DR120" s="931"/>
      <c r="DS120" s="931"/>
      <c r="DT120" s="931"/>
      <c r="DU120" s="931"/>
      <c r="DV120" s="932">
        <v>30.4</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586884</v>
      </c>
      <c r="BR121" s="926"/>
      <c r="BS121" s="926"/>
      <c r="BT121" s="926"/>
      <c r="BU121" s="926"/>
      <c r="BV121" s="926">
        <v>597190</v>
      </c>
      <c r="BW121" s="926"/>
      <c r="BX121" s="926"/>
      <c r="BY121" s="926"/>
      <c r="BZ121" s="926"/>
      <c r="CA121" s="926">
        <v>643687</v>
      </c>
      <c r="CB121" s="926"/>
      <c r="CC121" s="926"/>
      <c r="CD121" s="926"/>
      <c r="CE121" s="926"/>
      <c r="CF121" s="920">
        <v>19.5</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491972</v>
      </c>
      <c r="DH121" s="926"/>
      <c r="DI121" s="926"/>
      <c r="DJ121" s="926"/>
      <c r="DK121" s="926"/>
      <c r="DL121" s="926">
        <v>423881</v>
      </c>
      <c r="DM121" s="926"/>
      <c r="DN121" s="926"/>
      <c r="DO121" s="926"/>
      <c r="DP121" s="926"/>
      <c r="DQ121" s="926">
        <v>418701</v>
      </c>
      <c r="DR121" s="926"/>
      <c r="DS121" s="926"/>
      <c r="DT121" s="926"/>
      <c r="DU121" s="926"/>
      <c r="DV121" s="927">
        <v>12.7</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5935772</v>
      </c>
      <c r="BR122" s="1000"/>
      <c r="BS122" s="1000"/>
      <c r="BT122" s="1000"/>
      <c r="BU122" s="1000"/>
      <c r="BV122" s="1000">
        <v>6150339</v>
      </c>
      <c r="BW122" s="1000"/>
      <c r="BX122" s="1000"/>
      <c r="BY122" s="1000"/>
      <c r="BZ122" s="1000"/>
      <c r="CA122" s="1000">
        <v>6073817</v>
      </c>
      <c r="CB122" s="1000"/>
      <c r="CC122" s="1000"/>
      <c r="CD122" s="1000"/>
      <c r="CE122" s="1000"/>
      <c r="CF122" s="1017">
        <v>184.2</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53670</v>
      </c>
      <c r="DH122" s="926"/>
      <c r="DI122" s="926"/>
      <c r="DJ122" s="926"/>
      <c r="DK122" s="926"/>
      <c r="DL122" s="926">
        <v>58430</v>
      </c>
      <c r="DM122" s="926"/>
      <c r="DN122" s="926"/>
      <c r="DO122" s="926"/>
      <c r="DP122" s="926"/>
      <c r="DQ122" s="926">
        <v>57612</v>
      </c>
      <c r="DR122" s="926"/>
      <c r="DS122" s="926"/>
      <c r="DT122" s="926"/>
      <c r="DU122" s="926"/>
      <c r="DV122" s="927">
        <v>1.7</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9688249</v>
      </c>
      <c r="BR123" s="1064"/>
      <c r="BS123" s="1064"/>
      <c r="BT123" s="1064"/>
      <c r="BU123" s="1064"/>
      <c r="BV123" s="1064">
        <v>9986706</v>
      </c>
      <c r="BW123" s="1064"/>
      <c r="BX123" s="1064"/>
      <c r="BY123" s="1064"/>
      <c r="BZ123" s="1064"/>
      <c r="CA123" s="1064">
        <v>9787611</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784</v>
      </c>
      <c r="DH123" s="959"/>
      <c r="DI123" s="959"/>
      <c r="DJ123" s="959"/>
      <c r="DK123" s="960"/>
      <c r="DL123" s="961">
        <v>803</v>
      </c>
      <c r="DM123" s="959"/>
      <c r="DN123" s="959"/>
      <c r="DO123" s="959"/>
      <c r="DP123" s="960"/>
      <c r="DQ123" s="961">
        <v>816</v>
      </c>
      <c r="DR123" s="959"/>
      <c r="DS123" s="959"/>
      <c r="DT123" s="959"/>
      <c r="DU123" s="960"/>
      <c r="DV123" s="962">
        <v>0</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15.5</v>
      </c>
      <c r="BR124" s="1027"/>
      <c r="BS124" s="1027"/>
      <c r="BT124" s="1027"/>
      <c r="BU124" s="1027"/>
      <c r="BV124" s="1027">
        <v>0.5</v>
      </c>
      <c r="BW124" s="1027"/>
      <c r="BX124" s="1027"/>
      <c r="BY124" s="1027"/>
      <c r="BZ124" s="1027"/>
      <c r="CA124" s="1027">
        <v>12.6</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22</v>
      </c>
      <c r="AB127" s="959"/>
      <c r="AC127" s="959"/>
      <c r="AD127" s="959"/>
      <c r="AE127" s="960"/>
      <c r="AF127" s="961">
        <v>69</v>
      </c>
      <c r="AG127" s="959"/>
      <c r="AH127" s="959"/>
      <c r="AI127" s="959"/>
      <c r="AJ127" s="960"/>
      <c r="AK127" s="961">
        <v>532</v>
      </c>
      <c r="AL127" s="959"/>
      <c r="AM127" s="959"/>
      <c r="AN127" s="959"/>
      <c r="AO127" s="960"/>
      <c r="AP127" s="962">
        <v>0</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27256</v>
      </c>
      <c r="AB128" s="1046"/>
      <c r="AC128" s="1046"/>
      <c r="AD128" s="1046"/>
      <c r="AE128" s="1047"/>
      <c r="AF128" s="1048">
        <v>20031</v>
      </c>
      <c r="AG128" s="1046"/>
      <c r="AH128" s="1046"/>
      <c r="AI128" s="1046"/>
      <c r="AJ128" s="1047"/>
      <c r="AK128" s="1048">
        <v>20955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144341</v>
      </c>
      <c r="DH128" s="1038"/>
      <c r="DI128" s="1038"/>
      <c r="DJ128" s="1038"/>
      <c r="DK128" s="1038"/>
      <c r="DL128" s="1038">
        <v>142880</v>
      </c>
      <c r="DM128" s="1038"/>
      <c r="DN128" s="1038"/>
      <c r="DO128" s="1038"/>
      <c r="DP128" s="1038"/>
      <c r="DQ128" s="1038">
        <v>106987</v>
      </c>
      <c r="DR128" s="1038"/>
      <c r="DS128" s="1038"/>
      <c r="DT128" s="1038"/>
      <c r="DU128" s="1038"/>
      <c r="DV128" s="1039">
        <v>3.2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4049237</v>
      </c>
      <c r="AB129" s="959"/>
      <c r="AC129" s="959"/>
      <c r="AD129" s="959"/>
      <c r="AE129" s="960"/>
      <c r="AF129" s="961">
        <v>4029288</v>
      </c>
      <c r="AG129" s="959"/>
      <c r="AH129" s="959"/>
      <c r="AI129" s="959"/>
      <c r="AJ129" s="960"/>
      <c r="AK129" s="961">
        <v>4020675</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722041</v>
      </c>
      <c r="AB130" s="959"/>
      <c r="AC130" s="959"/>
      <c r="AD130" s="959"/>
      <c r="AE130" s="960"/>
      <c r="AF130" s="961">
        <v>768543</v>
      </c>
      <c r="AG130" s="959"/>
      <c r="AH130" s="959"/>
      <c r="AI130" s="959"/>
      <c r="AJ130" s="960"/>
      <c r="AK130" s="961">
        <v>724055</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3327196</v>
      </c>
      <c r="AB131" s="986"/>
      <c r="AC131" s="986"/>
      <c r="AD131" s="986"/>
      <c r="AE131" s="987"/>
      <c r="AF131" s="985">
        <v>3260745</v>
      </c>
      <c r="AG131" s="986"/>
      <c r="AH131" s="986"/>
      <c r="AI131" s="986"/>
      <c r="AJ131" s="987"/>
      <c r="AK131" s="985">
        <v>3296620</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12.6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10.787311600000001</v>
      </c>
      <c r="AB132" s="1097"/>
      <c r="AC132" s="1097"/>
      <c r="AD132" s="1097"/>
      <c r="AE132" s="1098"/>
      <c r="AF132" s="1099">
        <v>12.177033160000001</v>
      </c>
      <c r="AG132" s="1097"/>
      <c r="AH132" s="1097"/>
      <c r="AI132" s="1097"/>
      <c r="AJ132" s="1098"/>
      <c r="AK132" s="1099">
        <v>12.82407435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10.7</v>
      </c>
      <c r="AB133" s="1080"/>
      <c r="AC133" s="1080"/>
      <c r="AD133" s="1080"/>
      <c r="AE133" s="1081"/>
      <c r="AF133" s="1079">
        <v>11.8</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DbUlCPQnZbLu3ltoPv/leRPGbfVfgY0USVuGrJbtE/KbQJNmopCSFpiGBIZWllJloDu962+HdT+Fp63+gO+mQ==" saltValue="Uk7/+7rp21YSrCDF/3Wh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o3EsQdGIC8qN9TcTf+xQwp86sBNIOG6eBGlOLbtXe/SmkYsIYLO2pMxMsNzjv8mrt/P7VsjuF1AR10v7D6hYw==" saltValue="hVW67SMfZkMzaCWI9Vio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J8I9bR4Y5ShzZCfw17xcYN4YrjXUxAyf8d/hQTb+P6KiQ3YxxBokUTRcBQd9LdenjbPkL3BesmtfqJXXgxRoA==" saltValue="SFjqvQGuPHUIExA+3jR5+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1160677</v>
      </c>
      <c r="AP9" s="281">
        <v>210687</v>
      </c>
      <c r="AQ9" s="282">
        <v>171003</v>
      </c>
      <c r="AR9" s="283">
        <v>23.2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138745</v>
      </c>
      <c r="AP10" s="284">
        <v>25185</v>
      </c>
      <c r="AQ10" s="285">
        <v>27322</v>
      </c>
      <c r="AR10" s="286">
        <v>-7.8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5560</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49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35377</v>
      </c>
      <c r="AP13" s="284">
        <v>6422</v>
      </c>
      <c r="AQ13" s="285">
        <v>6397</v>
      </c>
      <c r="AR13" s="286">
        <v>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49254</v>
      </c>
      <c r="AP14" s="284">
        <v>8941</v>
      </c>
      <c r="AQ14" s="285">
        <v>3603</v>
      </c>
      <c r="AR14" s="286">
        <v>148.19999999999999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-49608</v>
      </c>
      <c r="AP15" s="284">
        <v>-9005</v>
      </c>
      <c r="AQ15" s="285">
        <v>-9266</v>
      </c>
      <c r="AR15" s="286">
        <v>-2.8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1334445</v>
      </c>
      <c r="AP16" s="284">
        <v>242230</v>
      </c>
      <c r="AQ16" s="285">
        <v>204668</v>
      </c>
      <c r="AR16" s="286">
        <v>18.399999999999999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24.32</v>
      </c>
      <c r="AP21" s="298">
        <v>17.07</v>
      </c>
      <c r="AQ21" s="299">
        <v>7.25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95.1</v>
      </c>
      <c r="AP22" s="303">
        <v>95.6</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973096</v>
      </c>
      <c r="AP32" s="312">
        <v>176638</v>
      </c>
      <c r="AQ32" s="313">
        <v>121688</v>
      </c>
      <c r="AR32" s="314">
        <v>45.2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v>42</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v>167</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189295</v>
      </c>
      <c r="AP35" s="312">
        <v>34361</v>
      </c>
      <c r="AQ35" s="313">
        <v>24481</v>
      </c>
      <c r="AR35" s="314">
        <v>40.4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4656</v>
      </c>
      <c r="AP36" s="312">
        <v>845</v>
      </c>
      <c r="AQ36" s="313">
        <v>4187</v>
      </c>
      <c r="AR36" s="314">
        <v>-79.8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532</v>
      </c>
      <c r="AP37" s="312">
        <v>97</v>
      </c>
      <c r="AQ37" s="313">
        <v>813</v>
      </c>
      <c r="AR37" s="314">
        <v>-88.1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192</v>
      </c>
      <c r="AP38" s="315">
        <v>35</v>
      </c>
      <c r="AQ38" s="316">
        <v>19</v>
      </c>
      <c r="AR38" s="304">
        <v>84.2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-20955</v>
      </c>
      <c r="AP39" s="312">
        <v>-3804</v>
      </c>
      <c r="AQ39" s="313">
        <v>-4925</v>
      </c>
      <c r="AR39" s="314">
        <v>-22.8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-724055</v>
      </c>
      <c r="AP40" s="312">
        <v>-131431</v>
      </c>
      <c r="AQ40" s="313">
        <v>-96916</v>
      </c>
      <c r="AR40" s="314">
        <v>35.6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422761</v>
      </c>
      <c r="AP41" s="312">
        <v>76740</v>
      </c>
      <c r="AQ41" s="313">
        <v>49555</v>
      </c>
      <c r="AR41" s="314">
        <v>54.9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1339655</v>
      </c>
      <c r="AN51" s="334">
        <v>228182</v>
      </c>
      <c r="AO51" s="335">
        <v>74.2</v>
      </c>
      <c r="AP51" s="336">
        <v>190274</v>
      </c>
      <c r="AQ51" s="337">
        <v>13.6</v>
      </c>
      <c r="AR51" s="338">
        <v>60.6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63195</v>
      </c>
      <c r="AN52" s="342">
        <v>10764</v>
      </c>
      <c r="AO52" s="343">
        <v>-59.2</v>
      </c>
      <c r="AP52" s="344">
        <v>88584</v>
      </c>
      <c r="AQ52" s="345">
        <v>7.3</v>
      </c>
      <c r="AR52" s="346">
        <v>-66.5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1170077</v>
      </c>
      <c r="AN53" s="334">
        <v>201877</v>
      </c>
      <c r="AO53" s="335">
        <v>-11.5</v>
      </c>
      <c r="AP53" s="336">
        <v>200194</v>
      </c>
      <c r="AQ53" s="337">
        <v>5.2</v>
      </c>
      <c r="AR53" s="338">
        <v>-16.7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295425</v>
      </c>
      <c r="AN54" s="342">
        <v>50970</v>
      </c>
      <c r="AO54" s="343">
        <v>373.5</v>
      </c>
      <c r="AP54" s="344">
        <v>106422</v>
      </c>
      <c r="AQ54" s="345">
        <v>20.100000000000001</v>
      </c>
      <c r="AR54" s="346">
        <v>353.4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1104076</v>
      </c>
      <c r="AN55" s="334">
        <v>192784</v>
      </c>
      <c r="AO55" s="335">
        <v>-4.5</v>
      </c>
      <c r="AP55" s="336">
        <v>196914</v>
      </c>
      <c r="AQ55" s="337">
        <v>-1.6</v>
      </c>
      <c r="AR55" s="338">
        <v>-2.9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511951</v>
      </c>
      <c r="AN56" s="342">
        <v>89393</v>
      </c>
      <c r="AO56" s="343">
        <v>75.400000000000006</v>
      </c>
      <c r="AP56" s="344">
        <v>98966</v>
      </c>
      <c r="AQ56" s="345">
        <v>-7</v>
      </c>
      <c r="AR56" s="346">
        <v>82.4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1377058</v>
      </c>
      <c r="AN57" s="334">
        <v>244419</v>
      </c>
      <c r="AO57" s="335">
        <v>26.8</v>
      </c>
      <c r="AP57" s="336">
        <v>204757</v>
      </c>
      <c r="AQ57" s="337">
        <v>4</v>
      </c>
      <c r="AR57" s="338">
        <v>22.8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917229</v>
      </c>
      <c r="AN58" s="342">
        <v>162802</v>
      </c>
      <c r="AO58" s="343">
        <v>82.1</v>
      </c>
      <c r="AP58" s="344">
        <v>106071</v>
      </c>
      <c r="AQ58" s="345">
        <v>7.2</v>
      </c>
      <c r="AR58" s="346">
        <v>74.900000000000006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2515888</v>
      </c>
      <c r="AN59" s="334">
        <v>456687</v>
      </c>
      <c r="AO59" s="335">
        <v>86.8</v>
      </c>
      <c r="AP59" s="336">
        <v>194971</v>
      </c>
      <c r="AQ59" s="337">
        <v>-4.8</v>
      </c>
      <c r="AR59" s="338">
        <v>91.6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1387234</v>
      </c>
      <c r="AN60" s="342">
        <v>251812</v>
      </c>
      <c r="AO60" s="343">
        <v>54.7</v>
      </c>
      <c r="AP60" s="344">
        <v>105966</v>
      </c>
      <c r="AQ60" s="345">
        <v>-0.1</v>
      </c>
      <c r="AR60" s="346">
        <v>54.8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1501351</v>
      </c>
      <c r="AN61" s="349">
        <v>264790</v>
      </c>
      <c r="AO61" s="350">
        <v>34.4</v>
      </c>
      <c r="AP61" s="351">
        <v>197422</v>
      </c>
      <c r="AQ61" s="352">
        <v>3.3</v>
      </c>
      <c r="AR61" s="338">
        <v>31.1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635007</v>
      </c>
      <c r="AN62" s="342">
        <v>113148</v>
      </c>
      <c r="AO62" s="343">
        <v>105.3</v>
      </c>
      <c r="AP62" s="344">
        <v>101202</v>
      </c>
      <c r="AQ62" s="345">
        <v>5.5</v>
      </c>
      <c r="AR62" s="346">
        <v>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n0fB5zvaqW7sg94M8jvm1SeWxoRG3xj0hmMqg8zSv5d5loYvmkm4FiApzpxMucqanN2FL+sMkxFsAcVae0NNQ==" saltValue="ttCIBGWjpFKj7UBq8buQ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wcdMPyiVcwpPiCtdwVG8ThmsZ6+g6rEhFH36vOHPHToxXXVACTZJZ8Lw1ZwJGc/3JWn1leAHc8ObEVXlTT2thA==" saltValue="uUBtxprCeTZ1VPKh86g8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sco22ami+lacTa0tr7POIVAsTWGY7Az2Soaz2SsJ5NKGx7Eg2G/oR4yxnQGpMWHxbkCk5LX4KPjuqkhxKwwyeA==" saltValue="/yjMtoL+a+iVj3TKvUsG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37.479999999999997</v>
      </c>
      <c r="G47" s="12">
        <v>37.270000000000003</v>
      </c>
      <c r="H47" s="12">
        <v>36.44</v>
      </c>
      <c r="I47" s="12">
        <v>36.700000000000003</v>
      </c>
      <c r="J47" s="13">
        <v>36.799999999999997</v>
      </c>
    </row>
    <row r="48" spans="2:10" ht="57.75" customHeight="1" x14ac:dyDescent="0.15">
      <c r="B48" s="14"/>
      <c r="C48" s="1141" t="s">
        <v>4</v>
      </c>
      <c r="D48" s="1141"/>
      <c r="E48" s="1142"/>
      <c r="F48" s="15">
        <v>6.2</v>
      </c>
      <c r="G48" s="16">
        <v>3.92</v>
      </c>
      <c r="H48" s="16">
        <v>5.29</v>
      </c>
      <c r="I48" s="16">
        <v>3.63</v>
      </c>
      <c r="J48" s="17">
        <v>1.66</v>
      </c>
    </row>
    <row r="49" spans="2:10" ht="57.75" customHeight="1" thickBot="1" x14ac:dyDescent="0.2">
      <c r="B49" s="18"/>
      <c r="C49" s="1143" t="s">
        <v>5</v>
      </c>
      <c r="D49" s="1143"/>
      <c r="E49" s="1144"/>
      <c r="F49" s="19">
        <v>0.6</v>
      </c>
      <c r="G49" s="20">
        <v>0.82</v>
      </c>
      <c r="H49" s="20">
        <v>3.29</v>
      </c>
      <c r="I49" s="20" t="s">
        <v>534</v>
      </c>
      <c r="J49" s="21" t="s">
        <v>535</v>
      </c>
    </row>
    <row r="50" spans="2:10" x14ac:dyDescent="0.15"/>
  </sheetData>
  <sheetProtection algorithmName="SHA-512" hashValue="mOp9R1f1azhAQO43I+ckwGLegam6PkMOQrCAXRJDXIFcyFS/viL5gTeLWXXj2yJOCrN0bXlmybIrtXBu1UZSXA==" saltValue="iGrzd50HKfsIdKWSUmT7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5.96</v>
      </c>
      <c r="G34" s="33">
        <v>5.21</v>
      </c>
      <c r="H34" s="33">
        <v>3.96</v>
      </c>
      <c r="I34" s="33">
        <v>4.5199999999999996</v>
      </c>
      <c r="J34" s="34">
        <v>4.6399999999999997</v>
      </c>
      <c r="K34" s="22"/>
      <c r="L34" s="22"/>
      <c r="M34" s="22"/>
      <c r="N34" s="22"/>
      <c r="O34" s="22"/>
      <c r="P34" s="22"/>
    </row>
    <row r="35" spans="1:16" ht="39" customHeight="1" x14ac:dyDescent="0.15">
      <c r="A35" s="22"/>
      <c r="B35" s="35"/>
      <c r="C35" s="1145" t="s">
        <v>537</v>
      </c>
      <c r="D35" s="1146"/>
      <c r="E35" s="1147"/>
      <c r="F35" s="36">
        <v>0.11</v>
      </c>
      <c r="G35" s="37">
        <v>0.04</v>
      </c>
      <c r="H35" s="37">
        <v>0.01</v>
      </c>
      <c r="I35" s="37">
        <v>0.06</v>
      </c>
      <c r="J35" s="38">
        <v>2.46</v>
      </c>
      <c r="K35" s="22"/>
      <c r="L35" s="22"/>
      <c r="M35" s="22"/>
      <c r="N35" s="22"/>
      <c r="O35" s="22"/>
      <c r="P35" s="22"/>
    </row>
    <row r="36" spans="1:16" ht="39" customHeight="1" x14ac:dyDescent="0.15">
      <c r="A36" s="22"/>
      <c r="B36" s="35"/>
      <c r="C36" s="1145" t="s">
        <v>538</v>
      </c>
      <c r="D36" s="1146"/>
      <c r="E36" s="1147"/>
      <c r="F36" s="36">
        <v>0.17</v>
      </c>
      <c r="G36" s="37">
        <v>0.13</v>
      </c>
      <c r="H36" s="37">
        <v>0.14000000000000001</v>
      </c>
      <c r="I36" s="37">
        <v>0.04</v>
      </c>
      <c r="J36" s="38">
        <v>2.2999999999999998</v>
      </c>
      <c r="K36" s="22"/>
      <c r="L36" s="22"/>
      <c r="M36" s="22"/>
      <c r="N36" s="22"/>
      <c r="O36" s="22"/>
      <c r="P36" s="22"/>
    </row>
    <row r="37" spans="1:16" ht="39" customHeight="1" x14ac:dyDescent="0.15">
      <c r="A37" s="22"/>
      <c r="B37" s="35"/>
      <c r="C37" s="1145" t="s">
        <v>539</v>
      </c>
      <c r="D37" s="1146"/>
      <c r="E37" s="1147"/>
      <c r="F37" s="36">
        <v>5.44</v>
      </c>
      <c r="G37" s="37">
        <v>3.39</v>
      </c>
      <c r="H37" s="37">
        <v>5.27</v>
      </c>
      <c r="I37" s="37">
        <v>3.62</v>
      </c>
      <c r="J37" s="38">
        <v>1.66</v>
      </c>
      <c r="K37" s="22"/>
      <c r="L37" s="22"/>
      <c r="M37" s="22"/>
      <c r="N37" s="22"/>
      <c r="O37" s="22"/>
      <c r="P37" s="22"/>
    </row>
    <row r="38" spans="1:16" ht="39" customHeight="1" x14ac:dyDescent="0.15">
      <c r="A38" s="22"/>
      <c r="B38" s="35"/>
      <c r="C38" s="1145" t="s">
        <v>540</v>
      </c>
      <c r="D38" s="1146"/>
      <c r="E38" s="1147"/>
      <c r="F38" s="36">
        <v>0.99</v>
      </c>
      <c r="G38" s="37">
        <v>0.57999999999999996</v>
      </c>
      <c r="H38" s="37">
        <v>0.5</v>
      </c>
      <c r="I38" s="37">
        <v>1.69</v>
      </c>
      <c r="J38" s="38">
        <v>1.49</v>
      </c>
      <c r="K38" s="22"/>
      <c r="L38" s="22"/>
      <c r="M38" s="22"/>
      <c r="N38" s="22"/>
      <c r="O38" s="22"/>
      <c r="P38" s="22"/>
    </row>
    <row r="39" spans="1:16" ht="39" customHeight="1" x14ac:dyDescent="0.15">
      <c r="A39" s="22"/>
      <c r="B39" s="35"/>
      <c r="C39" s="1145" t="s">
        <v>541</v>
      </c>
      <c r="D39" s="1146"/>
      <c r="E39" s="1147"/>
      <c r="F39" s="36">
        <v>2.36</v>
      </c>
      <c r="G39" s="37">
        <v>2.74</v>
      </c>
      <c r="H39" s="37">
        <v>3.17</v>
      </c>
      <c r="I39" s="37">
        <v>0.38</v>
      </c>
      <c r="J39" s="38">
        <v>0.53</v>
      </c>
      <c r="K39" s="22"/>
      <c r="L39" s="22"/>
      <c r="M39" s="22"/>
      <c r="N39" s="22"/>
      <c r="O39" s="22"/>
      <c r="P39" s="22"/>
    </row>
    <row r="40" spans="1:16" ht="39" customHeight="1" x14ac:dyDescent="0.15">
      <c r="A40" s="22"/>
      <c r="B40" s="35"/>
      <c r="C40" s="1145" t="s">
        <v>542</v>
      </c>
      <c r="D40" s="1146"/>
      <c r="E40" s="1147"/>
      <c r="F40" s="36">
        <v>0.03</v>
      </c>
      <c r="G40" s="37">
        <v>0.05</v>
      </c>
      <c r="H40" s="37">
        <v>0.04</v>
      </c>
      <c r="I40" s="37">
        <v>0.01</v>
      </c>
      <c r="J40" s="38">
        <v>0.45</v>
      </c>
      <c r="K40" s="22"/>
      <c r="L40" s="22"/>
      <c r="M40" s="22"/>
      <c r="N40" s="22"/>
      <c r="O40" s="22"/>
      <c r="P40" s="22"/>
    </row>
    <row r="41" spans="1:16" ht="39" customHeight="1" x14ac:dyDescent="0.15">
      <c r="A41" s="22"/>
      <c r="B41" s="35"/>
      <c r="C41" s="1145" t="s">
        <v>543</v>
      </c>
      <c r="D41" s="1146"/>
      <c r="E41" s="1147"/>
      <c r="F41" s="36">
        <v>0.04</v>
      </c>
      <c r="G41" s="37">
        <v>0.03</v>
      </c>
      <c r="H41" s="37">
        <v>0.06</v>
      </c>
      <c r="I41" s="37">
        <v>0.06</v>
      </c>
      <c r="J41" s="38">
        <v>0.06</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0.75</v>
      </c>
      <c r="G43" s="42">
        <v>0.52</v>
      </c>
      <c r="H43" s="42">
        <v>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XgcoukQFnIm9uruGE9O3BvgbnuKV7iVpaqydTg1Dy+HGz87cwbSYS6ZGNA6Sf64HQ4+yW/C+fRi6vknBFm/2A==" saltValue="+1dcy6ZsQB4mwabpaN69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827</v>
      </c>
      <c r="L45" s="60">
        <v>901</v>
      </c>
      <c r="M45" s="60">
        <v>944</v>
      </c>
      <c r="N45" s="60">
        <v>1013</v>
      </c>
      <c r="O45" s="61">
        <v>973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161</v>
      </c>
      <c r="L48" s="64">
        <v>160</v>
      </c>
      <c r="M48" s="64">
        <v>155</v>
      </c>
      <c r="N48" s="64">
        <v>162</v>
      </c>
      <c r="O48" s="65">
        <v>189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10</v>
      </c>
      <c r="L49" s="64">
        <v>5</v>
      </c>
      <c r="M49" s="64">
        <v>8</v>
      </c>
      <c r="N49" s="64">
        <v>10</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t="s">
        <v>490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662</v>
      </c>
      <c r="L52" s="64">
        <v>770</v>
      </c>
      <c r="M52" s="64">
        <v>749</v>
      </c>
      <c r="N52" s="64">
        <v>788</v>
      </c>
      <c r="O52" s="65">
        <v>744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336</v>
      </c>
      <c r="L53" s="69">
        <v>296</v>
      </c>
      <c r="M53" s="69">
        <v>358</v>
      </c>
      <c r="N53" s="69">
        <v>397</v>
      </c>
      <c r="O53" s="70">
        <v>424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551</v>
      </c>
      <c r="L58" s="84" t="s">
        <v>490</v>
      </c>
      <c r="M58" s="84" t="s">
        <v>490</v>
      </c>
      <c r="N58" s="84" t="s">
        <v>490</v>
      </c>
      <c r="O58" s="85" t="s">
        <v>490</v>
      </c>
    </row>
    <row r="59" spans="1:21" ht="31.5" customHeight="1" x14ac:dyDescent="0.15">
      <c r="B59" s="1171"/>
      <c r="C59" s="1172"/>
      <c r="D59" s="1178" t="s">
        <v>26</v>
      </c>
      <c r="E59" s="1179"/>
      <c r="F59" s="1179"/>
      <c r="G59" s="1179"/>
      <c r="H59" s="1179"/>
      <c r="I59" s="1179"/>
      <c r="J59" s="1180"/>
      <c r="K59" s="86" t="s">
        <v>551</v>
      </c>
      <c r="L59" s="87" t="s">
        <v>490</v>
      </c>
      <c r="M59" s="87" t="s">
        <v>490</v>
      </c>
      <c r="N59" s="87" t="s">
        <v>490</v>
      </c>
      <c r="O59" s="88" t="s">
        <v>490</v>
      </c>
    </row>
    <row r="60" spans="1:21" ht="31.5" customHeight="1" thickBot="1" x14ac:dyDescent="0.2">
      <c r="B60" s="1173"/>
      <c r="C60" s="1174"/>
      <c r="D60" s="1181" t="s">
        <v>27</v>
      </c>
      <c r="E60" s="1182"/>
      <c r="F60" s="1182"/>
      <c r="G60" s="1182"/>
      <c r="H60" s="1182"/>
      <c r="I60" s="1182"/>
      <c r="J60" s="1183"/>
      <c r="K60" s="89" t="s">
        <v>551</v>
      </c>
      <c r="L60" s="90" t="s">
        <v>490</v>
      </c>
      <c r="M60" s="90" t="s">
        <v>490</v>
      </c>
      <c r="N60" s="90" t="s">
        <v>490</v>
      </c>
      <c r="O60" s="91" t="s">
        <v>490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2kjrVT7mmYlOF0AMqZ1mfOazeg9je2Urm6Zv687TC2Pk9y38XN6nsu/POP5CLq53cxYcSf4PDMEmCWvx/t3SQ==" saltValue="wy3giY303vUfPJV71bmf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8497</v>
      </c>
      <c r="J41" s="356">
        <v>8264</v>
      </c>
      <c r="K41" s="356">
        <v>7997</v>
      </c>
      <c r="L41" s="356">
        <v>7976</v>
      </c>
      <c r="M41" s="357">
        <v>8317</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1828</v>
      </c>
      <c r="J43" s="359">
        <v>1720</v>
      </c>
      <c r="K43" s="359">
        <v>1659</v>
      </c>
      <c r="L43" s="359">
        <v>1538</v>
      </c>
      <c r="M43" s="360">
        <v>1479</v>
      </c>
    </row>
    <row r="44" spans="2:13" ht="27.75" customHeight="1" x14ac:dyDescent="0.15">
      <c r="B44" s="1186"/>
      <c r="C44" s="1187"/>
      <c r="D44" s="106"/>
      <c r="E44" s="1192" t="s">
        <v>34</v>
      </c>
      <c r="F44" s="1192"/>
      <c r="G44" s="1192"/>
      <c r="H44" s="1193"/>
      <c r="I44" s="358">
        <v>87</v>
      </c>
      <c r="J44" s="359">
        <v>77</v>
      </c>
      <c r="K44" s="359">
        <v>68</v>
      </c>
      <c r="L44" s="359">
        <v>58</v>
      </c>
      <c r="M44" s="360">
        <v>53</v>
      </c>
    </row>
    <row r="45" spans="2:13" ht="27.75" customHeight="1" x14ac:dyDescent="0.15">
      <c r="B45" s="1186"/>
      <c r="C45" s="1187"/>
      <c r="D45" s="106"/>
      <c r="E45" s="1192" t="s">
        <v>35</v>
      </c>
      <c r="F45" s="1192"/>
      <c r="G45" s="1192"/>
      <c r="H45" s="1193"/>
      <c r="I45" s="358">
        <v>468</v>
      </c>
      <c r="J45" s="359">
        <v>334</v>
      </c>
      <c r="K45" s="359">
        <v>339</v>
      </c>
      <c r="L45" s="359">
        <v>290</v>
      </c>
      <c r="M45" s="360">
        <v>250</v>
      </c>
    </row>
    <row r="46" spans="2:13" ht="27.75" customHeight="1" x14ac:dyDescent="0.15">
      <c r="B46" s="1186"/>
      <c r="C46" s="1187"/>
      <c r="D46" s="107"/>
      <c r="E46" s="1192" t="s">
        <v>36</v>
      </c>
      <c r="F46" s="1192"/>
      <c r="G46" s="1192"/>
      <c r="H46" s="1193"/>
      <c r="I46" s="358">
        <v>68</v>
      </c>
      <c r="J46" s="359">
        <v>123</v>
      </c>
      <c r="K46" s="359">
        <v>144</v>
      </c>
      <c r="L46" s="359">
        <v>143</v>
      </c>
      <c r="M46" s="360">
        <v>107</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2409</v>
      </c>
      <c r="J50" s="359">
        <v>2697</v>
      </c>
      <c r="K50" s="359">
        <v>3166</v>
      </c>
      <c r="L50" s="359">
        <v>3239</v>
      </c>
      <c r="M50" s="360">
        <v>3070</v>
      </c>
    </row>
    <row r="51" spans="2:13" ht="27.75" customHeight="1" x14ac:dyDescent="0.15">
      <c r="B51" s="1186"/>
      <c r="C51" s="1187"/>
      <c r="D51" s="106"/>
      <c r="E51" s="1192" t="s">
        <v>42</v>
      </c>
      <c r="F51" s="1192"/>
      <c r="G51" s="1192"/>
      <c r="H51" s="1193"/>
      <c r="I51" s="358">
        <v>439</v>
      </c>
      <c r="J51" s="359">
        <v>502</v>
      </c>
      <c r="K51" s="359">
        <v>587</v>
      </c>
      <c r="L51" s="359">
        <v>597</v>
      </c>
      <c r="M51" s="360">
        <v>644</v>
      </c>
    </row>
    <row r="52" spans="2:13" ht="27.75" customHeight="1" x14ac:dyDescent="0.15">
      <c r="B52" s="1188"/>
      <c r="C52" s="1189"/>
      <c r="D52" s="106"/>
      <c r="E52" s="1192" t="s">
        <v>43</v>
      </c>
      <c r="F52" s="1192"/>
      <c r="G52" s="1192"/>
      <c r="H52" s="1193"/>
      <c r="I52" s="358">
        <v>6439</v>
      </c>
      <c r="J52" s="359">
        <v>6641</v>
      </c>
      <c r="K52" s="359">
        <v>5936</v>
      </c>
      <c r="L52" s="359">
        <v>6150</v>
      </c>
      <c r="M52" s="360">
        <v>6074</v>
      </c>
    </row>
    <row r="53" spans="2:13" ht="27.75" customHeight="1" thickBot="1" x14ac:dyDescent="0.2">
      <c r="B53" s="1199" t="s">
        <v>19</v>
      </c>
      <c r="C53" s="1200"/>
      <c r="D53" s="110"/>
      <c r="E53" s="1201" t="s">
        <v>44</v>
      </c>
      <c r="F53" s="1201"/>
      <c r="G53" s="1201"/>
      <c r="H53" s="1202"/>
      <c r="I53" s="361">
        <v>1662</v>
      </c>
      <c r="J53" s="362">
        <v>679</v>
      </c>
      <c r="K53" s="362">
        <v>519</v>
      </c>
      <c r="L53" s="362">
        <v>19</v>
      </c>
      <c r="M53" s="363">
        <v>418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nWGw+tOGqkiQLlKmyHmYXxE5QGMzOzF5Tf6heXjapPqvmUBTHnUfJOvlTr8MUkl6yP541QjhlFxhw9fJpdv3g==" saltValue="wqsskk5GxrxkqGZOJepm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1476</v>
      </c>
      <c r="G55" s="122">
        <v>1479</v>
      </c>
      <c r="H55" s="123">
        <v>1480</v>
      </c>
    </row>
    <row r="56" spans="2:8" ht="52.5" customHeight="1" x14ac:dyDescent="0.15">
      <c r="B56" s="124"/>
      <c r="C56" s="1213" t="s">
        <v>47</v>
      </c>
      <c r="D56" s="1213"/>
      <c r="E56" s="1214"/>
      <c r="F56" s="125">
        <v>144</v>
      </c>
      <c r="G56" s="125">
        <v>214</v>
      </c>
      <c r="H56" s="126">
        <v>215</v>
      </c>
    </row>
    <row r="57" spans="2:8" ht="53.25" customHeight="1" x14ac:dyDescent="0.15">
      <c r="B57" s="124"/>
      <c r="C57" s="1215" t="s">
        <v>48</v>
      </c>
      <c r="D57" s="1215"/>
      <c r="E57" s="1216"/>
      <c r="F57" s="127">
        <v>1295</v>
      </c>
      <c r="G57" s="127">
        <v>1222</v>
      </c>
      <c r="H57" s="128">
        <v>1032</v>
      </c>
    </row>
    <row r="58" spans="2:8" ht="45.75" customHeight="1" x14ac:dyDescent="0.15">
      <c r="B58" s="129"/>
      <c r="C58" s="1203" t="s">
        <v>561</v>
      </c>
      <c r="D58" s="1204"/>
      <c r="E58" s="1205"/>
      <c r="F58" s="130">
        <v>433</v>
      </c>
      <c r="G58" s="130">
        <v>460</v>
      </c>
      <c r="H58" s="131">
        <v>460</v>
      </c>
    </row>
    <row r="59" spans="2:8" ht="45.75" customHeight="1" x14ac:dyDescent="0.15">
      <c r="B59" s="129"/>
      <c r="C59" s="1203" t="s">
        <v>562</v>
      </c>
      <c r="D59" s="1204"/>
      <c r="E59" s="1205"/>
      <c r="F59" s="130" t="s">
        <v>551</v>
      </c>
      <c r="G59" s="130">
        <v>200</v>
      </c>
      <c r="H59" s="131">
        <v>300</v>
      </c>
    </row>
    <row r="60" spans="2:8" ht="45.75" customHeight="1" x14ac:dyDescent="0.15">
      <c r="B60" s="129"/>
      <c r="C60" s="1203" t="s">
        <v>563</v>
      </c>
      <c r="D60" s="1204"/>
      <c r="E60" s="1205"/>
      <c r="F60" s="130">
        <v>155</v>
      </c>
      <c r="G60" s="130">
        <v>166</v>
      </c>
      <c r="H60" s="131">
        <v>173</v>
      </c>
    </row>
    <row r="61" spans="2:8" ht="45.75" customHeight="1" x14ac:dyDescent="0.15">
      <c r="B61" s="129"/>
      <c r="C61" s="1203" t="s">
        <v>564</v>
      </c>
      <c r="D61" s="1204"/>
      <c r="E61" s="1205"/>
      <c r="F61" s="130">
        <v>28</v>
      </c>
      <c r="G61" s="130">
        <v>28</v>
      </c>
      <c r="H61" s="131">
        <v>28</v>
      </c>
    </row>
    <row r="62" spans="2:8" ht="45.75" customHeight="1" thickBot="1" x14ac:dyDescent="0.2">
      <c r="B62" s="132"/>
      <c r="C62" s="1206" t="s">
        <v>565</v>
      </c>
      <c r="D62" s="1207"/>
      <c r="E62" s="1208"/>
      <c r="F62" s="133">
        <v>16</v>
      </c>
      <c r="G62" s="133">
        <v>16</v>
      </c>
      <c r="H62" s="134">
        <v>16</v>
      </c>
    </row>
    <row r="63" spans="2:8" ht="52.5" customHeight="1" thickBot="1" x14ac:dyDescent="0.2">
      <c r="B63" s="135"/>
      <c r="C63" s="1209" t="s">
        <v>49</v>
      </c>
      <c r="D63" s="1209"/>
      <c r="E63" s="1210"/>
      <c r="F63" s="136">
        <v>2914</v>
      </c>
      <c r="G63" s="136">
        <v>2915</v>
      </c>
      <c r="H63" s="137">
        <v>2726</v>
      </c>
    </row>
    <row r="64" spans="2:8" x14ac:dyDescent="0.15"/>
  </sheetData>
  <sheetProtection algorithmName="SHA-512" hashValue="7R4RilW5nkZgC1swrdl0Hy9dN8w4xPTE0TEprkEHcRcbpPRE2NywalH4ga7LHPLhaDq4wvTGsOgZbjhE8NNhOw==" saltValue="eVMvbpZZDvzDFIJTxbGE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228182</v>
      </c>
      <c r="E3" s="156"/>
      <c r="F3" s="157">
        <v>190274</v>
      </c>
      <c r="G3" s="158"/>
      <c r="H3" s="159"/>
    </row>
    <row r="4" spans="1:8" x14ac:dyDescent="0.15">
      <c r="A4" s="160"/>
      <c r="B4" s="161"/>
      <c r="C4" s="162"/>
      <c r="D4" s="163">
        <v>10764</v>
      </c>
      <c r="E4" s="164"/>
      <c r="F4" s="165">
        <v>88584</v>
      </c>
      <c r="G4" s="166"/>
      <c r="H4" s="167"/>
    </row>
    <row r="5" spans="1:8" x14ac:dyDescent="0.15">
      <c r="A5" s="148" t="s">
        <v>523</v>
      </c>
      <c r="B5" s="153"/>
      <c r="C5" s="154"/>
      <c r="D5" s="155">
        <v>201877</v>
      </c>
      <c r="E5" s="156"/>
      <c r="F5" s="157">
        <v>200194</v>
      </c>
      <c r="G5" s="158"/>
      <c r="H5" s="159"/>
    </row>
    <row r="6" spans="1:8" x14ac:dyDescent="0.15">
      <c r="A6" s="160"/>
      <c r="B6" s="161"/>
      <c r="C6" s="162"/>
      <c r="D6" s="163">
        <v>50970</v>
      </c>
      <c r="E6" s="164"/>
      <c r="F6" s="165">
        <v>106422</v>
      </c>
      <c r="G6" s="166"/>
      <c r="H6" s="167"/>
    </row>
    <row r="7" spans="1:8" x14ac:dyDescent="0.15">
      <c r="A7" s="148" t="s">
        <v>524</v>
      </c>
      <c r="B7" s="153"/>
      <c r="C7" s="154"/>
      <c r="D7" s="155">
        <v>192784</v>
      </c>
      <c r="E7" s="156"/>
      <c r="F7" s="157">
        <v>196914</v>
      </c>
      <c r="G7" s="158"/>
      <c r="H7" s="159"/>
    </row>
    <row r="8" spans="1:8" x14ac:dyDescent="0.15">
      <c r="A8" s="160"/>
      <c r="B8" s="161"/>
      <c r="C8" s="162"/>
      <c r="D8" s="163">
        <v>89393</v>
      </c>
      <c r="E8" s="164"/>
      <c r="F8" s="165">
        <v>98966</v>
      </c>
      <c r="G8" s="166"/>
      <c r="H8" s="167"/>
    </row>
    <row r="9" spans="1:8" x14ac:dyDescent="0.15">
      <c r="A9" s="148" t="s">
        <v>525</v>
      </c>
      <c r="B9" s="153"/>
      <c r="C9" s="154"/>
      <c r="D9" s="155">
        <v>244419</v>
      </c>
      <c r="E9" s="156"/>
      <c r="F9" s="157">
        <v>204757</v>
      </c>
      <c r="G9" s="158"/>
      <c r="H9" s="159"/>
    </row>
    <row r="10" spans="1:8" x14ac:dyDescent="0.15">
      <c r="A10" s="160"/>
      <c r="B10" s="161"/>
      <c r="C10" s="162"/>
      <c r="D10" s="163">
        <v>162802</v>
      </c>
      <c r="E10" s="164"/>
      <c r="F10" s="165">
        <v>106071</v>
      </c>
      <c r="G10" s="166"/>
      <c r="H10" s="167"/>
    </row>
    <row r="11" spans="1:8" x14ac:dyDescent="0.15">
      <c r="A11" s="148" t="s">
        <v>526</v>
      </c>
      <c r="B11" s="153"/>
      <c r="C11" s="154"/>
      <c r="D11" s="155">
        <v>456687</v>
      </c>
      <c r="E11" s="156"/>
      <c r="F11" s="157">
        <v>194971</v>
      </c>
      <c r="G11" s="158"/>
      <c r="H11" s="159"/>
    </row>
    <row r="12" spans="1:8" x14ac:dyDescent="0.15">
      <c r="A12" s="160"/>
      <c r="B12" s="161"/>
      <c r="C12" s="168"/>
      <c r="D12" s="163">
        <v>251812</v>
      </c>
      <c r="E12" s="164"/>
      <c r="F12" s="165">
        <v>105966</v>
      </c>
      <c r="G12" s="166"/>
      <c r="H12" s="167"/>
    </row>
    <row r="13" spans="1:8" x14ac:dyDescent="0.15">
      <c r="A13" s="148"/>
      <c r="B13" s="153"/>
      <c r="C13" s="169"/>
      <c r="D13" s="170">
        <v>264790</v>
      </c>
      <c r="E13" s="171"/>
      <c r="F13" s="172">
        <v>197422</v>
      </c>
      <c r="G13" s="173"/>
      <c r="H13" s="159"/>
    </row>
    <row r="14" spans="1:8" x14ac:dyDescent="0.15">
      <c r="A14" s="160"/>
      <c r="B14" s="161"/>
      <c r="C14" s="162"/>
      <c r="D14" s="163">
        <v>113148</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v>
      </c>
      <c r="C19" s="174">
        <f>ROUND(VALUE(SUBSTITUTE(実質収支比率等に係る経年分析!G$48,"▲","-")),2)</f>
        <v>3.92</v>
      </c>
      <c r="D19" s="174">
        <f>ROUND(VALUE(SUBSTITUTE(実質収支比率等に係る経年分析!H$48,"▲","-")),2)</f>
        <v>5.29</v>
      </c>
      <c r="E19" s="174">
        <f>ROUND(VALUE(SUBSTITUTE(実質収支比率等に係る経年分析!I$48,"▲","-")),2)</f>
        <v>3.63</v>
      </c>
      <c r="F19" s="174">
        <f>ROUND(VALUE(SUBSTITUTE(実質収支比率等に係る経年分析!J$48,"▲","-")),2)</f>
        <v>1.66</v>
      </c>
    </row>
    <row r="20" spans="1:11" x14ac:dyDescent="0.15">
      <c r="A20" s="174" t="s">
        <v>53</v>
      </c>
      <c r="B20" s="174">
        <f>ROUND(VALUE(SUBSTITUTE(実質収支比率等に係る経年分析!F$47,"▲","-")),2)</f>
        <v>37.479999999999997</v>
      </c>
      <c r="C20" s="174">
        <f>ROUND(VALUE(SUBSTITUTE(実質収支比率等に係る経年分析!G$47,"▲","-")),2)</f>
        <v>37.270000000000003</v>
      </c>
      <c r="D20" s="174">
        <f>ROUND(VALUE(SUBSTITUTE(実質収支比率等に係る経年分析!H$47,"▲","-")),2)</f>
        <v>36.44</v>
      </c>
      <c r="E20" s="174">
        <f>ROUND(VALUE(SUBSTITUTE(実質収支比率等に係る経年分析!I$47,"▲","-")),2)</f>
        <v>36.700000000000003</v>
      </c>
      <c r="F20" s="174">
        <f>ROUND(VALUE(SUBSTITUTE(実質収支比率等に係る経年分析!J$47,"▲","-")),2)</f>
        <v>36.799999999999997</v>
      </c>
    </row>
    <row r="21" spans="1:11" x14ac:dyDescent="0.15">
      <c r="A21" s="174" t="s">
        <v>54</v>
      </c>
      <c r="B21" s="174">
        <f>IF(ISNUMBER(VALUE(SUBSTITUTE(実質収支比率等に係る経年分析!F$49,"▲","-"))),ROUND(VALUE(SUBSTITUTE(実質収支比率等に係る経年分析!F$49,"▲","-")),2),NA())</f>
        <v>0.6</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3.29</v>
      </c>
      <c r="E21" s="174">
        <f>IF(ISNUMBER(VALUE(SUBSTITUTE(実質収支比率等に係る経年分析!I$49,"▲","-"))),ROUND(VALUE(SUBSTITUTE(実質収支比率等に係る経年分析!I$49,"▲","-")),2),NA())</f>
        <v>-1.61</v>
      </c>
      <c r="F21" s="174">
        <f>IF(ISNUMBER(VALUE(SUBSTITUTE(実質収支比率等に係る経年分析!J$49,"▲","-"))),ROUND(VALUE(SUBSTITUTE(実質収支比率等に係る経年分析!J$49,"▲","-")),2),NA())</f>
        <v>-1.95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知名町合併処理浄化槽事業会計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0.45</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1.49</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1.66</v>
      </c>
    </row>
    <row r="34" spans="1:16" x14ac:dyDescent="0.15">
      <c r="A34" s="175" t="str">
        <f>IF(連結実質赤字比率に係る赤字・黒字の構成分析!C$36="",NA(),連結実質赤字比率に係る赤字・黒字の構成分析!C$36)</f>
        <v>農業集落排水事業会計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0.14000000000000001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2.2999999999999998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4.5199999999999996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4.6399999999999997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662</v>
      </c>
      <c r="E42" s="176"/>
      <c r="F42" s="176"/>
      <c r="G42" s="176">
        <f>'実質公債費比率（分子）の構造'!L$52</f>
        <v>770</v>
      </c>
      <c r="H42" s="176"/>
      <c r="I42" s="176"/>
      <c r="J42" s="176">
        <f>'実質公債費比率（分子）の構造'!M$52</f>
        <v>749</v>
      </c>
      <c r="K42" s="176"/>
      <c r="L42" s="176"/>
      <c r="M42" s="176">
        <f>'実質公債費比率（分子）の構造'!N$52</f>
        <v>788</v>
      </c>
      <c r="N42" s="176"/>
      <c r="O42" s="176"/>
      <c r="P42" s="176">
        <f>'実質公債費比率（分子）の構造'!O$52</f>
        <v>744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1</v>
      </c>
      <c r="O44" s="176"/>
      <c r="P44" s="176"/>
    </row>
    <row r="45" spans="1:16" x14ac:dyDescent="0.15">
      <c r="A45" s="176" t="s">
        <v>63</v>
      </c>
      <c r="B45" s="176">
        <f>'実質公債費比率（分子）の構造'!K$49</f>
        <v>10</v>
      </c>
      <c r="C45" s="176"/>
      <c r="D45" s="176"/>
      <c r="E45" s="176">
        <f>'実質公債費比率（分子）の構造'!L$49</f>
        <v>5</v>
      </c>
      <c r="F45" s="176"/>
      <c r="G45" s="176"/>
      <c r="H45" s="176">
        <f>'実質公債費比率（分子）の構造'!M$49</f>
        <v>8</v>
      </c>
      <c r="I45" s="176"/>
      <c r="J45" s="176"/>
      <c r="K45" s="176">
        <f>'実質公債費比率（分子）の構造'!N$49</f>
        <v>10</v>
      </c>
      <c r="L45" s="176"/>
      <c r="M45" s="176"/>
      <c r="N45" s="176">
        <f>'実質公債費比率（分子）の構造'!O$49</f>
        <v>5</v>
      </c>
      <c r="O45" s="176"/>
      <c r="P45" s="176"/>
    </row>
    <row r="46" spans="1:16" x14ac:dyDescent="0.15">
      <c r="A46" s="176" t="s">
        <v>64</v>
      </c>
      <c r="B46" s="176">
        <f>'実質公債費比率（分子）の構造'!K$48</f>
        <v>161</v>
      </c>
      <c r="C46" s="176"/>
      <c r="D46" s="176"/>
      <c r="E46" s="176">
        <f>'実質公債費比率（分子）の構造'!L$48</f>
        <v>160</v>
      </c>
      <c r="F46" s="176"/>
      <c r="G46" s="176"/>
      <c r="H46" s="176">
        <f>'実質公債費比率（分子）の構造'!M$48</f>
        <v>155</v>
      </c>
      <c r="I46" s="176"/>
      <c r="J46" s="176"/>
      <c r="K46" s="176">
        <f>'実質公債費比率（分子）の構造'!N$48</f>
        <v>162</v>
      </c>
      <c r="L46" s="176"/>
      <c r="M46" s="176"/>
      <c r="N46" s="176">
        <f>'実質公債費比率（分子）の構造'!O$48</f>
        <v>189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827</v>
      </c>
      <c r="C49" s="176"/>
      <c r="D49" s="176"/>
      <c r="E49" s="176">
        <f>'実質公債費比率（分子）の構造'!L$45</f>
        <v>901</v>
      </c>
      <c r="F49" s="176"/>
      <c r="G49" s="176"/>
      <c r="H49" s="176">
        <f>'実質公債費比率（分子）の構造'!M$45</f>
        <v>944</v>
      </c>
      <c r="I49" s="176"/>
      <c r="J49" s="176"/>
      <c r="K49" s="176">
        <f>'実質公債費比率（分子）の構造'!N$45</f>
        <v>1013</v>
      </c>
      <c r="L49" s="176"/>
      <c r="M49" s="176"/>
      <c r="N49" s="176">
        <f>'実質公債費比率（分子）の構造'!O$45</f>
        <v>973</v>
      </c>
      <c r="O49" s="176"/>
      <c r="P49" s="176"/>
    </row>
    <row r="50" spans="1:16" x14ac:dyDescent="0.15">
      <c r="A50" s="176" t="s">
        <v>67</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296</v>
      </c>
      <c r="G50" s="176" t="e">
        <f>NA()</f>
        <v>#N/A</v>
      </c>
      <c r="H50" s="176" t="e">
        <f>NA()</f>
        <v>#N/A</v>
      </c>
      <c r="I50" s="176">
        <f>IF(ISNUMBER('実質公債費比率（分子）の構造'!M$53),'実質公債費比率（分子）の構造'!M$53,NA())</f>
        <v>358</v>
      </c>
      <c r="J50" s="176" t="e">
        <f>NA()</f>
        <v>#N/A</v>
      </c>
      <c r="K50" s="176" t="e">
        <f>NA()</f>
        <v>#N/A</v>
      </c>
      <c r="L50" s="176">
        <f>IF(ISNUMBER('実質公債費比率（分子）の構造'!N$53),'実質公債費比率（分子）の構造'!N$53,NA())</f>
        <v>397</v>
      </c>
      <c r="M50" s="176" t="e">
        <f>NA()</f>
        <v>#N/A</v>
      </c>
      <c r="N50" s="176" t="e">
        <f>NA()</f>
        <v>#N/A</v>
      </c>
      <c r="O50" s="176">
        <f>IF(ISNUMBER('実質公債費比率（分子）の構造'!O$53),'実質公債費比率（分子）の構造'!O$53,NA())</f>
        <v>424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6439</v>
      </c>
      <c r="E56" s="175"/>
      <c r="F56" s="175"/>
      <c r="G56" s="175">
        <f>'将来負担比率（分子）の構造'!J$52</f>
        <v>6641</v>
      </c>
      <c r="H56" s="175"/>
      <c r="I56" s="175"/>
      <c r="J56" s="175">
        <f>'将来負担比率（分子）の構造'!K$52</f>
        <v>5936</v>
      </c>
      <c r="K56" s="175"/>
      <c r="L56" s="175"/>
      <c r="M56" s="175">
        <f>'将来負担比率（分子）の構造'!L$52</f>
        <v>6150</v>
      </c>
      <c r="N56" s="175"/>
      <c r="O56" s="175"/>
      <c r="P56" s="175">
        <f>'将来負担比率（分子）の構造'!M$52</f>
        <v>6074</v>
      </c>
    </row>
    <row r="57" spans="1:16" x14ac:dyDescent="0.15">
      <c r="A57" s="175" t="s">
        <v>42</v>
      </c>
      <c r="B57" s="175"/>
      <c r="C57" s="175"/>
      <c r="D57" s="175">
        <f>'将来負担比率（分子）の構造'!I$51</f>
        <v>439</v>
      </c>
      <c r="E57" s="175"/>
      <c r="F57" s="175"/>
      <c r="G57" s="175">
        <f>'将来負担比率（分子）の構造'!J$51</f>
        <v>502</v>
      </c>
      <c r="H57" s="175"/>
      <c r="I57" s="175"/>
      <c r="J57" s="175">
        <f>'将来負担比率（分子）の構造'!K$51</f>
        <v>587</v>
      </c>
      <c r="K57" s="175"/>
      <c r="L57" s="175"/>
      <c r="M57" s="175">
        <f>'将来負担比率（分子）の構造'!L$51</f>
        <v>597</v>
      </c>
      <c r="N57" s="175"/>
      <c r="O57" s="175"/>
      <c r="P57" s="175">
        <f>'将来負担比率（分子）の構造'!M$51</f>
        <v>644</v>
      </c>
    </row>
    <row r="58" spans="1:16" x14ac:dyDescent="0.15">
      <c r="A58" s="175" t="s">
        <v>41</v>
      </c>
      <c r="B58" s="175"/>
      <c r="C58" s="175"/>
      <c r="D58" s="175">
        <f>'将来負担比率（分子）の構造'!I$50</f>
        <v>2409</v>
      </c>
      <c r="E58" s="175"/>
      <c r="F58" s="175"/>
      <c r="G58" s="175">
        <f>'将来負担比率（分子）の構造'!J$50</f>
        <v>2697</v>
      </c>
      <c r="H58" s="175"/>
      <c r="I58" s="175"/>
      <c r="J58" s="175">
        <f>'将来負担比率（分子）の構造'!K$50</f>
        <v>3166</v>
      </c>
      <c r="K58" s="175"/>
      <c r="L58" s="175"/>
      <c r="M58" s="175">
        <f>'将来負担比率（分子）の構造'!L$50</f>
        <v>3239</v>
      </c>
      <c r="N58" s="175"/>
      <c r="O58" s="175"/>
      <c r="P58" s="175">
        <f>'将来負担比率（分子）の構造'!M$50</f>
        <v>3070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68</v>
      </c>
      <c r="C61" s="175"/>
      <c r="D61" s="175"/>
      <c r="E61" s="175">
        <f>'将来負担比率（分子）の構造'!J$46</f>
        <v>123</v>
      </c>
      <c r="F61" s="175"/>
      <c r="G61" s="175"/>
      <c r="H61" s="175">
        <f>'将来負担比率（分子）の構造'!K$46</f>
        <v>144</v>
      </c>
      <c r="I61" s="175"/>
      <c r="J61" s="175"/>
      <c r="K61" s="175">
        <f>'将来負担比率（分子）の構造'!L$46</f>
        <v>143</v>
      </c>
      <c r="L61" s="175"/>
      <c r="M61" s="175"/>
      <c r="N61" s="175">
        <f>'将来負担比率（分子）の構造'!M$46</f>
        <v>107</v>
      </c>
      <c r="O61" s="175"/>
      <c r="P61" s="175"/>
    </row>
    <row r="62" spans="1:16" x14ac:dyDescent="0.15">
      <c r="A62" s="175" t="s">
        <v>35</v>
      </c>
      <c r="B62" s="175">
        <f>'将来負担比率（分子）の構造'!I$45</f>
        <v>468</v>
      </c>
      <c r="C62" s="175"/>
      <c r="D62" s="175"/>
      <c r="E62" s="175">
        <f>'将来負担比率（分子）の構造'!J$45</f>
        <v>334</v>
      </c>
      <c r="F62" s="175"/>
      <c r="G62" s="175"/>
      <c r="H62" s="175">
        <f>'将来負担比率（分子）の構造'!K$45</f>
        <v>339</v>
      </c>
      <c r="I62" s="175"/>
      <c r="J62" s="175"/>
      <c r="K62" s="175">
        <f>'将来負担比率（分子）の構造'!L$45</f>
        <v>290</v>
      </c>
      <c r="L62" s="175"/>
      <c r="M62" s="175"/>
      <c r="N62" s="175">
        <f>'将来負担比率（分子）の構造'!M$45</f>
        <v>250</v>
      </c>
      <c r="O62" s="175"/>
      <c r="P62" s="175"/>
    </row>
    <row r="63" spans="1:16" x14ac:dyDescent="0.15">
      <c r="A63" s="175" t="s">
        <v>34</v>
      </c>
      <c r="B63" s="175">
        <f>'将来負担比率（分子）の構造'!I$44</f>
        <v>87</v>
      </c>
      <c r="C63" s="175"/>
      <c r="D63" s="175"/>
      <c r="E63" s="175">
        <f>'将来負担比率（分子）の構造'!J$44</f>
        <v>77</v>
      </c>
      <c r="F63" s="175"/>
      <c r="G63" s="175"/>
      <c r="H63" s="175">
        <f>'将来負担比率（分子）の構造'!K$44</f>
        <v>68</v>
      </c>
      <c r="I63" s="175"/>
      <c r="J63" s="175"/>
      <c r="K63" s="175">
        <f>'将来負担比率（分子）の構造'!L$44</f>
        <v>58</v>
      </c>
      <c r="L63" s="175"/>
      <c r="M63" s="175"/>
      <c r="N63" s="175">
        <f>'将来負担比率（分子）の構造'!M$44</f>
        <v>53</v>
      </c>
      <c r="O63" s="175"/>
      <c r="P63" s="175"/>
    </row>
    <row r="64" spans="1:16" x14ac:dyDescent="0.15">
      <c r="A64" s="175" t="s">
        <v>33</v>
      </c>
      <c r="B64" s="175">
        <f>'将来負担比率（分子）の構造'!I$43</f>
        <v>1828</v>
      </c>
      <c r="C64" s="175"/>
      <c r="D64" s="175"/>
      <c r="E64" s="175">
        <f>'将来負担比率（分子）の構造'!J$43</f>
        <v>1720</v>
      </c>
      <c r="F64" s="175"/>
      <c r="G64" s="175"/>
      <c r="H64" s="175">
        <f>'将来負担比率（分子）の構造'!K$43</f>
        <v>1659</v>
      </c>
      <c r="I64" s="175"/>
      <c r="J64" s="175"/>
      <c r="K64" s="175">
        <f>'将来負担比率（分子）の構造'!L$43</f>
        <v>1538</v>
      </c>
      <c r="L64" s="175"/>
      <c r="M64" s="175"/>
      <c r="N64" s="175">
        <f>'将来負担比率（分子）の構造'!M$43</f>
        <v>1479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8497</v>
      </c>
      <c r="C66" s="175"/>
      <c r="D66" s="175"/>
      <c r="E66" s="175">
        <f>'将来負担比率（分子）の構造'!J$41</f>
        <v>8264</v>
      </c>
      <c r="F66" s="175"/>
      <c r="G66" s="175"/>
      <c r="H66" s="175">
        <f>'将来負担比率（分子）の構造'!K$41</f>
        <v>7997</v>
      </c>
      <c r="I66" s="175"/>
      <c r="J66" s="175"/>
      <c r="K66" s="175">
        <f>'将来負担比率（分子）の構造'!L$41</f>
        <v>7976</v>
      </c>
      <c r="L66" s="175"/>
      <c r="M66" s="175"/>
      <c r="N66" s="175">
        <f>'将来負担比率（分子）の構造'!M$41</f>
        <v>8317</v>
      </c>
      <c r="O66" s="175"/>
      <c r="P66" s="175"/>
    </row>
    <row r="67" spans="1:16" x14ac:dyDescent="0.15">
      <c r="A67" s="175" t="s">
        <v>71</v>
      </c>
      <c r="B67" s="175" t="e">
        <f>NA()</f>
        <v>#N/A</v>
      </c>
      <c r="C67" s="175">
        <f>IF(ISNUMBER('将来負担比率（分子）の構造'!I$53), IF('将来負担比率（分子）の構造'!I$53 &lt; 0, 0, '将来負担比率（分子）の構造'!I$53), NA())</f>
        <v>1662</v>
      </c>
      <c r="D67" s="175" t="e">
        <f>NA()</f>
        <v>#N/A</v>
      </c>
      <c r="E67" s="175" t="e">
        <f>NA()</f>
        <v>#N/A</v>
      </c>
      <c r="F67" s="175">
        <f>IF(ISNUMBER('将来負担比率（分子）の構造'!J$53), IF('将来負担比率（分子）の構造'!J$53 &lt; 0, 0, '将来負担比率（分子）の構造'!J$53), NA())</f>
        <v>679</v>
      </c>
      <c r="G67" s="175" t="e">
        <f>NA()</f>
        <v>#N/A</v>
      </c>
      <c r="H67" s="175" t="e">
        <f>NA()</f>
        <v>#N/A</v>
      </c>
      <c r="I67" s="175">
        <f>IF(ISNUMBER('将来負担比率（分子）の構造'!K$53), IF('将来負担比率（分子）の構造'!K$53 &lt; 0, 0, '将来負担比率（分子）の構造'!K$53), NA())</f>
        <v>519</v>
      </c>
      <c r="J67" s="175" t="e">
        <f>NA()</f>
        <v>#N/A</v>
      </c>
      <c r="K67" s="175" t="e">
        <f>NA()</f>
        <v>#N/A</v>
      </c>
      <c r="L67" s="175">
        <f>IF(ISNUMBER('将来負担比率（分子）の構造'!L$53), IF('将来負担比率（分子）の構造'!L$53 &lt; 0, 0, '将来負担比率（分子）の構造'!L$53), NA())</f>
        <v>19</v>
      </c>
      <c r="M67" s="175" t="e">
        <f>NA()</f>
        <v>#N/A</v>
      </c>
      <c r="N67" s="175" t="e">
        <f>NA()</f>
        <v>#N/A</v>
      </c>
      <c r="O67" s="175">
        <f>IF(ISNUMBER('将来負担比率（分子）の構造'!M$53), IF('将来負担比率（分子）の構造'!M$53 &lt; 0, 0, '将来負担比率（分子）の構造'!M$53), NA())</f>
        <v>418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1476</v>
      </c>
      <c r="C72" s="179">
        <f>基金残高に係る経年分析!G55</f>
        <v>1479</v>
      </c>
      <c r="D72" s="179">
        <f>基金残高に係る経年分析!H55</f>
        <v>1480</v>
      </c>
    </row>
    <row r="73" spans="1:16" x14ac:dyDescent="0.15">
      <c r="A73" s="178" t="s">
        <v>74</v>
      </c>
      <c r="B73" s="179">
        <f>基金残高に係る経年分析!F56</f>
        <v>144</v>
      </c>
      <c r="C73" s="179">
        <f>基金残高に係る経年分析!G56</f>
        <v>214</v>
      </c>
      <c r="D73" s="179">
        <f>基金残高に係る経年分析!H56</f>
        <v>215</v>
      </c>
    </row>
    <row r="74" spans="1:16" x14ac:dyDescent="0.15">
      <c r="A74" s="178" t="s">
        <v>75</v>
      </c>
      <c r="B74" s="179">
        <f>基金残高に係る経年分析!F57</f>
        <v>1295</v>
      </c>
      <c r="C74" s="179">
        <f>基金残高に係る経年分析!G57</f>
        <v>1222</v>
      </c>
      <c r="D74" s="179">
        <f>基金残高に係る経年分析!H57</f>
        <v>1032</v>
      </c>
    </row>
  </sheetData>
  <sheetProtection algorithmName="SHA-512" hashValue="MVaQk/L97aztpqUc/i3vCj2o2b+1T+nhpAF4fOOsvt4aDP3YEC3LGAuWtuLJQkyOFdw5sacuheIjyHldIdB7iw==" saltValue="S4fS8Xi6iJIKziAz1VLx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2025-02-19T05:42:35Z</dcterms:created>
  <dcterms:modified xsi:type="dcterms:W3CDTF">2025-03-24T02:10:47Z</dcterms:modified>
  <cp:category/>
</cp:coreProperties>
</file>