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93F5E6D3-68E0-429E-907F-2560A082FF30}"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CO36" i="10"/>
  <c r="BE36" i="10"/>
  <c r="AM36" i="10"/>
  <c r="CO35" i="10"/>
  <c r="BE35" i="10"/>
  <c r="AM35" i="10"/>
  <c r="C35" i="10"/>
  <c r="C36" i="10" s="1"/>
  <c r="CO34" i="10"/>
  <c r="BE34"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U34" i="10"/>
  <c r="U35" i="10" s="1"/>
  <c r="U36" i="10" s="1"/>
  <c r="U37" i="10" s="1"/>
  <c r="AM34" i="10" l="1"/>
  <c r="BW34" i="10" s="1"/>
  <c r="BW35" i="10" s="1"/>
  <c r="BW36" i="10" s="1"/>
  <c r="BW37" i="10" s="1"/>
  <c r="BW38" i="10" s="1"/>
  <c r="BW39" i="10" s="1"/>
  <c r="BW40" i="10" s="1"/>
  <c r="BW41" i="10" s="1"/>
</calcChain>
</file>

<file path=xl/sharedStrings.xml><?xml version="1.0" encoding="utf-8"?>
<sst xmlns="http://schemas.openxmlformats.org/spreadsheetml/2006/main" count="1086" uniqueCount="564">
  <si>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</si>
  <si>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</si>
  <si>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</si>
  <si>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</si>
  <si>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</si>
  <si>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</si>
  <si>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</si>
  <si>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</si>
  <si>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</si>
  <si>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</si>
  <si>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</si>
  <si>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</si>
  <si>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</si>
  <si>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</si>
  <si>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</si>
  <si>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</si>
  <si>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</si>
  <si>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</si>
  <si>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</si>
  <si>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</si>
  <si>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</si>
  <si>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</si>
  <si>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</si>
  <si>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</si>
  <si>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</si>
  <si>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</si>
  <si>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</si>
  <si>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</si>
  <si>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</si>
  <si>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</si>
  <si>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</si>
  <si>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</si>
  <si>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</si>
  <si>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</si>
  <si>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</si>
  <si>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</si>
  <si>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</si>
  <si>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</si>
  <si>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</si>
  <si>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</si>
  <si>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</si>
  <si>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</si>
  <si>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</si>
  <si>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</si>
  <si>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</si>
  <si>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</si>
  <si>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</si>
  <si>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</si>
  <si>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</si>
  <si>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</si>
  <si>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</si>
  <si>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</si>
  <si>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</si>
  <si>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</si>
  <si>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</si>
  <si>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</si>
  <si>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</si>
  <si>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</si>
  <si>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</si>
  <si>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</si>
  <si>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</si>
  <si>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</si>
  <si>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</si>
  <si>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</si>
  <si>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</si>
  <si>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</si>
  <si>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</si>
  <si>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</si>
  <si>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</si>
  <si>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</si>
  <si>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</si>
  <si>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</si>
  <si>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</si>
  <si>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</si>
  <si>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</si>
  <si>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</si>
  <si>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</si>
  <si>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</si>
  <si>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</si>
  <si>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</si>
  <si>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</si>
  <si>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</si>
  <si>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</si>
  <si>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</si>
  <si>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</si>
  <si>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</si>
  <si>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</si>
  <si>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</si>
  <si>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</si>
  <si>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</si>
  <si>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</si>
  <si>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</si>
  <si>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</si>
  <si>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</si>
  <si>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</si>
  <si>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</si>
  <si>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</si>
  <si>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</si>
  <si>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</si>
  <si>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</si>
  <si>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</si>
  <si>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</si>
  <si>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</si>
  <si>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</si>
  <si>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</si>
  <si>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</si>
  <si>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</si>
  <si>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</si>
  <si>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</si>
  <si>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</si>
  <si>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</si>
  <si>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</si>
  <si>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</si>
  <si>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</si>
  <si>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</si>
  <si>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</si>
  <si>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</si>
  <si>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</si>
  <si>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</si>
  <si>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</si>
  <si>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</si>
  <si>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</si>
  <si>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</si>
  <si>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</si>
  <si>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</si>
  <si>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</si>
  <si>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</si>
  <si>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</si>
  <si>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</si>
  <si>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</si>
  <si>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</si>
  <si>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</si>
  <si>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</si>
  <si>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</si>
  <si>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</si>
  <si>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</si>
  <si>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</si>
  <si>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</si>
  <si>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</si>
  <si>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</si>
  <si>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</si>
  <si>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</si>
  <si>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</si>
  <si>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</si>
  <si>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</si>
  <si>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</si>
  <si>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</si>
  <si>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</si>
  <si>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</si>
  <si>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</si>
  <si>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</si>
  <si>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</si>
  <si>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</si>
  <si>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</si>
  <si>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</si>
  <si>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</si>
  <si>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</si>
  <si>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</si>
  <si>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</si>
  <si>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</si>
  <si>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</si>
  <si>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</si>
  <si>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</si>
  <si>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</si>
  <si>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</si>
  <si>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</si>
  <si>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</si>
  <si>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</si>
  <si>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</si>
  <si>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</si>
  <si>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</si>
  <si>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</si>
  <si>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</si>
  <si>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</si>
  <si>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</si>
  <si>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</si>
  <si>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</si>
  <si>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</si>
  <si>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</si>
  <si>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</si>
  <si>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</si>
  <si>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</si>
  <si>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</si>
  <si>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</si>
  <si>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</si>
  <si>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</si>
  <si>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</si>
  <si>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</si>
  <si>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</si>
  <si>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</si>
  <si>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</si>
  <si>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</si>
  <si>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</si>
  <si>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</si>
  <si>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</si>
  <si>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</si>
  <si>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</si>
  <si>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</si>
  <si>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</si>
  <si>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</si>
  <si>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</si>
  <si>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</si>
  <si>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</si>
  <si>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</si>
  <si>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鹿児島県天城町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</si>
  <si>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</si>
  <si>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</si>
  <si>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</si>
  <si>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</si>
  <si>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</si>
  <si>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</si>
  <si>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</si>
  <si>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</si>
  <si>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</si>
  <si>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</si>
  <si>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</si>
  <si>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</si>
  <si>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</si>
  <si>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</si>
  <si>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</si>
  <si>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</si>
  <si>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</si>
  <si>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</si>
  <si>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</si>
  <si>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</si>
  <si>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</si>
  <si>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</si>
  <si>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</si>
  <si>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</si>
  <si>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</si>
  <si>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</si>
  <si>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</si>
  <si>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</si>
  <si>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</si>
  <si>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</si>
  <si>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</si>
  <si>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</si>
  <si>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</si>
  <si>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</si>
  <si>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</si>
  <si>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</si>
  <si>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</si>
  <si>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</si>
  <si>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</si>
  <si>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</si>
  <si>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</si>
  <si>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</si>
  <si>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</si>
  <si>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</si>
  <si>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</si>
  <si>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</si>
  <si>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</si>
  <si>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</si>
  <si>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</si>
  <si>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</si>
  <si>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</si>
  <si>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</si>
  <si>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</si>
  <si>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</si>
  <si>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</si>
  <si>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</si>
  <si>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</si>
  <si>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</si>
  <si>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</si>
  <si>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</si>
  <si>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</si>
  <si>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</si>
  <si>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</si>
  <si>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</si>
  <si>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</si>
  <si>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</si>
  <si>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</si>
  <si>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</si>
  <si>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</si>
  <si>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</si>
  <si>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</si>
  <si>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</si>
  <si>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</si>
  <si>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</si>
  <si>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</si>
  <si>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</si>
  <si>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</si>
  <si>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</si>
  <si>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</si>
  <si>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</si>
  <si>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</si>
  <si>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</si>
  <si>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</si>
  <si>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</si>
  <si>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</si>
  <si>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</si>
  <si>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</si>
  <si>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</si>
  <si>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</si>
  <si>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</si>
  <si>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</si>
  <si>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</si>
  <si>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</si>
  <si>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</si>
  <si>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</si>
  <si>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</si>
  <si>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</si>
  <si>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</si>
  <si>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</si>
  <si>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</si>
  <si>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</si>
  <si>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</si>
  <si>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</si>
  <si>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</si>
  <si>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</si>
  <si>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</si>
  <si>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</si>
  <si>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</si>
  <si>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</si>
  <si>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</si>
  <si>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</si>
  <si>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</si>
  <si>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</si>
  <si>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</si>
  <si>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</si>
  <si>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</si>
  <si>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</si>
  <si>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</si>
  <si>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</si>
  <si>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</si>
  <si>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</si>
  <si>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</si>
  <si>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</si>
  <si>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</si>
  <si>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</si>
  <si>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</si>
  <si>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</si>
  <si>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</si>
  <si>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</si>
  <si>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</si>
  <si>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</si>
  <si>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</si>
  <si>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</si>
  <si>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</si>
  <si>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</si>
  <si>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</si>
  <si>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</si>
  <si>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</si>
  <si>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</si>
  <si>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</si>
  <si>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</si>
  <si>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</si>
  <si>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</si>
  <si>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</si>
  <si>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</si>
  <si>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</si>
  <si>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</si>
  <si>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</si>
  <si>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</si>
  <si>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鹿児島県天城町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</si>
  <si>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</si>
  <si>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</si>
  <si>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</si>
  <si>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</si>
  <si>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</si>
  <si>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</si>
  <si>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</si>
  <si>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</si>
  <si>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</si>
  <si>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</si>
  <si>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</si>
  <si>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</si>
  <si>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</si>
  <si>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</si>
  <si>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</si>
  <si>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</si>
  <si>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</si>
  <si>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</si>
  <si>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</si>
  <si>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</si>
  <si>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</si>
  <si>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</si>
  <si>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</si>
  <si>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</si>
  <si>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</si>
  <si>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</si>
  <si>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</si>
  <si>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</si>
  <si>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</si>
  <si>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</si>
  <si>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</si>
  <si>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</si>
  <si>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</si>
  <si>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</si>
  <si>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</si>
  <si>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</si>
  <si>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徳之島ダム小水力発電特別会計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</si>
  <si>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</si>
  <si>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</si>
  <si>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</si>
  <si>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</si>
  <si>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</si>
  <si>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</si>
  <si>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</si>
  <si>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</si>
  <si>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</si>
  <si>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</si>
  <si>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</si>
  <si>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</si>
  <si>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</si>
  <si>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</si>
  <si>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</si>
  <si>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</si>
  <si>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</si>
  <si>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</si>
  <si>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</si>
  <si>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</si>
  <si>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</si>
  <si>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</si>
  <si>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</si>
  <si>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</si>
  <si>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</si>
  <si>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</si>
  <si>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</si>
  <si>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</si>
  <si>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</si>
  <si>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</si>
  <si>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</si>
  <si>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</si>
  <si>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</si>
  <si>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</si>
  <si>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</si>
  <si>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</si>
  <si>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</si>
  <si>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</si>
  <si>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</si>
  <si>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</si>
  <si>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</si>
  <si>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</si>
  <si>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</si>
  <si>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</si>
  <si>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</si>
  <si>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</si>
  <si>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</si>
  <si>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</si>
  <si>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</si>
  <si>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</si>
  <si>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</si>
  <si>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</si>
  <si>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</si>
  <si>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</si>
  <si>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</si>
  <si>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</si>
  <si>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</si>
  <si>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</si>
  <si>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</si>
  <si>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</si>
  <si>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</si>
  <si>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</si>
  <si>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</si>
  <si>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</si>
  <si>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</si>
  <si>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</si>
  <si>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</si>
  <si>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</si>
  <si>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</si>
  <si>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</si>
  <si>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</si>
  <si>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</si>
  <si>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</si>
  <si>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</si>
  <si>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</si>
  <si>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</si>
  <si>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</si>
  <si>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</si>
  <si>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</si>
  <si>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</si>
  <si>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</si>
  <si>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</si>
  <si>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</si>
  <si>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</si>
  <si>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</si>
  <si>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</si>
  <si>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</si>
  <si>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</si>
  <si>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</si>
  <si>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</si>
  <si>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</si>
  <si>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</si>
  <si>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</si>
  <si>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</si>
  <si>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</si>
  <si>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</si>
  <si>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</si>
  <si>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</si>
  <si>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</si>
  <si>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</si>
  <si>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</si>
  <si>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</si>
  <si>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</si>
  <si>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</si>
  <si>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</si>
  <si>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</si>
  <si>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</si>
  <si>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</si>
  <si>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</si>
  <si>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</si>
  <si>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</si>
  <si>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</si>
  <si>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</si>
  <si>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</si>
  <si>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</si>
  <si>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</si>
  <si>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</si>
  <si>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</si>
  <si>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</si>
  <si>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</si>
  <si>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</si>
  <si>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</si>
  <si>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</si>
  <si>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</si>
  <si>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</si>
  <si>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</si>
  <si>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</si>
  <si>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</si>
  <si>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</si>
  <si>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</si>
  <si>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</si>
  <si>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</si>
  <si>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</si>
  <si>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</si>
  <si>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</si>
  <si>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</si>
  <si>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</si>
  <si>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1.19</t>
  </si>
  <si>
    <t>▲ 3.98</t>
  </si>
  <si>
    <t>▲ 4.33</t>
  </si>
  <si>
    <t>水道事業会計</t>
  </si>
  <si>
    <t>一般会計</t>
  </si>
  <si>
    <t>国民健康保険事業特別会計</t>
  </si>
  <si>
    <t>介護保険事業特別会計</t>
  </si>
  <si>
    <t>徳之島ダム小水力発電特別会計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</si>
  <si>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</si>
  <si>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</si>
  <si>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</si>
  <si>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</si>
  <si>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</si>
  <si>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</si>
  <si>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</si>
  <si>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</si>
  <si>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10"/>
  </si>
  <si>
    <t>鹿児島県市町村総合事務組合</t>
    <rPh sb="0" eb="4">
      <t>カゴシマケン</t>
    </rPh>
    <rPh sb="4" eb="7">
      <t>シチョウソン</t>
    </rPh>
    <rPh sb="7" eb="9">
      <t>ソウゴウ</t>
    </rPh>
    <rPh sb="9" eb="11">
      <t>ジム</t>
    </rPh>
    <rPh sb="11" eb="13">
      <t>クミアイ</t>
    </rPh>
    <phoneticPr fontId="10"/>
  </si>
  <si>
    <t>徳之島地区消防組合</t>
    <rPh sb="0" eb="3">
      <t>トクノシマ</t>
    </rPh>
    <rPh sb="3" eb="5">
      <t>チク</t>
    </rPh>
    <rPh sb="5" eb="7">
      <t>ショウボウ</t>
    </rPh>
    <rPh sb="7" eb="9">
      <t>クミアイ</t>
    </rPh>
    <phoneticPr fontId="10"/>
  </si>
  <si>
    <t>奄美群島広域事務組合</t>
    <rPh sb="0" eb="2">
      <t>アマミ</t>
    </rPh>
    <rPh sb="2" eb="4">
      <t>グントウ</t>
    </rPh>
    <rPh sb="4" eb="6">
      <t>コウイキ</t>
    </rPh>
    <rPh sb="6" eb="8">
      <t>ジム</t>
    </rPh>
    <rPh sb="8" eb="10">
      <t>クミアイ</t>
    </rPh>
    <phoneticPr fontId="10"/>
  </si>
  <si>
    <t>徳之島地区介護保険組合</t>
    <rPh sb="0" eb="3">
      <t>トクノシマ</t>
    </rPh>
    <rPh sb="3" eb="5">
      <t>チク</t>
    </rPh>
    <rPh sb="5" eb="7">
      <t>カイゴ</t>
    </rPh>
    <rPh sb="7" eb="9">
      <t>ホケン</t>
    </rPh>
    <rPh sb="9" eb="11">
      <t>クミアイ</t>
    </rPh>
    <phoneticPr fontId="10"/>
  </si>
  <si>
    <t>徳之島愛ランド広域連合（一般会計）</t>
    <rPh sb="0" eb="3">
      <t>トクノシマ</t>
    </rPh>
    <rPh sb="3" eb="4">
      <t>アイ</t>
    </rPh>
    <rPh sb="7" eb="9">
      <t>コウイキ</t>
    </rPh>
    <rPh sb="9" eb="11">
      <t>レンゴウ</t>
    </rPh>
    <rPh sb="12" eb="14">
      <t>イッパン</t>
    </rPh>
    <rPh sb="14" eb="16">
      <t>カイケイ</t>
    </rPh>
    <phoneticPr fontId="10"/>
  </si>
  <si>
    <t>徳之島愛ランド広域連合（特別会計）</t>
    <rPh sb="0" eb="3">
      <t>トクノシマ</t>
    </rPh>
    <rPh sb="3" eb="4">
      <t>アイ</t>
    </rPh>
    <rPh sb="7" eb="9">
      <t>コウイキ</t>
    </rPh>
    <rPh sb="9" eb="11">
      <t>レンゴウ</t>
    </rPh>
    <rPh sb="12" eb="14">
      <t>トクベツ</t>
    </rPh>
    <rPh sb="14" eb="16">
      <t>カイケイ</t>
    </rPh>
    <phoneticPr fontId="1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</si>
  <si>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</si>
  <si>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0"/>
  </si>
  <si>
    <t>-</t>
    <phoneticPr fontId="2"/>
  </si>
  <si>
    <t>-</t>
    <phoneticPr fontId="2"/>
  </si>
  <si>
    <t>-</t>
    <phoneticPr fontId="2"/>
  </si>
  <si>
    <t>天城町公共施設整備基金</t>
    <rPh sb="0" eb="3">
      <t>アマギチョウ</t>
    </rPh>
    <rPh sb="3" eb="5">
      <t>コウキョウ</t>
    </rPh>
    <rPh sb="5" eb="7">
      <t>シセツ</t>
    </rPh>
    <rPh sb="7" eb="9">
      <t>セイビ</t>
    </rPh>
    <rPh sb="9" eb="11">
      <t>キキン</t>
    </rPh>
    <phoneticPr fontId="5"/>
  </si>
  <si>
    <t>天城町学校施設整備基金</t>
    <rPh sb="0" eb="3">
      <t>アマギチョウ</t>
    </rPh>
    <rPh sb="3" eb="5">
      <t>ガッコウ</t>
    </rPh>
    <rPh sb="5" eb="7">
      <t>シセツ</t>
    </rPh>
    <rPh sb="7" eb="9">
      <t>セイビ</t>
    </rPh>
    <rPh sb="9" eb="11">
      <t>キキン</t>
    </rPh>
    <phoneticPr fontId="2"/>
  </si>
  <si>
    <t>-</t>
    <phoneticPr fontId="2"/>
  </si>
  <si>
    <t>一般廃棄物処理施設整備基金</t>
    <rPh sb="0" eb="13">
      <t>イッパンハイキブツショリシセツセイビキキン</t>
    </rPh>
    <phoneticPr fontId="2"/>
  </si>
  <si>
    <t>天城町ゆたかなふるさと基金</t>
    <rPh sb="0" eb="3">
      <t>アマギチョウ</t>
    </rPh>
    <rPh sb="11" eb="13">
      <t>キキン</t>
    </rPh>
    <phoneticPr fontId="2"/>
  </si>
  <si>
    <t>山田長満天城町公衆用道路整理基金</t>
    <rPh sb="0" eb="4">
      <t>ヤマダオサミツ</t>
    </rPh>
    <rPh sb="4" eb="7">
      <t>アマギチョウ</t>
    </rPh>
    <rPh sb="7" eb="10">
      <t>コウシュウヨウ</t>
    </rPh>
    <rPh sb="10" eb="12">
      <t>ドウロ</t>
    </rPh>
    <rPh sb="12" eb="14">
      <t>セイリ</t>
    </rPh>
    <rPh sb="14" eb="1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</si>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</sst>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963-427B-BAE0-CCAB51B5F5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164532</c:v>
                </c:pt>
                <c:pt idx="1">
                  <c:v>165111</c:v>
                </c:pt>
                <c:pt idx="2">
                  <c:v>182608</c:v>
                </c:pt>
                <c:pt idx="3">
                  <c:v>267455</c:v>
                </c:pt>
                <c:pt idx="4">
                  <c:v>229724</c:v>
                </c:pt>
              </c:numCache>
            </c:numRef>
          </c:val>
          <c:smooth val="0"/>
          <c:extLst>
            <c:ext xmlns:c16="http://schemas.microsoft.com/office/drawing/2014/chart" uri="{C3380CC4-5D6E-409C-BE32-E72D297353CC}">
              <c16:uniqueId val="{00000001-E963-427B-BAE0-CCAB51B5F5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6.73</c:v>
                </c:pt>
                <c:pt idx="1">
                  <c:v>7.16</c:v>
                </c:pt>
                <c:pt idx="2">
                  <c:v>7.5</c:v>
                </c:pt>
                <c:pt idx="3">
                  <c:v>9.68</c:v>
                </c:pt>
                <c:pt idx="4">
                  <c:v>7.27</c:v>
                </c:pt>
              </c:numCache>
            </c:numRef>
          </c:val>
          <c:extLst>
            <c:ext xmlns:c16="http://schemas.microsoft.com/office/drawing/2014/chart" uri="{C3380CC4-5D6E-409C-BE32-E72D297353CC}">
              <c16:uniqueId val="{00000000-7CDD-4E7C-A881-BC7BC3D9BC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30.42</c:v>
                </c:pt>
                <c:pt idx="1">
                  <c:v>26.93</c:v>
                </c:pt>
                <c:pt idx="2">
                  <c:v>28.79</c:v>
                </c:pt>
                <c:pt idx="3">
                  <c:v>23.23</c:v>
                </c:pt>
                <c:pt idx="4">
                  <c:v>21.25</c:v>
                </c:pt>
              </c:numCache>
            </c:numRef>
          </c:val>
          <c:extLst>
            <c:ext xmlns:c16="http://schemas.microsoft.com/office/drawing/2014/chart" uri="{C3380CC4-5D6E-409C-BE32-E72D297353CC}">
              <c16:uniqueId val="{00000001-7CDD-4E7C-A881-BC7BC3D9BC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-1.19</c:v>
                </c:pt>
                <c:pt idx="2">
                  <c:v>3.94</c:v>
                </c:pt>
                <c:pt idx="3">
                  <c:v>-3.98</c:v>
                </c:pt>
                <c:pt idx="4">
                  <c:v>-4.33</c:v>
                </c:pt>
              </c:numCache>
            </c:numRef>
          </c:val>
          <c:smooth val="0"/>
          <c:extLst>
            <c:ext xmlns:c16="http://schemas.microsoft.com/office/drawing/2014/chart" uri="{C3380CC4-5D6E-409C-BE32-E72D297353CC}">
              <c16:uniqueId val="{00000002-7CDD-4E7C-A881-BC7BC3D9BC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22-4253-B36B-E74B460C74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22-4253-B36B-E74B460C74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22-4253-B36B-E74B460C74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22-4253-B36B-E74B460C749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0.04</c:v>
                </c:pt>
                <c:pt idx="8">
                  <c:v>#N/A</c:v>
                </c:pt>
                <c:pt idx="9">
                  <c:v>0.01</c:v>
                </c:pt>
              </c:numCache>
            </c:numRef>
          </c:val>
          <c:extLst>
            <c:ext xmlns:c16="http://schemas.microsoft.com/office/drawing/2014/chart" uri="{C3380CC4-5D6E-409C-BE32-E72D297353CC}">
              <c16:uniqueId val="{00000004-2322-4253-B36B-E74B460C749E}"/>
            </c:ext>
          </c:extLst>
        </c:ser>
        <c:ser>
          <c:idx val="5"/>
          <c:order val="5"/>
          <c:tx>
            <c:strRef>
              <c:f>データシート!$A$32</c:f>
              <c:strCache>
                <c:ptCount val="1"/>
                <c:pt idx="0">
                  <c:v>徳之島ダム小水力発電特別会計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0.24</c:v>
                </c:pt>
                <c:pt idx="8">
                  <c:v>#N/A</c:v>
                </c:pt>
                <c:pt idx="9">
                  <c:v>0.15</c:v>
                </c:pt>
              </c:numCache>
            </c:numRef>
          </c:val>
          <c:extLst>
            <c:ext xmlns:c16="http://schemas.microsoft.com/office/drawing/2014/chart" uri="{C3380CC4-5D6E-409C-BE32-E72D297353CC}">
              <c16:uniqueId val="{00000005-2322-4253-B36B-E74B460C749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1.21</c:v>
                </c:pt>
                <c:pt idx="4">
                  <c:v>#N/A</c:v>
                </c:pt>
                <c:pt idx="5">
                  <c:v>0.83</c:v>
                </c:pt>
                <c:pt idx="6">
                  <c:v>#N/A</c:v>
                </c:pt>
                <c:pt idx="7">
                  <c:v>1.42</c:v>
                </c:pt>
                <c:pt idx="8">
                  <c:v>#N/A</c:v>
                </c:pt>
                <c:pt idx="9">
                  <c:v>0.99</c:v>
                </c:pt>
              </c:numCache>
            </c:numRef>
          </c:val>
          <c:extLst>
            <c:ext xmlns:c16="http://schemas.microsoft.com/office/drawing/2014/chart" uri="{C3380CC4-5D6E-409C-BE32-E72D297353CC}">
              <c16:uniqueId val="{00000006-2322-4253-B36B-E74B460C749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1.62</c:v>
                </c:pt>
                <c:pt idx="2">
                  <c:v>#N/A</c:v>
                </c:pt>
                <c:pt idx="3">
                  <c:v>2.73</c:v>
                </c:pt>
                <c:pt idx="4">
                  <c:v>#N/A</c:v>
                </c:pt>
                <c:pt idx="5">
                  <c:v>2.59</c:v>
                </c:pt>
                <c:pt idx="6">
                  <c:v>#N/A</c:v>
                </c:pt>
                <c:pt idx="7">
                  <c:v>1.85</c:v>
                </c:pt>
                <c:pt idx="8">
                  <c:v>#N/A</c:v>
                </c:pt>
                <c:pt idx="9">
                  <c:v>2</c:v>
                </c:pt>
              </c:numCache>
            </c:numRef>
          </c:val>
          <c:extLst>
            <c:ext xmlns:c16="http://schemas.microsoft.com/office/drawing/2014/chart" uri="{C3380CC4-5D6E-409C-BE32-E72D297353CC}">
              <c16:uniqueId val="{00000007-2322-4253-B36B-E74B460C74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7.15</c:v>
                </c:pt>
                <c:pt idx="4">
                  <c:v>#N/A</c:v>
                </c:pt>
                <c:pt idx="5">
                  <c:v>7.5</c:v>
                </c:pt>
                <c:pt idx="6">
                  <c:v>#N/A</c:v>
                </c:pt>
                <c:pt idx="7">
                  <c:v>9.67</c:v>
                </c:pt>
                <c:pt idx="8">
                  <c:v>#N/A</c:v>
                </c:pt>
                <c:pt idx="9">
                  <c:v>7.26</c:v>
                </c:pt>
              </c:numCache>
            </c:numRef>
          </c:val>
          <c:extLst>
            <c:ext xmlns:c16="http://schemas.microsoft.com/office/drawing/2014/chart" uri="{C3380CC4-5D6E-409C-BE32-E72D297353CC}">
              <c16:uniqueId val="{00000008-2322-4253-B36B-E74B460C74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2.77</c:v>
                </c:pt>
                <c:pt idx="4">
                  <c:v>#N/A</c:v>
                </c:pt>
                <c:pt idx="5">
                  <c:v>4.28</c:v>
                </c:pt>
                <c:pt idx="6">
                  <c:v>#N/A</c:v>
                </c:pt>
                <c:pt idx="7">
                  <c:v>5.68</c:v>
                </c:pt>
                <c:pt idx="8">
                  <c:v>#N/A</c:v>
                </c:pt>
                <c:pt idx="9">
                  <c:v>7.49</c:v>
                </c:pt>
              </c:numCache>
            </c:numRef>
          </c:val>
          <c:extLst>
            <c:ext xmlns:c16="http://schemas.microsoft.com/office/drawing/2014/chart" uri="{C3380CC4-5D6E-409C-BE32-E72D297353CC}">
              <c16:uniqueId val="{00000009-2322-4253-B36B-E74B460C74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642</c:v>
                </c:pt>
                <c:pt idx="5">
                  <c:v>648</c:v>
                </c:pt>
                <c:pt idx="8">
                  <c:v>608</c:v>
                </c:pt>
                <c:pt idx="11">
                  <c:v>605</c:v>
                </c:pt>
                <c:pt idx="14">
                  <c:v>561</c:v>
                </c:pt>
              </c:numCache>
            </c:numRef>
          </c:val>
          <c:extLst>
            <c:ext xmlns:c16="http://schemas.microsoft.com/office/drawing/2014/chart" uri="{C3380CC4-5D6E-409C-BE32-E72D297353CC}">
              <c16:uniqueId val="{00000000-B9A4-45D0-9C9B-0A1F64EDB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A4-45D0-9C9B-0A1F64EDB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A4-45D0-9C9B-0A1F64EDB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20</c:v>
                </c:pt>
                <c:pt idx="9">
                  <c:v>21</c:v>
                </c:pt>
                <c:pt idx="12">
                  <c:v>2</c:v>
                </c:pt>
              </c:numCache>
            </c:numRef>
          </c:val>
          <c:extLst>
            <c:ext xmlns:c16="http://schemas.microsoft.com/office/drawing/2014/chart" uri="{C3380CC4-5D6E-409C-BE32-E72D297353CC}">
              <c16:uniqueId val="{00000003-B9A4-45D0-9C9B-0A1F64EDB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c:v>
                </c:pt>
                <c:pt idx="3">
                  <c:v>50</c:v>
                </c:pt>
                <c:pt idx="6">
                  <c:v>46</c:v>
                </c:pt>
                <c:pt idx="9">
                  <c:v>49</c:v>
                </c:pt>
                <c:pt idx="12">
                  <c:v>45</c:v>
                </c:pt>
              </c:numCache>
            </c:numRef>
          </c:val>
          <c:extLst>
            <c:ext xmlns:c16="http://schemas.microsoft.com/office/drawing/2014/chart" uri="{C3380CC4-5D6E-409C-BE32-E72D297353CC}">
              <c16:uniqueId val="{00000004-B9A4-45D0-9C9B-0A1F64EDB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4-45D0-9C9B-0A1F64EDB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4-45D0-9C9B-0A1F64EDB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830</c:v>
                </c:pt>
                <c:pt idx="3">
                  <c:v>781</c:v>
                </c:pt>
                <c:pt idx="6">
                  <c:v>753</c:v>
                </c:pt>
                <c:pt idx="9">
                  <c:v>779</c:v>
                </c:pt>
                <c:pt idx="12">
                  <c:v>752</c:v>
                </c:pt>
              </c:numCache>
            </c:numRef>
          </c:val>
          <c:extLst>
            <c:ext xmlns:c16="http://schemas.microsoft.com/office/drawing/2014/chart" uri="{C3380CC4-5D6E-409C-BE32-E72D297353CC}">
              <c16:uniqueId val="{00000007-B9A4-45D0-9C9B-0A1F64EDB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240</c:v>
                </c:pt>
                <c:pt idx="2">
                  <c:v>#N/A</c:v>
                </c:pt>
                <c:pt idx="3">
                  <c:v>#N/A</c:v>
                </c:pt>
                <c:pt idx="4">
                  <c:v>205</c:v>
                </c:pt>
                <c:pt idx="5">
                  <c:v>#N/A</c:v>
                </c:pt>
                <c:pt idx="6">
                  <c:v>#N/A</c:v>
                </c:pt>
                <c:pt idx="7">
                  <c:v>211</c:v>
                </c:pt>
                <c:pt idx="8">
                  <c:v>#N/A</c:v>
                </c:pt>
                <c:pt idx="9">
                  <c:v>#N/A</c:v>
                </c:pt>
                <c:pt idx="10">
                  <c:v>244</c:v>
                </c:pt>
                <c:pt idx="11">
                  <c:v>#N/A</c:v>
                </c:pt>
                <c:pt idx="12">
                  <c:v>#N/A</c:v>
                </c:pt>
                <c:pt idx="13">
                  <c:v>238</c:v>
                </c:pt>
                <c:pt idx="14">
                  <c:v>#N/A</c:v>
                </c:pt>
              </c:numCache>
            </c:numRef>
          </c:val>
          <c:smooth val="0"/>
          <c:extLst>
            <c:ext xmlns:c16="http://schemas.microsoft.com/office/drawing/2014/chart" uri="{C3380CC4-5D6E-409C-BE32-E72D297353CC}">
              <c16:uniqueId val="{00000008-B9A4-45D0-9C9B-0A1F64EDB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4790</c:v>
                </c:pt>
                <c:pt idx="5">
                  <c:v>4571</c:v>
                </c:pt>
                <c:pt idx="8">
                  <c:v>4479</c:v>
                </c:pt>
                <c:pt idx="11">
                  <c:v>4340</c:v>
                </c:pt>
                <c:pt idx="14">
                  <c:v>4411</c:v>
                </c:pt>
              </c:numCache>
            </c:numRef>
          </c:val>
          <c:extLst>
            <c:ext xmlns:c16="http://schemas.microsoft.com/office/drawing/2014/chart" uri="{C3380CC4-5D6E-409C-BE32-E72D297353CC}">
              <c16:uniqueId val="{00000000-0404-4643-9255-257FCFB3E5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690</c:v>
                </c:pt>
                <c:pt idx="5">
                  <c:v>732</c:v>
                </c:pt>
                <c:pt idx="8">
                  <c:v>780</c:v>
                </c:pt>
                <c:pt idx="11">
                  <c:v>856</c:v>
                </c:pt>
                <c:pt idx="14">
                  <c:v>893</c:v>
                </c:pt>
              </c:numCache>
            </c:numRef>
          </c:val>
          <c:extLst>
            <c:ext xmlns:c16="http://schemas.microsoft.com/office/drawing/2014/chart" uri="{C3380CC4-5D6E-409C-BE32-E72D297353CC}">
              <c16:uniqueId val="{00000001-0404-4643-9255-257FCFB3E5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2246</c:v>
                </c:pt>
                <c:pt idx="5">
                  <c:v>2305</c:v>
                </c:pt>
                <c:pt idx="8">
                  <c:v>2273</c:v>
                </c:pt>
                <c:pt idx="11">
                  <c:v>2446</c:v>
                </c:pt>
                <c:pt idx="14">
                  <c:v>2704</c:v>
                </c:pt>
              </c:numCache>
            </c:numRef>
          </c:val>
          <c:extLst>
            <c:ext xmlns:c16="http://schemas.microsoft.com/office/drawing/2014/chart" uri="{C3380CC4-5D6E-409C-BE32-E72D297353CC}">
              <c16:uniqueId val="{00000002-0404-4643-9255-257FCFB3E5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4-4643-9255-257FCFB3E5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4-4643-9255-257FCFB3E5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80</c:v>
                </c:pt>
                <c:pt idx="3">
                  <c:v>93</c:v>
                </c:pt>
                <c:pt idx="6">
                  <c:v>97</c:v>
                </c:pt>
                <c:pt idx="9">
                  <c:v>91</c:v>
                </c:pt>
                <c:pt idx="12">
                  <c:v>88</c:v>
                </c:pt>
              </c:numCache>
            </c:numRef>
          </c:val>
          <c:extLst>
            <c:ext xmlns:c16="http://schemas.microsoft.com/office/drawing/2014/chart" uri="{C3380CC4-5D6E-409C-BE32-E72D297353CC}">
              <c16:uniqueId val="{00000005-0404-4643-9255-257FCFB3E5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573</c:v>
                </c:pt>
                <c:pt idx="3">
                  <c:v>508</c:v>
                </c:pt>
                <c:pt idx="6">
                  <c:v>435</c:v>
                </c:pt>
                <c:pt idx="9">
                  <c:v>378</c:v>
                </c:pt>
                <c:pt idx="12">
                  <c:v>274</c:v>
                </c:pt>
              </c:numCache>
            </c:numRef>
          </c:val>
          <c:extLst>
            <c:ext xmlns:c16="http://schemas.microsoft.com/office/drawing/2014/chart" uri="{C3380CC4-5D6E-409C-BE32-E72D297353CC}">
              <c16:uniqueId val="{00000006-0404-4643-9255-257FCFB3E5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58</c:v>
                </c:pt>
                <c:pt idx="6">
                  <c:v>38</c:v>
                </c:pt>
                <c:pt idx="9">
                  <c:v>19</c:v>
                </c:pt>
                <c:pt idx="12">
                  <c:v>17</c:v>
                </c:pt>
              </c:numCache>
            </c:numRef>
          </c:val>
          <c:extLst>
            <c:ext xmlns:c16="http://schemas.microsoft.com/office/drawing/2014/chart" uri="{C3380CC4-5D6E-409C-BE32-E72D297353CC}">
              <c16:uniqueId val="{00000007-0404-4643-9255-257FCFB3E5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431</c:v>
                </c:pt>
                <c:pt idx="3">
                  <c:v>464</c:v>
                </c:pt>
                <c:pt idx="6">
                  <c:v>501</c:v>
                </c:pt>
                <c:pt idx="9">
                  <c:v>532</c:v>
                </c:pt>
                <c:pt idx="12">
                  <c:v>660</c:v>
                </c:pt>
              </c:numCache>
            </c:numRef>
          </c:val>
          <c:extLst>
            <c:ext xmlns:c16="http://schemas.microsoft.com/office/drawing/2014/chart" uri="{C3380CC4-5D6E-409C-BE32-E72D297353CC}">
              <c16:uniqueId val="{00000008-0404-4643-9255-257FCFB3E5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362</c:v>
                </c:pt>
                <c:pt idx="3">
                  <c:v>363</c:v>
                </c:pt>
                <c:pt idx="6">
                  <c:v>4</c:v>
                </c:pt>
                <c:pt idx="9">
                  <c:v>6</c:v>
                </c:pt>
                <c:pt idx="12">
                  <c:v>4</c:v>
                </c:pt>
              </c:numCache>
            </c:numRef>
          </c:val>
          <c:extLst>
            <c:ext xmlns:c16="http://schemas.microsoft.com/office/drawing/2014/chart" uri="{C3380CC4-5D6E-409C-BE32-E72D297353CC}">
              <c16:uniqueId val="{00000009-0404-4643-9255-257FCFB3E5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6899</c:v>
                </c:pt>
                <c:pt idx="3">
                  <c:v>6882</c:v>
                </c:pt>
                <c:pt idx="6">
                  <c:v>6749</c:v>
                </c:pt>
                <c:pt idx="9">
                  <c:v>6751</c:v>
                </c:pt>
                <c:pt idx="12">
                  <c:v>6789</c:v>
                </c:pt>
              </c:numCache>
            </c:numRef>
          </c:val>
          <c:extLst>
            <c:ext xmlns:c16="http://schemas.microsoft.com/office/drawing/2014/chart" uri="{C3380CC4-5D6E-409C-BE32-E72D297353CC}">
              <c16:uniqueId val="{0000000A-0404-4643-9255-257FCFB3E5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c:v>
                </c:pt>
                <c:pt idx="2">
                  <c:v>#N/A</c:v>
                </c:pt>
                <c:pt idx="3">
                  <c:v>#N/A</c:v>
                </c:pt>
                <c:pt idx="4">
                  <c:v>759</c:v>
                </c:pt>
                <c:pt idx="5">
                  <c:v>#N/A</c:v>
                </c:pt>
                <c:pt idx="6">
                  <c:v>#N/A</c:v>
                </c:pt>
                <c:pt idx="7">
                  <c:v>293</c:v>
                </c:pt>
                <c:pt idx="8">
                  <c:v>#N/A</c:v>
                </c:pt>
                <c:pt idx="9">
                  <c:v>#N/A</c:v>
                </c:pt>
                <c:pt idx="10">
                  <c:v>135</c:v>
                </c:pt>
                <c:pt idx="11">
                  <c:v>#N/A</c:v>
                </c:pt>
                <c:pt idx="12">
                  <c:v>#N/A</c:v>
                </c:pt>
                <c:pt idx="13">
                  <c:v>0</c:v>
                </c:pt>
                <c:pt idx="14">
                  <c:v>#N/A</c:v>
                </c:pt>
              </c:numCache>
            </c:numRef>
          </c:val>
          <c:smooth val="0"/>
          <c:extLst>
            <c:ext xmlns:c16="http://schemas.microsoft.com/office/drawing/2014/chart" uri="{C3380CC4-5D6E-409C-BE32-E72D297353CC}">
              <c16:uniqueId val="{0000000B-0404-4643-9255-257FCFB3E5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1139</c:v>
                </c:pt>
                <c:pt idx="1">
                  <c:v>904</c:v>
                </c:pt>
                <c:pt idx="2">
                  <c:v>829</c:v>
                </c:pt>
              </c:numCache>
            </c:numRef>
          </c:val>
          <c:extLst>
            <c:ext xmlns:c16="http://schemas.microsoft.com/office/drawing/2014/chart" uri="{C3380CC4-5D6E-409C-BE32-E72D297353CC}">
              <c16:uniqueId val="{00000000-8F65-442E-8CB4-FA1449C160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165</c:v>
                </c:pt>
                <c:pt idx="1">
                  <c:v>165</c:v>
                </c:pt>
                <c:pt idx="2">
                  <c:v>176</c:v>
                </c:pt>
              </c:numCache>
            </c:numRef>
          </c:val>
          <c:extLst>
            <c:ext xmlns:c16="http://schemas.microsoft.com/office/drawing/2014/chart" uri="{C3380CC4-5D6E-409C-BE32-E72D297353CC}">
              <c16:uniqueId val="{00000001-8F65-442E-8CB4-FA1449C160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893</c:v>
                </c:pt>
                <c:pt idx="1">
                  <c:v>1285</c:v>
                </c:pt>
                <c:pt idx="2">
                  <c:v>1613</c:v>
                </c:pt>
              </c:numCache>
            </c:numRef>
          </c:val>
          <c:extLst>
            <c:ext xmlns:c16="http://schemas.microsoft.com/office/drawing/2014/chart" uri="{C3380CC4-5D6E-409C-BE32-E72D297353CC}">
              <c16:uniqueId val="{00000002-8F65-442E-8CB4-FA1449C160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離島という立地条件や全国平均を上回る高齢化率（令和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年度末</a:t>
          </a:r>
          <a:r>
            <a:rPr kumimoji="1" lang="en-US" altLang="ja-JP" sz="1100">
              <a:solidFill>
                <a:schemeClr val="tx1"/>
              </a:solidFill>
              <a:effectLst/>
              <a:latin typeface="+mn-lt"/>
              <a:ea typeface="+mn-ea"/>
              <a:cs typeface="+mn-cs"/>
            </a:rPr>
            <a:t>38.5</a:t>
          </a:r>
          <a:r>
            <a:rPr kumimoji="1" lang="ja-JP" altLang="ja-JP" sz="1100">
              <a:solidFill>
                <a:schemeClr val="tx1"/>
              </a:solidFill>
              <a:effectLst/>
              <a:latin typeface="+mn-lt"/>
              <a:ea typeface="+mn-ea"/>
              <a:cs typeface="+mn-cs"/>
            </a:rPr>
            <a:t>％）に加え、人口減少や町内に中心となる産業がないこと等を背景に財政基盤が弱く、類似団体平均を大きく下回っている。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年次的に町税等の収納率は向上してきているが、未だ県下下位にあるため、令和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年度から実施</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第３次天城町集中改革プランに基づき、さらなる収納業務の強化に取り組み、歳出面においても全事業総点検を行い、行財政改革</a:t>
          </a:r>
          <a:r>
            <a:rPr kumimoji="1" lang="ja-JP" altLang="en-US"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財政健全化を図る。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人事院勧告に伴う給与改定等による人件費の増</a:t>
          </a:r>
          <a:r>
            <a:rPr kumimoji="1" lang="ja-JP" altLang="ja-JP" sz="1100">
              <a:solidFill>
                <a:sysClr val="windowText" lastClr="000000"/>
              </a:solidFill>
              <a:effectLst/>
              <a:latin typeface="+mn-lt"/>
              <a:ea typeface="+mn-ea"/>
              <a:cs typeface="+mn-cs"/>
            </a:rPr>
            <a:t>や臨時財政対策債の減により、前年度と比較して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89.5</a:t>
          </a:r>
          <a:r>
            <a:rPr kumimoji="1" lang="ja-JP" altLang="ja-JP" sz="1100">
              <a:solidFill>
                <a:sysClr val="windowText" lastClr="000000"/>
              </a:solidFill>
              <a:effectLst/>
              <a:latin typeface="+mn-lt"/>
              <a:ea typeface="+mn-ea"/>
              <a:cs typeface="+mn-cs"/>
            </a:rPr>
            <a:t>％となり、類似団体平均を上回る結果となった。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収納強化による財源の確保や定員適正化計画に基づく人件費の抑制、長期的な起債計画による公債費の抑制など経常経費の削減に努め、類似団体平均を下回ることを目標とする。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446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143256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756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126238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7569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126238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人口１人あたりの人件費・物件費は類似団体平均を上回り、前年度と比較すると</a:t>
          </a:r>
          <a:r>
            <a:rPr kumimoji="1" lang="en-US" altLang="ja-JP" sz="1100">
              <a:solidFill>
                <a:schemeClr val="tx1"/>
              </a:solidFill>
              <a:effectLst/>
              <a:latin typeface="+mn-lt"/>
              <a:ea typeface="+mn-ea"/>
              <a:cs typeface="+mn-cs"/>
            </a:rPr>
            <a:t>29,590</a:t>
          </a:r>
          <a:r>
            <a:rPr kumimoji="1" lang="ja-JP" altLang="ja-JP" sz="1100">
              <a:solidFill>
                <a:schemeClr val="tx1"/>
              </a:solidFill>
              <a:effectLst/>
              <a:latin typeface="+mn-lt"/>
              <a:ea typeface="+mn-ea"/>
              <a:cs typeface="+mn-cs"/>
            </a:rPr>
            <a:t>円増加となった。要因としては、町が保有する施設（社会教育施設・保育所等）が多く、職員配置も必要になることから人件費が類似団体と比較して高水準にあることや</a:t>
          </a:r>
          <a:r>
            <a:rPr kumimoji="1" lang="ja-JP" altLang="en-US" sz="1100">
              <a:solidFill>
                <a:schemeClr val="tx1"/>
              </a:solidFill>
              <a:effectLst/>
              <a:latin typeface="+mn-lt"/>
              <a:ea typeface="+mn-ea"/>
              <a:cs typeface="+mn-cs"/>
            </a:rPr>
            <a:t>人事院勧告による給与等</a:t>
          </a:r>
          <a:r>
            <a:rPr kumimoji="1" lang="ja-JP" altLang="ja-JP" sz="1100">
              <a:solidFill>
                <a:schemeClr val="tx1"/>
              </a:solidFill>
              <a:effectLst/>
              <a:latin typeface="+mn-lt"/>
              <a:ea typeface="+mn-ea"/>
              <a:cs typeface="+mn-cs"/>
            </a:rPr>
            <a:t>の増が考えられる。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物件費については、類似団体平均以下ではあるが、</a:t>
          </a:r>
          <a:r>
            <a:rPr kumimoji="1" lang="ja-JP" altLang="en-US" sz="1100">
              <a:solidFill>
                <a:schemeClr val="tx1"/>
              </a:solidFill>
              <a:effectLst/>
              <a:latin typeface="+mn-lt"/>
              <a:ea typeface="+mn-ea"/>
              <a:cs typeface="+mn-cs"/>
            </a:rPr>
            <a:t>物価やエネルギー価格の高騰により</a:t>
          </a:r>
          <a:r>
            <a:rPr kumimoji="1" lang="ja-JP" altLang="ja-JP" sz="1100">
              <a:solidFill>
                <a:schemeClr val="tx1"/>
              </a:solidFill>
              <a:effectLst/>
              <a:latin typeface="+mn-lt"/>
              <a:ea typeface="+mn-ea"/>
              <a:cs typeface="+mn-cs"/>
            </a:rPr>
            <a:t>施設の維持管理経費等</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しており、今後も増加が見込まれることから</a:t>
          </a:r>
          <a:r>
            <a:rPr kumimoji="1" lang="ja-JP" altLang="ja-JP" sz="1100">
              <a:solidFill>
                <a:schemeClr val="tx1"/>
              </a:solidFill>
              <a:effectLst/>
              <a:latin typeface="+mn-lt"/>
              <a:ea typeface="+mn-ea"/>
              <a:cs typeface="+mn-cs"/>
            </a:rPr>
            <a:t>経費の節減に努める。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47799</xdr:rowOff>
    </xdr:from>
    <xdr:to>
      <xdr:col>23</xdr:col>
      <xdr:colOff>133350</xdr:colOff>
      <xdr:row>83</xdr:row>
      <xdr:rowOff>149800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8149"/>
          <a:ext cx="8382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22749</xdr:rowOff>
    </xdr:from>
    <xdr:to>
      <xdr:col>19</xdr:col>
      <xdr:colOff>133350</xdr:colOff>
      <xdr:row>83</xdr:row>
      <xdr:rowOff>47799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53099"/>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22749</xdr:rowOff>
    </xdr:from>
    <xdr:to>
      <xdr:col>15</xdr:col>
      <xdr:colOff>82550</xdr:colOff>
      <xdr:row>83</xdr:row>
      <xdr:rowOff>42242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53099"/>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62745</xdr:rowOff>
    </xdr:from>
    <xdr:to>
      <xdr:col>11</xdr:col>
      <xdr:colOff>31750</xdr:colOff>
      <xdr:row>83</xdr:row>
      <xdr:rowOff>42242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1645"/>
          <a:ext cx="889000" cy="1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99000</xdr:rowOff>
    </xdr:from>
    <xdr:to>
      <xdr:col>23</xdr:col>
      <xdr:colOff>184150</xdr:colOff>
      <xdr:row>84</xdr:row>
      <xdr:rowOff>29150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71077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168449</xdr:rowOff>
    </xdr:from>
    <xdr:to>
      <xdr:col>19</xdr:col>
      <xdr:colOff>184150</xdr:colOff>
      <xdr:row>83</xdr:row>
      <xdr:rowOff>98599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83376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1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143399</xdr:rowOff>
    </xdr:from>
    <xdr:to>
      <xdr:col>15</xdr:col>
      <xdr:colOff>133350</xdr:colOff>
      <xdr:row>83</xdr:row>
      <xdr:rowOff>73549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58326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8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162892</xdr:rowOff>
    </xdr:from>
    <xdr:to>
      <xdr:col>11</xdr:col>
      <xdr:colOff>82550</xdr:colOff>
      <xdr:row>83</xdr:row>
      <xdr:rowOff>93042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77819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11945</xdr:rowOff>
    </xdr:from>
    <xdr:to>
      <xdr:col>7</xdr:col>
      <xdr:colOff>31750</xdr:colOff>
      <xdr:row>82</xdr:row>
      <xdr:rowOff>113545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98322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5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、類似団体平均と比較して</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ポイント下回ることとなった。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今後も引き続き、給与の適正化に努めていく。</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82</xdr:row>
      <xdr:rowOff>103716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97493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167922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397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167922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017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90311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0017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国や県からの受託施設として気象観測施設や空港管理事務所、町特有の施設として農業センターや有線テレビ施設があること、町内４保育所を直営で行っていることなどから類似団体平均と比較して職員数が多くなっている</a:t>
          </a:r>
          <a:r>
            <a:rPr kumimoji="1" lang="ja-JP" altLang="en-US" sz="1100">
              <a:solidFill>
                <a:schemeClr val="tx1"/>
              </a:solidFill>
              <a:effectLst/>
              <a:latin typeface="+mn-lt"/>
              <a:ea typeface="+mn-ea"/>
              <a:cs typeface="+mn-cs"/>
            </a:rPr>
            <a:t>。</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第３次天城町集中改革プランに基づき、組織・機構の見直しや指定管理者制度の導入、早期退職募集制度の活用などにより定員適正化を図る。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2819</xdr:rowOff>
    </xdr:from>
    <xdr:to>
      <xdr:col>81</xdr:col>
      <xdr:colOff>44450</xdr:colOff>
      <xdr:row>63</xdr:row>
      <xdr:rowOff>23089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80416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102845</xdr:rowOff>
    </xdr:from>
    <xdr:to>
      <xdr:col>77</xdr:col>
      <xdr:colOff>44450</xdr:colOff>
      <xdr:row>63</xdr:row>
      <xdr:rowOff>2819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32745"/>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102845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71054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92710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710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143739</xdr:rowOff>
    </xdr:from>
    <xdr:to>
      <xdr:col>81</xdr:col>
      <xdr:colOff>95250</xdr:colOff>
      <xdr:row>63</xdr:row>
      <xdr:rowOff>73889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115816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123469</xdr:rowOff>
    </xdr:from>
    <xdr:to>
      <xdr:col>77</xdr:col>
      <xdr:colOff>95250</xdr:colOff>
      <xdr:row>63</xdr:row>
      <xdr:rowOff>53619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7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38396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83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52045</xdr:rowOff>
    </xdr:from>
    <xdr:to>
      <xdr:col>73</xdr:col>
      <xdr:colOff>44450</xdr:colOff>
      <xdr:row>62</xdr:row>
      <xdr:rowOff>153645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前年度と比較して</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となったが、類似団体平均を下回ることとなった。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近年、起債発行抑制により改善されてきているが大規模事業を計画しているため、</a:t>
          </a:r>
          <a:r>
            <a:rPr kumimoji="1" lang="ja-JP" altLang="en-US" sz="1100">
              <a:solidFill>
                <a:schemeClr val="tx1"/>
              </a:solidFill>
              <a:effectLst/>
              <a:latin typeface="+mn-lt"/>
              <a:ea typeface="+mn-ea"/>
              <a:cs typeface="+mn-cs"/>
            </a:rPr>
            <a:t>来年度以降も実質公債費</a:t>
          </a:r>
          <a:r>
            <a:rPr kumimoji="1" lang="ja-JP" altLang="ja-JP" sz="1100">
              <a:solidFill>
                <a:schemeClr val="tx1"/>
              </a:solidFill>
              <a:effectLst/>
              <a:latin typeface="+mn-lt"/>
              <a:ea typeface="+mn-ea"/>
              <a:cs typeface="+mn-cs"/>
            </a:rPr>
            <a:t>比率が上昇することが予想される。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今後控えている事業計画の整理</a:t>
          </a:r>
          <a:r>
            <a:rPr kumimoji="1" lang="ja-JP" altLang="en-US" sz="1100">
              <a:solidFill>
                <a:schemeClr val="tx1"/>
              </a:solidFill>
              <a:effectLst/>
              <a:latin typeface="+mn-lt"/>
              <a:ea typeface="+mn-ea"/>
              <a:cs typeface="+mn-cs"/>
            </a:rPr>
            <a:t>や基金の活用</a:t>
          </a:r>
          <a:r>
            <a:rPr kumimoji="1" lang="ja-JP" altLang="ja-JP" sz="1100">
              <a:solidFill>
                <a:schemeClr val="tx1"/>
              </a:solidFill>
              <a:effectLst/>
              <a:latin typeface="+mn-lt"/>
              <a:ea typeface="+mn-ea"/>
              <a:cs typeface="+mn-cs"/>
            </a:rPr>
            <a:t>など</a:t>
          </a:r>
          <a:r>
            <a:rPr kumimoji="1" lang="ja-JP" altLang="en-US" sz="1100">
              <a:solidFill>
                <a:schemeClr val="tx1"/>
              </a:solidFill>
              <a:effectLst/>
              <a:latin typeface="+mn-lt"/>
              <a:ea typeface="+mn-ea"/>
              <a:cs typeface="+mn-cs"/>
            </a:rPr>
            <a:t>を行うことで</a:t>
          </a:r>
          <a:r>
            <a:rPr kumimoji="1" lang="ja-JP" altLang="ja-JP" sz="1100">
              <a:solidFill>
                <a:schemeClr val="tx1"/>
              </a:solidFill>
              <a:effectLst/>
              <a:latin typeface="+mn-lt"/>
              <a:ea typeface="+mn-ea"/>
              <a:cs typeface="+mn-cs"/>
            </a:rPr>
            <a:t>、起債依存型の事業実施を見直し、町債の新規発行抑制に努める。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41063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1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49106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121496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2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一般廃棄物処理施設整備基金等の特定目的基金の新設により前年度と比較して、</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ポイント減となり、将来負担比率が</a:t>
          </a:r>
          <a:r>
            <a:rPr kumimoji="1" lang="ja-JP" altLang="en-US" sz="1100">
              <a:solidFill>
                <a:schemeClr val="tx1"/>
              </a:solidFill>
              <a:effectLst/>
              <a:latin typeface="+mn-lt"/>
              <a:ea typeface="+mn-ea"/>
              <a:cs typeface="+mn-cs"/>
            </a:rPr>
            <a:t>なし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給食センターの更新などの</a:t>
          </a:r>
          <a:r>
            <a:rPr kumimoji="1" lang="ja-JP" altLang="ja-JP" sz="1100">
              <a:solidFill>
                <a:schemeClr val="tx1"/>
              </a:solidFill>
              <a:effectLst/>
              <a:latin typeface="+mn-lt"/>
              <a:ea typeface="+mn-ea"/>
              <a:cs typeface="+mn-cs"/>
            </a:rPr>
            <a:t>大規模事業を計画しており</a:t>
          </a:r>
          <a:r>
            <a:rPr kumimoji="1" lang="ja-JP" altLang="en-US" sz="1100">
              <a:solidFill>
                <a:schemeClr val="tx1"/>
              </a:solidFill>
              <a:effectLst/>
              <a:latin typeface="+mn-lt"/>
              <a:ea typeface="+mn-ea"/>
              <a:cs typeface="+mn-cs"/>
            </a:rPr>
            <a:t>将来負担</a:t>
          </a:r>
          <a:r>
            <a:rPr kumimoji="1" lang="ja-JP" altLang="ja-JP" sz="1100">
              <a:solidFill>
                <a:schemeClr val="tx1"/>
              </a:solidFill>
              <a:effectLst/>
              <a:latin typeface="+mn-lt"/>
              <a:ea typeface="+mn-ea"/>
              <a:cs typeface="+mn-cs"/>
            </a:rPr>
            <a:t>比率の上昇が見込まれるため、事業実施の適正化と特定目的基金の計画的な積立等を行い、財政健全化に努める。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130326</xdr:rowOff>
    </xdr:from>
    <xdr:to>
      <xdr:col>77</xdr:col>
      <xdr:colOff>44450</xdr:colOff>
      <xdr:row>14</xdr:row>
      <xdr:rowOff>11732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5917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11732</xdr:rowOff>
    </xdr:from>
    <xdr:to>
      <xdr:col>72</xdr:col>
      <xdr:colOff>203200</xdr:colOff>
      <xdr:row>15</xdr:row>
      <xdr:rowOff>16087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1203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10341</xdr:rowOff>
    </xdr:from>
    <xdr:to>
      <xdr:col>68</xdr:col>
      <xdr:colOff>152400</xdr:colOff>
      <xdr:row>15</xdr:row>
      <xdr:rowOff>16087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5820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79526</xdr:rowOff>
    </xdr:from>
    <xdr:to>
      <xdr:col>77</xdr:col>
      <xdr:colOff>95250</xdr:colOff>
      <xdr:row>14</xdr:row>
      <xdr:rowOff>9676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165903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132382</xdr:rowOff>
    </xdr:from>
    <xdr:to>
      <xdr:col>73</xdr:col>
      <xdr:colOff>44450</xdr:colOff>
      <xdr:row>14</xdr:row>
      <xdr:rowOff>62532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47309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51664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45918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人件費については、前年度と比較して</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ポイント増加し、類似団体と比べても高い水準にある。これは、町特有の施設等に係る職員数が多いことと、</a:t>
          </a:r>
          <a:r>
            <a:rPr kumimoji="1" lang="ja-JP" altLang="en-US" sz="1100">
              <a:solidFill>
                <a:schemeClr val="tx1"/>
              </a:solidFill>
              <a:effectLst/>
              <a:latin typeface="+mn-lt"/>
              <a:ea typeface="+mn-ea"/>
              <a:cs typeface="+mn-cs"/>
            </a:rPr>
            <a:t>人事院勧告による給与費等が増加した</a:t>
          </a:r>
          <a:r>
            <a:rPr kumimoji="1" lang="ja-JP" altLang="ja-JP" sz="1100">
              <a:solidFill>
                <a:schemeClr val="tx1"/>
              </a:solidFill>
              <a:effectLst/>
              <a:latin typeface="+mn-lt"/>
              <a:ea typeface="+mn-ea"/>
              <a:cs typeface="+mn-cs"/>
            </a:rPr>
            <a:t>ことが考えられる。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今後、住民サービスを低下させることなく、第３次天城町集中改革プランに基づき指定管理者制度の導入や、早期退職募集制度の活用などを行い人件費の抑制を図る。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8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86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40</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物件費に係る経常収支比率は前年度と比較し</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、類似団体平均と比較して、</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ポイント下回</a:t>
          </a:r>
          <a:r>
            <a:rPr kumimoji="1" lang="ja-JP" altLang="en-US" sz="1100">
              <a:solidFill>
                <a:schemeClr val="tx1"/>
              </a:solidFill>
              <a:effectLst/>
              <a:latin typeface="+mn-lt"/>
              <a:ea typeface="+mn-ea"/>
              <a:cs typeface="+mn-cs"/>
            </a:rPr>
            <a:t>ることとなった</a:t>
          </a:r>
          <a:r>
            <a:rPr kumimoji="1" lang="ja-JP"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物価高騰やエネルギー価格が増加傾向</a:t>
          </a:r>
          <a:r>
            <a:rPr kumimoji="1" lang="ja-JP" altLang="ja-JP" sz="1100">
              <a:solidFill>
                <a:schemeClr val="tx1"/>
              </a:solidFill>
              <a:effectLst/>
              <a:latin typeface="+mn-lt"/>
              <a:ea typeface="+mn-ea"/>
              <a:cs typeface="+mn-cs"/>
            </a:rPr>
            <a:t>にあるため、引き続き必要性・効率性を考慮し、改善を行っていく。</a:t>
          </a:r>
          <a:endParaRPr lang="ja-JP" altLang="ja-JP">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0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136525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0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136525</xdr:rowOff>
    </xdr:from>
    <xdr:to>
      <xdr:col>73</xdr:col>
      <xdr:colOff>180975</xdr:colOff>
      <xdr:row>14</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36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146050</xdr:rowOff>
    </xdr:from>
    <xdr:to>
      <xdr:col>69</xdr:col>
      <xdr:colOff>92075</xdr:colOff>
      <xdr:row>17</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46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85725</xdr:rowOff>
    </xdr:from>
    <xdr:to>
      <xdr:col>74</xdr:col>
      <xdr:colOff>31750</xdr:colOff>
      <xdr:row>15</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26052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経常一般財源に占める扶助費については、類似団体平均より</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ポイント上回っている</a:t>
          </a:r>
          <a:r>
            <a:rPr kumimoji="1" lang="ja-JP" altLang="en-US" sz="1100">
              <a:solidFill>
                <a:schemeClr val="tx1"/>
              </a:solidFill>
              <a:effectLst/>
              <a:latin typeface="+mn-lt"/>
              <a:ea typeface="+mn-ea"/>
              <a:cs typeface="+mn-cs"/>
            </a:rPr>
            <a:t>が、前年度と比較すると</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ポイント減少した</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少子高齢化が進行するなかで福祉の充実を図りながら大幅な増とならないよう努める。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その他に係る経常収支比率は前年度より</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ポイント増加したが、類似団体平均を</a:t>
          </a:r>
          <a:r>
            <a:rPr kumimoji="1" lang="en-US" altLang="ja-JP" sz="1100">
              <a:solidFill>
                <a:schemeClr val="tx1"/>
              </a:solidFill>
              <a:effectLst/>
              <a:latin typeface="+mn-lt"/>
              <a:ea typeface="+mn-ea"/>
              <a:cs typeface="+mn-cs"/>
            </a:rPr>
            <a:t>4.1</a:t>
          </a:r>
          <a:r>
            <a:rPr kumimoji="1" lang="ja-JP" altLang="ja-JP" sz="1100">
              <a:solidFill>
                <a:schemeClr val="tx1"/>
              </a:solidFill>
              <a:effectLst/>
              <a:latin typeface="+mn-lt"/>
              <a:ea typeface="+mn-ea"/>
              <a:cs typeface="+mn-cs"/>
            </a:rPr>
            <a:t>ポイント下回った。</a:t>
          </a:r>
          <a:endParaRPr lang="ja-JP" altLang="ja-JP">
            <a:solidFill>
              <a:schemeClr val="tx1"/>
            </a:solidFill>
            <a:effectLst/>
          </a:endParaRPr>
        </a:p>
        <a:p>
          <a:r>
            <a:rPr kumimoji="1" lang="ja-JP" altLang="ja-JP" sz="1100">
              <a:solidFill>
                <a:schemeClr val="tx1"/>
              </a:solidFill>
              <a:effectLst/>
              <a:latin typeface="+mn-lt"/>
              <a:ea typeface="+mn-ea"/>
              <a:cs typeface="+mn-cs"/>
            </a:rPr>
            <a:t>　今後も使用料や保険料等の適正化を図ることなどにより、税収を主な財源とする普通会計の負担額を減らしていくよう努める。</a:t>
          </a:r>
          <a:endParaRPr lang="ja-JP" altLang="ja-JP">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51562</xdr:rowOff>
    </xdr:from>
    <xdr:to>
      <xdr:col>82</xdr:col>
      <xdr:colOff>107950</xdr:colOff>
      <xdr:row>55</xdr:row>
      <xdr:rowOff>65278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481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55</xdr:row>
      <xdr:rowOff>51562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472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42418</xdr:rowOff>
    </xdr:from>
    <xdr:to>
      <xdr:col>73</xdr:col>
      <xdr:colOff>180975</xdr:colOff>
      <xdr:row>55</xdr:row>
      <xdr:rowOff>65278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472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55</xdr:row>
      <xdr:rowOff>147574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495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xdr:rowOff>
    </xdr:from>
    <xdr:to>
      <xdr:col>78</xdr:col>
      <xdr:colOff>120650</xdr:colOff>
      <xdr:row>55</xdr:row>
      <xdr:rowOff>102362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112539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163068</xdr:rowOff>
    </xdr:from>
    <xdr:to>
      <xdr:col>74</xdr:col>
      <xdr:colOff>31750</xdr:colOff>
      <xdr:row>55</xdr:row>
      <xdr:rowOff>93218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103395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補助費等に係る経常収支比率は前年度より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し、類似団体平均を</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ポイント上回った。</a:t>
          </a:r>
          <a:endParaRPr lang="ja-JP" altLang="ja-JP">
            <a:solidFill>
              <a:schemeClr val="tx1"/>
            </a:solidFill>
            <a:effectLst/>
          </a:endParaRPr>
        </a:p>
        <a:p>
          <a:r>
            <a:rPr kumimoji="1" lang="ja-JP" altLang="ja-JP" sz="1100">
              <a:solidFill>
                <a:schemeClr val="tx1"/>
              </a:solidFill>
              <a:effectLst/>
              <a:latin typeface="+mn-lt"/>
              <a:ea typeface="+mn-ea"/>
              <a:cs typeface="+mn-cs"/>
            </a:rPr>
            <a:t>　これは、</a:t>
          </a:r>
          <a:r>
            <a:rPr kumimoji="1" lang="ja-JP" altLang="en-US" sz="1100">
              <a:solidFill>
                <a:schemeClr val="tx1"/>
              </a:solidFill>
              <a:effectLst/>
              <a:latin typeface="+mn-lt"/>
              <a:ea typeface="+mn-ea"/>
              <a:cs typeface="+mn-cs"/>
            </a:rPr>
            <a:t>前年度に物価高騰対策として各種補助事業を行ったことによるものである</a:t>
          </a:r>
          <a:r>
            <a:rPr kumimoji="1" lang="ja-JP"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　今後も第３次天城町集中改革プランに基づき、補助金交付基準等の見直しや適正化に努める。</a:t>
          </a:r>
          <a:endParaRPr lang="ja-JP" altLang="ja-JP">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38</xdr:row>
      <xdr:rowOff>8128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580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公債費の経常収支比率については、元利償還金が減少したことによ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前年度と比較して</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った。</a:t>
          </a:r>
          <a:r>
            <a:rPr kumimoji="1" lang="ja-JP" altLang="ja-JP" sz="1100">
              <a:solidFill>
                <a:schemeClr val="tx1"/>
              </a:solidFill>
              <a:effectLst/>
              <a:latin typeface="+mn-lt"/>
              <a:ea typeface="+mn-ea"/>
              <a:cs typeface="+mn-cs"/>
            </a:rPr>
            <a:t>来年度より</a:t>
          </a:r>
          <a:r>
            <a:rPr kumimoji="1" lang="ja-JP" altLang="en-US" sz="1100">
              <a:solidFill>
                <a:schemeClr val="tx1"/>
              </a:solidFill>
              <a:effectLst/>
              <a:latin typeface="+mn-lt"/>
              <a:ea typeface="+mn-ea"/>
              <a:cs typeface="+mn-cs"/>
            </a:rPr>
            <a:t>大型事業実施に伴う元金償還が開始されるため、</a:t>
          </a:r>
          <a:r>
            <a:rPr kumimoji="1" lang="ja-JP" altLang="ja-JP" sz="1100">
              <a:solidFill>
                <a:schemeClr val="tx1"/>
              </a:solidFill>
              <a:effectLst/>
              <a:latin typeface="+mn-lt"/>
              <a:ea typeface="+mn-ea"/>
              <a:cs typeface="+mn-cs"/>
            </a:rPr>
            <a:t>公債費比率が上昇することが予想される。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長期的な起債計画を行い、事業計画の整理・縮減を図るなど、起債依存型の事業実施を見直し、町債の新規発行の抑制に努めていく。</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83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838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67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公債費以外の経常収支比率は前年度より</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ポイント増加し、類似団体平均を</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ポイント上回った。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保育所等の施設運営に係る職員数が多いことに加え、</a:t>
          </a:r>
          <a:r>
            <a:rPr kumimoji="1" lang="ja-JP" altLang="en-US" sz="1100">
              <a:solidFill>
                <a:schemeClr val="tx1"/>
              </a:solidFill>
              <a:effectLst/>
              <a:latin typeface="+mn-lt"/>
              <a:ea typeface="+mn-ea"/>
              <a:cs typeface="+mn-cs"/>
            </a:rPr>
            <a:t>人事院勧告による給与等の改定</a:t>
          </a:r>
          <a:r>
            <a:rPr kumimoji="1" lang="ja-JP" altLang="ja-JP" sz="1100">
              <a:solidFill>
                <a:schemeClr val="tx1"/>
              </a:solidFill>
              <a:effectLst/>
              <a:latin typeface="+mn-lt"/>
              <a:ea typeface="+mn-ea"/>
              <a:cs typeface="+mn-cs"/>
            </a:rPr>
            <a:t>を行ったこともあり、経常人件費が多くを占めているのが現状である。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今後も定員の適正化や行財政改革についてさらに強化していく。</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72137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017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011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148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164864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70429</xdr:rowOff>
    </xdr:from>
    <xdr:to>
      <xdr:col>29</xdr:col>
      <xdr:colOff>127000</xdr:colOff>
      <xdr:row>15</xdr:row>
      <xdr:rowOff>149369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9804"/>
          <a:ext cx="647700" cy="7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149369</xdr:rowOff>
    </xdr:from>
    <xdr:to>
      <xdr:col>26</xdr:col>
      <xdr:colOff>50800</xdr:colOff>
      <xdr:row>16</xdr:row>
      <xdr:rowOff>24005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8744"/>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24005</xdr:rowOff>
    </xdr:from>
    <xdr:to>
      <xdr:col>22</xdr:col>
      <xdr:colOff>114300</xdr:colOff>
      <xdr:row>16</xdr:row>
      <xdr:rowOff>34896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14830"/>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34896</xdr:rowOff>
    </xdr:from>
    <xdr:to>
      <xdr:col>18</xdr:col>
      <xdr:colOff>177800</xdr:colOff>
      <xdr:row>16</xdr:row>
      <xdr:rowOff>111266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25721"/>
          <a:ext cx="698500" cy="7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19629</xdr:rowOff>
    </xdr:from>
    <xdr:to>
      <xdr:col>29</xdr:col>
      <xdr:colOff>177800</xdr:colOff>
      <xdr:row>15</xdr:row>
      <xdr:rowOff>121229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36156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98569</xdr:rowOff>
    </xdr:from>
    <xdr:to>
      <xdr:col>26</xdr:col>
      <xdr:colOff>101600</xdr:colOff>
      <xdr:row>16</xdr:row>
      <xdr:rowOff>28719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38896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144655</xdr:rowOff>
    </xdr:from>
    <xdr:to>
      <xdr:col>22</xdr:col>
      <xdr:colOff>165100</xdr:colOff>
      <xdr:row>16</xdr:row>
      <xdr:rowOff>74805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84982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155546</xdr:rowOff>
    </xdr:from>
    <xdr:to>
      <xdr:col>19</xdr:col>
      <xdr:colOff>38100</xdr:colOff>
      <xdr:row>16</xdr:row>
      <xdr:rowOff>85696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7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95873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60466</xdr:rowOff>
    </xdr:from>
    <xdr:to>
      <xdr:col>15</xdr:col>
      <xdr:colOff>101600</xdr:colOff>
      <xdr:row>16</xdr:row>
      <xdr:rowOff>162066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5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287934</xdr:rowOff>
    </xdr:from>
    <xdr:to>
      <xdr:col>29</xdr:col>
      <xdr:colOff>127000</xdr:colOff>
      <xdr:row>35</xdr:row>
      <xdr:rowOff>296638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8284"/>
          <a:ext cx="647700" cy="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287934</xdr:rowOff>
    </xdr:from>
    <xdr:to>
      <xdr:col>26</xdr:col>
      <xdr:colOff>50800</xdr:colOff>
      <xdr:row>36</xdr:row>
      <xdr:rowOff>51023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8284"/>
          <a:ext cx="698500" cy="10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51023</xdr:rowOff>
    </xdr:from>
    <xdr:to>
      <xdr:col>22</xdr:col>
      <xdr:colOff>114300</xdr:colOff>
      <xdr:row>36</xdr:row>
      <xdr:rowOff>80969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04273"/>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334765</xdr:rowOff>
    </xdr:from>
    <xdr:to>
      <xdr:col>18</xdr:col>
      <xdr:colOff>177800</xdr:colOff>
      <xdr:row>36</xdr:row>
      <xdr:rowOff>80969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45115"/>
          <a:ext cx="698500" cy="8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245838</xdr:rowOff>
    </xdr:from>
    <xdr:to>
      <xdr:col>29</xdr:col>
      <xdr:colOff>177800</xdr:colOff>
      <xdr:row>36</xdr:row>
      <xdr:rowOff>4538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6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217915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237134</xdr:rowOff>
    </xdr:from>
    <xdr:to>
      <xdr:col>26</xdr:col>
      <xdr:colOff>101600</xdr:colOff>
      <xdr:row>35</xdr:row>
      <xdr:rowOff>338734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323511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3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223</xdr:rowOff>
    </xdr:from>
    <xdr:to>
      <xdr:col>22</xdr:col>
      <xdr:colOff>165100</xdr:colOff>
      <xdr:row>36</xdr:row>
      <xdr:rowOff>101823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86600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30169</xdr:rowOff>
    </xdr:from>
    <xdr:to>
      <xdr:col>19</xdr:col>
      <xdr:colOff>38100</xdr:colOff>
      <xdr:row>36</xdr:row>
      <xdr:rowOff>131769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116546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283965</xdr:rowOff>
    </xdr:from>
    <xdr:to>
      <xdr:col>15</xdr:col>
      <xdr:colOff>101600</xdr:colOff>
      <xdr:row>36</xdr:row>
      <xdr:rowOff>42665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52842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129030</xdr:rowOff>
    </xdr:from>
    <xdr:to>
      <xdr:col>24</xdr:col>
      <xdr:colOff>63500</xdr:colOff>
      <xdr:row>33</xdr:row>
      <xdr:rowOff>45134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15430"/>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45134</xdr:rowOff>
    </xdr:from>
    <xdr:to>
      <xdr:col>19</xdr:col>
      <xdr:colOff>177800</xdr:colOff>
      <xdr:row>33</xdr:row>
      <xdr:rowOff>103667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02984"/>
          <a:ext cx="88900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103667</xdr:rowOff>
    </xdr:from>
    <xdr:to>
      <xdr:col>15</xdr:col>
      <xdr:colOff>50800</xdr:colOff>
      <xdr:row>33</xdr:row>
      <xdr:rowOff>113423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61517"/>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113423</xdr:rowOff>
    </xdr:from>
    <xdr:to>
      <xdr:col>10</xdr:col>
      <xdr:colOff>114300</xdr:colOff>
      <xdr:row>35</xdr:row>
      <xdr:rowOff>26932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71273"/>
          <a:ext cx="889000" cy="2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78230</xdr:rowOff>
    </xdr:from>
    <xdr:to>
      <xdr:col>24</xdr:col>
      <xdr:colOff>114300</xdr:colOff>
      <xdr:row>33</xdr:row>
      <xdr:rowOff>8380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101107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1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165784</xdr:rowOff>
    </xdr:from>
    <xdr:to>
      <xdr:col>20</xdr:col>
      <xdr:colOff>38100</xdr:colOff>
      <xdr:row>33</xdr:row>
      <xdr:rowOff>95934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112461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52867</xdr:rowOff>
    </xdr:from>
    <xdr:to>
      <xdr:col>15</xdr:col>
      <xdr:colOff>101600</xdr:colOff>
      <xdr:row>33</xdr:row>
      <xdr:rowOff>154467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170994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4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62623</xdr:rowOff>
    </xdr:from>
    <xdr:to>
      <xdr:col>10</xdr:col>
      <xdr:colOff>165100</xdr:colOff>
      <xdr:row>33</xdr:row>
      <xdr:rowOff>164223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9300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49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147582</xdr:rowOff>
    </xdr:from>
    <xdr:to>
      <xdr:col>6</xdr:col>
      <xdr:colOff>38100</xdr:colOff>
      <xdr:row>35</xdr:row>
      <xdr:rowOff>77732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94259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63161</xdr:rowOff>
    </xdr:from>
    <xdr:to>
      <xdr:col>24</xdr:col>
      <xdr:colOff>63500</xdr:colOff>
      <xdr:row>58</xdr:row>
      <xdr:rowOff>98956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07261"/>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96380</xdr:rowOff>
    </xdr:from>
    <xdr:to>
      <xdr:col>19</xdr:col>
      <xdr:colOff>177800</xdr:colOff>
      <xdr:row>58</xdr:row>
      <xdr:rowOff>98956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40480"/>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57735</xdr:rowOff>
    </xdr:from>
    <xdr:to>
      <xdr:col>15</xdr:col>
      <xdr:colOff>50800</xdr:colOff>
      <xdr:row>58</xdr:row>
      <xdr:rowOff>96380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01835"/>
          <a:ext cx="8890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56086</xdr:rowOff>
    </xdr:from>
    <xdr:to>
      <xdr:col>10</xdr:col>
      <xdr:colOff>114300</xdr:colOff>
      <xdr:row>58</xdr:row>
      <xdr:rowOff>57735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00186"/>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12361</xdr:rowOff>
    </xdr:from>
    <xdr:to>
      <xdr:col>24</xdr:col>
      <xdr:colOff>114300</xdr:colOff>
      <xdr:row>58</xdr:row>
      <xdr:rowOff>113961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162238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48156</xdr:rowOff>
    </xdr:from>
    <xdr:to>
      <xdr:col>20</xdr:col>
      <xdr:colOff>38100</xdr:colOff>
      <xdr:row>58</xdr:row>
      <xdr:rowOff>149756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140883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8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45580</xdr:rowOff>
    </xdr:from>
    <xdr:to>
      <xdr:col>15</xdr:col>
      <xdr:colOff>101600</xdr:colOff>
      <xdr:row>58</xdr:row>
      <xdr:rowOff>147180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138307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8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6935</xdr:rowOff>
    </xdr:from>
    <xdr:to>
      <xdr:col>10</xdr:col>
      <xdr:colOff>165100</xdr:colOff>
      <xdr:row>58</xdr:row>
      <xdr:rowOff>108535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99662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4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5286</xdr:rowOff>
    </xdr:from>
    <xdr:to>
      <xdr:col>6</xdr:col>
      <xdr:colOff>38100</xdr:colOff>
      <xdr:row>58</xdr:row>
      <xdr:rowOff>106886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98013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18217</xdr:rowOff>
    </xdr:from>
    <xdr:to>
      <xdr:col>24</xdr:col>
      <xdr:colOff>63500</xdr:colOff>
      <xdr:row>78</xdr:row>
      <xdr:rowOff>123965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1317"/>
          <a:ext cx="838200" cy="10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100285</xdr:rowOff>
    </xdr:from>
    <xdr:to>
      <xdr:col>19</xdr:col>
      <xdr:colOff>177800</xdr:colOff>
      <xdr:row>78</xdr:row>
      <xdr:rowOff>123965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3385"/>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100285</xdr:rowOff>
    </xdr:from>
    <xdr:to>
      <xdr:col>15</xdr:col>
      <xdr:colOff>50800</xdr:colOff>
      <xdr:row>78</xdr:row>
      <xdr:rowOff>150710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3385"/>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150710</xdr:rowOff>
    </xdr:from>
    <xdr:to>
      <xdr:col>10</xdr:col>
      <xdr:colOff>114300</xdr:colOff>
      <xdr:row>79</xdr:row>
      <xdr:rowOff>3741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23810"/>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138867</xdr:rowOff>
    </xdr:from>
    <xdr:to>
      <xdr:col>24</xdr:col>
      <xdr:colOff>114300</xdr:colOff>
      <xdr:row>78</xdr:row>
      <xdr:rowOff>69017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117294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73165</xdr:rowOff>
    </xdr:from>
    <xdr:to>
      <xdr:col>20</xdr:col>
      <xdr:colOff>38100</xdr:colOff>
      <xdr:row>79</xdr:row>
      <xdr:rowOff>3315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165892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49485</xdr:rowOff>
    </xdr:from>
    <xdr:to>
      <xdr:col>15</xdr:col>
      <xdr:colOff>101600</xdr:colOff>
      <xdr:row>78</xdr:row>
      <xdr:rowOff>151085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142212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99910</xdr:rowOff>
    </xdr:from>
    <xdr:to>
      <xdr:col>10</xdr:col>
      <xdr:colOff>165100</xdr:colOff>
      <xdr:row>79</xdr:row>
      <xdr:rowOff>30060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21187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6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124391</xdr:rowOff>
    </xdr:from>
    <xdr:to>
      <xdr:col>6</xdr:col>
      <xdr:colOff>38100</xdr:colOff>
      <xdr:row>79</xdr:row>
      <xdr:rowOff>54541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164864</xdr:rowOff>
    </xdr:from>
    <xdr:to>
      <xdr:col>24</xdr:col>
      <xdr:colOff>63500</xdr:colOff>
      <xdr:row>95</xdr:row>
      <xdr:rowOff>72644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09714"/>
          <a:ext cx="838200" cy="2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14066</xdr:rowOff>
    </xdr:from>
    <xdr:to>
      <xdr:col>19</xdr:col>
      <xdr:colOff>177800</xdr:colOff>
      <xdr:row>95</xdr:row>
      <xdr:rowOff>72644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01816"/>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14066</xdr:rowOff>
    </xdr:from>
    <xdr:to>
      <xdr:col>15</xdr:col>
      <xdr:colOff>50800</xdr:colOff>
      <xdr:row>96</xdr:row>
      <xdr:rowOff>97495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1816"/>
          <a:ext cx="889000" cy="2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97495</xdr:rowOff>
    </xdr:from>
    <xdr:to>
      <xdr:col>10</xdr:col>
      <xdr:colOff>114300</xdr:colOff>
      <xdr:row>97</xdr:row>
      <xdr:rowOff>16036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56695"/>
          <a:ext cx="889000" cy="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114064</xdr:rowOff>
    </xdr:from>
    <xdr:to>
      <xdr:col>24</xdr:col>
      <xdr:colOff>114300</xdr:colOff>
      <xdr:row>94</xdr:row>
      <xdr:rowOff>44214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136941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1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21844</xdr:rowOff>
    </xdr:from>
    <xdr:to>
      <xdr:col>20</xdr:col>
      <xdr:colOff>38100</xdr:colOff>
      <xdr:row>95</xdr:row>
      <xdr:rowOff>123444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139971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134716</xdr:rowOff>
    </xdr:from>
    <xdr:to>
      <xdr:col>15</xdr:col>
      <xdr:colOff>101600</xdr:colOff>
      <xdr:row>95</xdr:row>
      <xdr:rowOff>64866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81393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46695</xdr:rowOff>
    </xdr:from>
    <xdr:to>
      <xdr:col>10</xdr:col>
      <xdr:colOff>165100</xdr:colOff>
      <xdr:row>96</xdr:row>
      <xdr:rowOff>148295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164822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136686</xdr:rowOff>
    </xdr:from>
    <xdr:to>
      <xdr:col>6</xdr:col>
      <xdr:colOff>38100</xdr:colOff>
      <xdr:row>97</xdr:row>
      <xdr:rowOff>66836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83363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84626</xdr:rowOff>
    </xdr:from>
    <xdr:to>
      <xdr:col>55</xdr:col>
      <xdr:colOff>0</xdr:colOff>
      <xdr:row>36</xdr:row>
      <xdr:rowOff>2177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85376"/>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136015</xdr:rowOff>
    </xdr:from>
    <xdr:to>
      <xdr:col>50</xdr:col>
      <xdr:colOff>114300</xdr:colOff>
      <xdr:row>35</xdr:row>
      <xdr:rowOff>84626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965315"/>
          <a:ext cx="889000" cy="1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85423</xdr:rowOff>
    </xdr:from>
    <xdr:to>
      <xdr:col>45</xdr:col>
      <xdr:colOff>177800</xdr:colOff>
      <xdr:row>34</xdr:row>
      <xdr:rowOff>136015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14723"/>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85423</xdr:rowOff>
    </xdr:from>
    <xdr:to>
      <xdr:col>41</xdr:col>
      <xdr:colOff>50800</xdr:colOff>
      <xdr:row>37</xdr:row>
      <xdr:rowOff>1909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14723"/>
          <a:ext cx="889000" cy="4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122827</xdr:rowOff>
    </xdr:from>
    <xdr:to>
      <xdr:col>55</xdr:col>
      <xdr:colOff>50800</xdr:colOff>
      <xdr:row>36</xdr:row>
      <xdr:rowOff>52977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145704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33826</xdr:rowOff>
    </xdr:from>
    <xdr:to>
      <xdr:col>50</xdr:col>
      <xdr:colOff>165100</xdr:colOff>
      <xdr:row>35</xdr:row>
      <xdr:rowOff>135426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151953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85215</xdr:rowOff>
    </xdr:from>
    <xdr:to>
      <xdr:col>46</xdr:col>
      <xdr:colOff>38100</xdr:colOff>
      <xdr:row>35</xdr:row>
      <xdr:rowOff>15365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31892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34623</xdr:rowOff>
    </xdr:from>
    <xdr:to>
      <xdr:col>41</xdr:col>
      <xdr:colOff>101600</xdr:colOff>
      <xdr:row>34</xdr:row>
      <xdr:rowOff>136223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152750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122559</xdr:rowOff>
    </xdr:from>
    <xdr:to>
      <xdr:col>36</xdr:col>
      <xdr:colOff>165100</xdr:colOff>
      <xdr:row>37</xdr:row>
      <xdr:rowOff>52709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43836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61247</xdr:rowOff>
    </xdr:from>
    <xdr:to>
      <xdr:col>55</xdr:col>
      <xdr:colOff>0</xdr:colOff>
      <xdr:row>55</xdr:row>
      <xdr:rowOff>169063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90997"/>
          <a:ext cx="838200" cy="10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61247</xdr:rowOff>
    </xdr:from>
    <xdr:to>
      <xdr:col>50</xdr:col>
      <xdr:colOff>114300</xdr:colOff>
      <xdr:row>56</xdr:row>
      <xdr:rowOff>132248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90997"/>
          <a:ext cx="889000" cy="2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132248</xdr:rowOff>
    </xdr:from>
    <xdr:to>
      <xdr:col>45</xdr:col>
      <xdr:colOff>177800</xdr:colOff>
      <xdr:row>57</xdr:row>
      <xdr:rowOff>10795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3448"/>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10795</xdr:rowOff>
    </xdr:from>
    <xdr:to>
      <xdr:col>41</xdr:col>
      <xdr:colOff>50800</xdr:colOff>
      <xdr:row>57</xdr:row>
      <xdr:rowOff>12450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83445"/>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118263</xdr:rowOff>
    </xdr:from>
    <xdr:to>
      <xdr:col>55</xdr:col>
      <xdr:colOff>50800</xdr:colOff>
      <xdr:row>56</xdr:row>
      <xdr:rowOff>48413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141140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9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10447</xdr:rowOff>
    </xdr:from>
    <xdr:to>
      <xdr:col>50</xdr:col>
      <xdr:colOff>165100</xdr:colOff>
      <xdr:row>55</xdr:row>
      <xdr:rowOff>112047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128574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1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81448</xdr:rowOff>
    </xdr:from>
    <xdr:to>
      <xdr:col>46</xdr:col>
      <xdr:colOff>38100</xdr:colOff>
      <xdr:row>57</xdr:row>
      <xdr:rowOff>11598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2725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7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131445</xdr:rowOff>
    </xdr:from>
    <xdr:to>
      <xdr:col>41</xdr:col>
      <xdr:colOff>101600</xdr:colOff>
      <xdr:row>57</xdr:row>
      <xdr:rowOff>61595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52722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2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133100</xdr:rowOff>
    </xdr:from>
    <xdr:to>
      <xdr:col>36</xdr:col>
      <xdr:colOff>165100</xdr:colOff>
      <xdr:row>57</xdr:row>
      <xdr:rowOff>63250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54377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2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90464</xdr:rowOff>
    </xdr:from>
    <xdr:to>
      <xdr:col>55</xdr:col>
      <xdr:colOff>0</xdr:colOff>
      <xdr:row>76</xdr:row>
      <xdr:rowOff>50386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77764"/>
          <a:ext cx="838200" cy="3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90464</xdr:rowOff>
    </xdr:from>
    <xdr:to>
      <xdr:col>50</xdr:col>
      <xdr:colOff>114300</xdr:colOff>
      <xdr:row>76</xdr:row>
      <xdr:rowOff>143709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77764"/>
          <a:ext cx="889000" cy="39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143709</xdr:rowOff>
    </xdr:from>
    <xdr:to>
      <xdr:col>45</xdr:col>
      <xdr:colOff>177800</xdr:colOff>
      <xdr:row>77</xdr:row>
      <xdr:rowOff>81842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73909"/>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9393</xdr:rowOff>
    </xdr:from>
    <xdr:to>
      <xdr:col>41</xdr:col>
      <xdr:colOff>50800</xdr:colOff>
      <xdr:row>77</xdr:row>
      <xdr:rowOff>81842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39593"/>
          <a:ext cx="889000" cy="2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171036</xdr:rowOff>
    </xdr:from>
    <xdr:to>
      <xdr:col>55</xdr:col>
      <xdr:colOff>50800</xdr:colOff>
      <xdr:row>76</xdr:row>
      <xdr:rowOff>101186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22463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39664</xdr:rowOff>
    </xdr:from>
    <xdr:to>
      <xdr:col>50</xdr:col>
      <xdr:colOff>165100</xdr:colOff>
      <xdr:row>74</xdr:row>
      <xdr:rowOff>141264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157791</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5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92909</xdr:rowOff>
    </xdr:from>
    <xdr:to>
      <xdr:col>46</xdr:col>
      <xdr:colOff>38100</xdr:colOff>
      <xdr:row>77</xdr:row>
      <xdr:rowOff>23059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39587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31042</xdr:rowOff>
    </xdr:from>
    <xdr:to>
      <xdr:col>41</xdr:col>
      <xdr:colOff>101600</xdr:colOff>
      <xdr:row>77</xdr:row>
      <xdr:rowOff>132642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130043</xdr:rowOff>
    </xdr:from>
    <xdr:to>
      <xdr:col>36</xdr:col>
      <xdr:colOff>165100</xdr:colOff>
      <xdr:row>76</xdr:row>
      <xdr:rowOff>60193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76720</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119298</xdr:rowOff>
    </xdr:from>
    <xdr:to>
      <xdr:col>55</xdr:col>
      <xdr:colOff>0</xdr:colOff>
      <xdr:row>97</xdr:row>
      <xdr:rowOff>78436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78498"/>
          <a:ext cx="8382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78436</xdr:rowOff>
    </xdr:from>
    <xdr:to>
      <xdr:col>50</xdr:col>
      <xdr:colOff>114300</xdr:colOff>
      <xdr:row>97</xdr:row>
      <xdr:rowOff>124524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09086"/>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14999</xdr:rowOff>
    </xdr:from>
    <xdr:to>
      <xdr:col>45</xdr:col>
      <xdr:colOff>177800</xdr:colOff>
      <xdr:row>97</xdr:row>
      <xdr:rowOff>124524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45649"/>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14999</xdr:rowOff>
    </xdr:from>
    <xdr:to>
      <xdr:col>41</xdr:col>
      <xdr:colOff>50800</xdr:colOff>
      <xdr:row>98</xdr:row>
      <xdr:rowOff>52744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45649"/>
          <a:ext cx="889000" cy="2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68498</xdr:rowOff>
    </xdr:from>
    <xdr:to>
      <xdr:col>55</xdr:col>
      <xdr:colOff>50800</xdr:colOff>
      <xdr:row>96</xdr:row>
      <xdr:rowOff>170098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91375</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27636</xdr:rowOff>
    </xdr:from>
    <xdr:to>
      <xdr:col>50</xdr:col>
      <xdr:colOff>165100</xdr:colOff>
      <xdr:row>97</xdr:row>
      <xdr:rowOff>129236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73724</xdr:rowOff>
    </xdr:from>
    <xdr:to>
      <xdr:col>46</xdr:col>
      <xdr:colOff>38100</xdr:colOff>
      <xdr:row>98</xdr:row>
      <xdr:rowOff>3874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135649</xdr:rowOff>
    </xdr:from>
    <xdr:to>
      <xdr:col>41</xdr:col>
      <xdr:colOff>101600</xdr:colOff>
      <xdr:row>97</xdr:row>
      <xdr:rowOff>65799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1944</xdr:rowOff>
    </xdr:from>
    <xdr:to>
      <xdr:col>36</xdr:col>
      <xdr:colOff>165100</xdr:colOff>
      <xdr:row>98</xdr:row>
      <xdr:rowOff>103544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108031</xdr:rowOff>
    </xdr:from>
    <xdr:to>
      <xdr:col>85</xdr:col>
      <xdr:colOff>127000</xdr:colOff>
      <xdr:row>38</xdr:row>
      <xdr:rowOff>149926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23131"/>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149926</xdr:rowOff>
    </xdr:from>
    <xdr:to>
      <xdr:col>81</xdr:col>
      <xdr:colOff>50800</xdr:colOff>
      <xdr:row>39</xdr:row>
      <xdr:rowOff>11554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65026"/>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159337</xdr:rowOff>
    </xdr:from>
    <xdr:to>
      <xdr:col>76</xdr:col>
      <xdr:colOff>114300</xdr:colOff>
      <xdr:row>39</xdr:row>
      <xdr:rowOff>11554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74437"/>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41280</xdr:rowOff>
    </xdr:from>
    <xdr:to>
      <xdr:col>71</xdr:col>
      <xdr:colOff>177800</xdr:colOff>
      <xdr:row>38</xdr:row>
      <xdr:rowOff>159337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56380"/>
          <a:ext cx="889000" cy="1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57231</xdr:rowOff>
    </xdr:from>
    <xdr:to>
      <xdr:col>85</xdr:col>
      <xdr:colOff>177800</xdr:colOff>
      <xdr:row>38</xdr:row>
      <xdr:rowOff>158831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99126</xdr:rowOff>
    </xdr:from>
    <xdr:to>
      <xdr:col>81</xdr:col>
      <xdr:colOff>101600</xdr:colOff>
      <xdr:row>39</xdr:row>
      <xdr:rowOff>29276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20403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132204</xdr:rowOff>
    </xdr:from>
    <xdr:to>
      <xdr:col>76</xdr:col>
      <xdr:colOff>165100</xdr:colOff>
      <xdr:row>39</xdr:row>
      <xdr:rowOff>62354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53481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108537</xdr:rowOff>
    </xdr:from>
    <xdr:to>
      <xdr:col>72</xdr:col>
      <xdr:colOff>38100</xdr:colOff>
      <xdr:row>39</xdr:row>
      <xdr:rowOff>38687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29814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161930</xdr:rowOff>
    </xdr:from>
    <xdr:to>
      <xdr:col>67</xdr:col>
      <xdr:colOff>101600</xdr:colOff>
      <xdr:row>38</xdr:row>
      <xdr:rowOff>92080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108607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2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28330</xdr:rowOff>
    </xdr:from>
    <xdr:to>
      <xdr:col>85</xdr:col>
      <xdr:colOff>127000</xdr:colOff>
      <xdr:row>76</xdr:row>
      <xdr:rowOff>41935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58530"/>
          <a:ext cx="8382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28330</xdr:rowOff>
    </xdr:from>
    <xdr:to>
      <xdr:col>81</xdr:col>
      <xdr:colOff>50800</xdr:colOff>
      <xdr:row>76</xdr:row>
      <xdr:rowOff>49220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5853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46496</xdr:rowOff>
    </xdr:from>
    <xdr:to>
      <xdr:col>76</xdr:col>
      <xdr:colOff>114300</xdr:colOff>
      <xdr:row>76</xdr:row>
      <xdr:rowOff>49220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76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23727</xdr:rowOff>
    </xdr:from>
    <xdr:to>
      <xdr:col>71</xdr:col>
      <xdr:colOff>177800</xdr:colOff>
      <xdr:row>76</xdr:row>
      <xdr:rowOff>46496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53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162585</xdr:rowOff>
    </xdr:from>
    <xdr:to>
      <xdr:col>85</xdr:col>
      <xdr:colOff>177800</xdr:colOff>
      <xdr:row>76</xdr:row>
      <xdr:rowOff>92735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14012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148980</xdr:rowOff>
    </xdr:from>
    <xdr:to>
      <xdr:col>81</xdr:col>
      <xdr:colOff>101600</xdr:colOff>
      <xdr:row>76</xdr:row>
      <xdr:rowOff>79130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95657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78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169870</xdr:rowOff>
    </xdr:from>
    <xdr:to>
      <xdr:col>76</xdr:col>
      <xdr:colOff>165100</xdr:colOff>
      <xdr:row>76</xdr:row>
      <xdr:rowOff>100020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116547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0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167146</xdr:rowOff>
    </xdr:from>
    <xdr:to>
      <xdr:col>72</xdr:col>
      <xdr:colOff>38100</xdr:colOff>
      <xdr:row>76</xdr:row>
      <xdr:rowOff>97296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113823</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0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144377</xdr:rowOff>
    </xdr:from>
    <xdr:to>
      <xdr:col>67</xdr:col>
      <xdr:colOff>101600</xdr:colOff>
      <xdr:row>76</xdr:row>
      <xdr:rowOff>74527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91054</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17827</xdr:rowOff>
    </xdr:from>
    <xdr:to>
      <xdr:col>85</xdr:col>
      <xdr:colOff>127000</xdr:colOff>
      <xdr:row>97</xdr:row>
      <xdr:rowOff>25380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48477"/>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81756</xdr:rowOff>
    </xdr:from>
    <xdr:to>
      <xdr:col>81</xdr:col>
      <xdr:colOff>50800</xdr:colOff>
      <xdr:row>97</xdr:row>
      <xdr:rowOff>17827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40956"/>
          <a:ext cx="889000" cy="1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81756</xdr:rowOff>
    </xdr:from>
    <xdr:to>
      <xdr:col>76</xdr:col>
      <xdr:colOff>114300</xdr:colOff>
      <xdr:row>97</xdr:row>
      <xdr:rowOff>54101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40956"/>
          <a:ext cx="889000" cy="1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54101</xdr:rowOff>
    </xdr:from>
    <xdr:to>
      <xdr:col>71</xdr:col>
      <xdr:colOff>177800</xdr:colOff>
      <xdr:row>97</xdr:row>
      <xdr:rowOff>88995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84751"/>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146030</xdr:rowOff>
    </xdr:from>
    <xdr:to>
      <xdr:col>85</xdr:col>
      <xdr:colOff>177800</xdr:colOff>
      <xdr:row>97</xdr:row>
      <xdr:rowOff>76180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168907</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5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138477</xdr:rowOff>
    </xdr:from>
    <xdr:to>
      <xdr:col>81</xdr:col>
      <xdr:colOff>101600</xdr:colOff>
      <xdr:row>97</xdr:row>
      <xdr:rowOff>68627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85154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3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30956</xdr:rowOff>
    </xdr:from>
    <xdr:to>
      <xdr:col>76</xdr:col>
      <xdr:colOff>165100</xdr:colOff>
      <xdr:row>96</xdr:row>
      <xdr:rowOff>132556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149083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26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3301</xdr:rowOff>
    </xdr:from>
    <xdr:to>
      <xdr:col>72</xdr:col>
      <xdr:colOff>38100</xdr:colOff>
      <xdr:row>97</xdr:row>
      <xdr:rowOff>104901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121428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4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38195</xdr:rowOff>
    </xdr:from>
    <xdr:to>
      <xdr:col>67</xdr:col>
      <xdr:colOff>101600</xdr:colOff>
      <xdr:row>97</xdr:row>
      <xdr:rowOff>139795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156322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25157</xdr:rowOff>
    </xdr:from>
    <xdr:to>
      <xdr:col>116</xdr:col>
      <xdr:colOff>63500</xdr:colOff>
      <xdr:row>76</xdr:row>
      <xdr:rowOff>52161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55357"/>
          <a:ext cx="838200" cy="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25157</xdr:rowOff>
    </xdr:from>
    <xdr:to>
      <xdr:col>111</xdr:col>
      <xdr:colOff>177800</xdr:colOff>
      <xdr:row>76</xdr:row>
      <xdr:rowOff>65695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5357"/>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65695</xdr:rowOff>
    </xdr:from>
    <xdr:to>
      <xdr:col>107</xdr:col>
      <xdr:colOff>50800</xdr:colOff>
      <xdr:row>76</xdr:row>
      <xdr:rowOff>75761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95895"/>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1381</xdr:rowOff>
    </xdr:from>
    <xdr:to>
      <xdr:col>102</xdr:col>
      <xdr:colOff>114300</xdr:colOff>
      <xdr:row>76</xdr:row>
      <xdr:rowOff>75761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31581"/>
          <a:ext cx="889000" cy="7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1361</xdr:rowOff>
    </xdr:from>
    <xdr:to>
      <xdr:col>116</xdr:col>
      <xdr:colOff>114300</xdr:colOff>
      <xdr:row>76</xdr:row>
      <xdr:rowOff>102961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151238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145806</xdr:rowOff>
    </xdr:from>
    <xdr:to>
      <xdr:col>112</xdr:col>
      <xdr:colOff>38100</xdr:colOff>
      <xdr:row>76</xdr:row>
      <xdr:rowOff>75955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4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67084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14895</xdr:rowOff>
    </xdr:from>
    <xdr:to>
      <xdr:col>107</xdr:col>
      <xdr:colOff>101600</xdr:colOff>
      <xdr:row>76</xdr:row>
      <xdr:rowOff>116495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107622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24961</xdr:rowOff>
    </xdr:from>
    <xdr:to>
      <xdr:col>102</xdr:col>
      <xdr:colOff>165100</xdr:colOff>
      <xdr:row>76</xdr:row>
      <xdr:rowOff>126561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117688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122032</xdr:rowOff>
    </xdr:from>
    <xdr:to>
      <xdr:col>98</xdr:col>
      <xdr:colOff>38100</xdr:colOff>
      <xdr:row>76</xdr:row>
      <xdr:rowOff>52183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80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43308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mn-lt"/>
              <a:ea typeface="+mn-ea"/>
              <a:cs typeface="+mn-cs"/>
            </a:rPr>
            <a:t>　</a:t>
          </a:r>
          <a:r>
            <a:rPr kumimoji="1" lang="ja-JP" altLang="ja-JP" sz="1100" baseline="0">
              <a:solidFill>
                <a:schemeClr val="tx1"/>
              </a:solidFill>
              <a:effectLst/>
              <a:latin typeface="+mn-lt"/>
              <a:ea typeface="+mn-ea"/>
              <a:cs typeface="+mn-cs"/>
            </a:rPr>
            <a:t>住民一人あたりのコストとして人件費が</a:t>
          </a:r>
          <a:r>
            <a:rPr kumimoji="1" lang="en-US" altLang="ja-JP" sz="1100" baseline="0">
              <a:solidFill>
                <a:schemeClr val="tx1"/>
              </a:solidFill>
              <a:effectLst/>
              <a:latin typeface="+mn-lt"/>
              <a:ea typeface="+mn-ea"/>
              <a:cs typeface="+mn-cs"/>
            </a:rPr>
            <a:t>261,867</a:t>
          </a:r>
          <a:r>
            <a:rPr kumimoji="1" lang="ja-JP" altLang="ja-JP" sz="1100" baseline="0">
              <a:solidFill>
                <a:schemeClr val="tx1"/>
              </a:solidFill>
              <a:effectLst/>
              <a:latin typeface="+mn-lt"/>
              <a:ea typeface="+mn-ea"/>
              <a:cs typeface="+mn-cs"/>
            </a:rPr>
            <a:t>円、扶助費が</a:t>
          </a:r>
          <a:r>
            <a:rPr kumimoji="1" lang="en-US" altLang="ja-JP" sz="1100" baseline="0">
              <a:solidFill>
                <a:schemeClr val="tx1"/>
              </a:solidFill>
              <a:effectLst/>
              <a:latin typeface="+mn-lt"/>
              <a:ea typeface="+mn-ea"/>
              <a:cs typeface="+mn-cs"/>
            </a:rPr>
            <a:t>135,358</a:t>
          </a:r>
          <a:r>
            <a:rPr kumimoji="1" lang="ja-JP" altLang="ja-JP" sz="1100" baseline="0">
              <a:solidFill>
                <a:schemeClr val="tx1"/>
              </a:solidFill>
              <a:effectLst/>
              <a:latin typeface="+mn-lt"/>
              <a:ea typeface="+mn-ea"/>
              <a:cs typeface="+mn-cs"/>
            </a:rPr>
            <a:t>円、普通建設事業費（うち新規整備）が</a:t>
          </a:r>
          <a:r>
            <a:rPr kumimoji="1" lang="en-US" altLang="ja-JP" sz="1100" baseline="0">
              <a:solidFill>
                <a:schemeClr val="tx1"/>
              </a:solidFill>
              <a:effectLst/>
              <a:latin typeface="+mn-lt"/>
              <a:ea typeface="+mn-ea"/>
              <a:cs typeface="+mn-cs"/>
            </a:rPr>
            <a:t>94,535</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、積立金が</a:t>
          </a:r>
          <a:r>
            <a:rPr kumimoji="1" lang="en-US" altLang="ja-JP" sz="1100" baseline="0">
              <a:solidFill>
                <a:schemeClr val="tx1"/>
              </a:solidFill>
              <a:effectLst/>
              <a:latin typeface="+mn-lt"/>
              <a:ea typeface="+mn-ea"/>
              <a:cs typeface="+mn-cs"/>
            </a:rPr>
            <a:t>125,009</a:t>
          </a:r>
          <a:r>
            <a:rPr kumimoji="1" lang="ja-JP" altLang="en-US" sz="1100" baseline="0">
              <a:solidFill>
                <a:schemeClr val="tx1"/>
              </a:solidFill>
              <a:effectLst/>
              <a:latin typeface="+mn-lt"/>
              <a:ea typeface="+mn-ea"/>
              <a:cs typeface="+mn-cs"/>
            </a:rPr>
            <a:t>円</a:t>
          </a:r>
          <a:r>
            <a:rPr kumimoji="1" lang="ja-JP" altLang="ja-JP" sz="1100" baseline="0">
              <a:solidFill>
                <a:schemeClr val="tx1"/>
              </a:solidFill>
              <a:effectLst/>
              <a:latin typeface="+mn-lt"/>
              <a:ea typeface="+mn-ea"/>
              <a:cs typeface="+mn-cs"/>
            </a:rPr>
            <a:t>となっており類似団体と比較して高い状況となっている。人件費については、町が保有・運営する施設が多くそれに伴い職員数も多いことから類似団体と比較しても以前から高い水準となっている</a:t>
          </a:r>
          <a:r>
            <a:rPr kumimoji="1" lang="ja-JP" altLang="en-US" sz="1100" baseline="0">
              <a:solidFill>
                <a:schemeClr val="tx1"/>
              </a:solidFill>
              <a:effectLst/>
              <a:latin typeface="+mn-lt"/>
              <a:ea typeface="+mn-ea"/>
              <a:cs typeface="+mn-cs"/>
            </a:rPr>
            <a:t>ことに加え、</a:t>
          </a:r>
          <a:r>
            <a:rPr kumimoji="1" lang="ja-JP" altLang="ja-JP" sz="1100" baseline="0">
              <a:solidFill>
                <a:schemeClr val="tx1"/>
              </a:solidFill>
              <a:effectLst/>
              <a:latin typeface="+mn-lt"/>
              <a:ea typeface="+mn-ea"/>
              <a:cs typeface="+mn-cs"/>
            </a:rPr>
            <a:t>人事院勧告による給与改定など</a:t>
          </a:r>
          <a:r>
            <a:rPr kumimoji="1" lang="ja-JP" altLang="en-US" sz="1100" baseline="0">
              <a:solidFill>
                <a:schemeClr val="tx1"/>
              </a:solidFill>
              <a:effectLst/>
              <a:latin typeface="+mn-lt"/>
              <a:ea typeface="+mn-ea"/>
              <a:cs typeface="+mn-cs"/>
            </a:rPr>
            <a:t>により増加することとなった。</a:t>
          </a:r>
          <a:r>
            <a:rPr kumimoji="1" lang="ja-JP" altLang="ja-JP" sz="1100" baseline="0">
              <a:solidFill>
                <a:schemeClr val="tx1"/>
              </a:solidFill>
              <a:effectLst/>
              <a:latin typeface="+mn-lt"/>
              <a:ea typeface="+mn-ea"/>
              <a:cs typeface="+mn-cs"/>
            </a:rPr>
            <a:t>職員配置の見直しなど人員の適正化を図り、人件費の抑制に努める。扶助費については、</a:t>
          </a:r>
          <a:r>
            <a:rPr kumimoji="1" lang="ja-JP" altLang="en-US" sz="1100" baseline="0">
              <a:solidFill>
                <a:schemeClr val="tx1"/>
              </a:solidFill>
              <a:effectLst/>
              <a:latin typeface="+mn-lt"/>
              <a:ea typeface="+mn-ea"/>
              <a:cs typeface="+mn-cs"/>
            </a:rPr>
            <a:t>障害者自立支援給付費の増や価格高騰重点支援給付金事業を実施</a:t>
          </a:r>
          <a:r>
            <a:rPr kumimoji="1" lang="ja-JP" altLang="ja-JP" sz="1100" baseline="0">
              <a:solidFill>
                <a:schemeClr val="tx1"/>
              </a:solidFill>
              <a:effectLst/>
              <a:latin typeface="+mn-lt"/>
              <a:ea typeface="+mn-ea"/>
              <a:cs typeface="+mn-cs"/>
            </a:rPr>
            <a:t>したことで、増加</a:t>
          </a:r>
          <a:r>
            <a:rPr kumimoji="1" lang="ja-JP" altLang="en-US" sz="1100" baseline="0">
              <a:solidFill>
                <a:schemeClr val="tx1"/>
              </a:solidFill>
              <a:effectLst/>
              <a:latin typeface="+mn-lt"/>
              <a:ea typeface="+mn-ea"/>
              <a:cs typeface="+mn-cs"/>
            </a:rPr>
            <a:t>となった</a:t>
          </a:r>
          <a:r>
            <a:rPr kumimoji="1" lang="ja-JP" altLang="ja-JP" sz="1100" baseline="0">
              <a:solidFill>
                <a:schemeClr val="tx1"/>
              </a:solidFill>
              <a:effectLst/>
              <a:latin typeface="+mn-lt"/>
              <a:ea typeface="+mn-ea"/>
              <a:cs typeface="+mn-cs"/>
            </a:rPr>
            <a:t>。普通建設事業費（うち新規整備）については、あまぎ自然と伝統文化体験館整備事業費が本格的に始動したこと</a:t>
          </a:r>
          <a:r>
            <a:rPr kumimoji="1" lang="ja-JP" altLang="en-US" sz="1100" baseline="0">
              <a:solidFill>
                <a:schemeClr val="tx1"/>
              </a:solidFill>
              <a:effectLst/>
              <a:latin typeface="+mn-lt"/>
              <a:ea typeface="+mn-ea"/>
              <a:cs typeface="+mn-cs"/>
            </a:rPr>
            <a:t>や町内私立高校の学生寮建設</a:t>
          </a:r>
          <a:r>
            <a:rPr kumimoji="1" lang="ja-JP" altLang="ja-JP" sz="1100" baseline="0">
              <a:solidFill>
                <a:schemeClr val="tx1"/>
              </a:solidFill>
              <a:effectLst/>
              <a:latin typeface="+mn-lt"/>
              <a:ea typeface="+mn-ea"/>
              <a:cs typeface="+mn-cs"/>
            </a:rPr>
            <a:t>による増</a:t>
          </a:r>
          <a:r>
            <a:rPr kumimoji="1" lang="ja-JP" altLang="en-US" sz="1100" baseline="0">
              <a:solidFill>
                <a:schemeClr val="tx1"/>
              </a:solidFill>
              <a:effectLst/>
              <a:latin typeface="+mn-lt"/>
              <a:ea typeface="+mn-ea"/>
              <a:cs typeface="+mn-cs"/>
            </a:rPr>
            <a:t>が要因である。給食センター等の更新事業が予定されているため</a:t>
          </a:r>
          <a:r>
            <a:rPr kumimoji="1" lang="ja-JP" altLang="ja-JP" sz="1100" baseline="0">
              <a:solidFill>
                <a:schemeClr val="tx1"/>
              </a:solidFill>
              <a:effectLst/>
              <a:latin typeface="+mn-lt"/>
              <a:ea typeface="+mn-ea"/>
              <a:cs typeface="+mn-cs"/>
            </a:rPr>
            <a:t>今後</a:t>
          </a:r>
          <a:r>
            <a:rPr kumimoji="1" lang="ja-JP" altLang="en-US" sz="1100" baseline="0">
              <a:solidFill>
                <a:schemeClr val="tx1"/>
              </a:solidFill>
              <a:effectLst/>
              <a:latin typeface="+mn-lt"/>
              <a:ea typeface="+mn-ea"/>
              <a:cs typeface="+mn-cs"/>
            </a:rPr>
            <a:t>は、更新整備にかかる普通建設事業費が増加</a:t>
          </a:r>
          <a:r>
            <a:rPr kumimoji="1" lang="ja-JP" altLang="ja-JP" sz="1100" baseline="0">
              <a:solidFill>
                <a:schemeClr val="tx1"/>
              </a:solidFill>
              <a:effectLst/>
              <a:latin typeface="+mn-lt"/>
              <a:ea typeface="+mn-ea"/>
              <a:cs typeface="+mn-cs"/>
            </a:rPr>
            <a:t>していくものと思われる。</a:t>
          </a:r>
          <a:r>
            <a:rPr kumimoji="1" lang="ja-JP" altLang="en-US" sz="1100" baseline="0">
              <a:solidFill>
                <a:schemeClr val="tx1"/>
              </a:solidFill>
              <a:effectLst/>
              <a:latin typeface="+mn-lt"/>
              <a:ea typeface="+mn-ea"/>
              <a:cs typeface="+mn-cs"/>
            </a:rPr>
            <a:t>積立金については、一般廃棄物処理施設整備基金などの</a:t>
          </a:r>
          <a:r>
            <a:rPr kumimoji="1" lang="en-US" altLang="ja-JP" sz="1100" baseline="0">
              <a:solidFill>
                <a:schemeClr val="tx1"/>
              </a:solidFill>
              <a:effectLst/>
              <a:latin typeface="+mn-lt"/>
              <a:ea typeface="+mn-ea"/>
              <a:cs typeface="+mn-cs"/>
            </a:rPr>
            <a:t>4</a:t>
          </a:r>
          <a:r>
            <a:rPr kumimoji="1" lang="ja-JP" altLang="en-US" sz="1100" baseline="0">
              <a:solidFill>
                <a:schemeClr val="tx1"/>
              </a:solidFill>
              <a:effectLst/>
              <a:latin typeface="+mn-lt"/>
              <a:ea typeface="+mn-ea"/>
              <a:cs typeface="+mn-cs"/>
            </a:rPr>
            <a:t>つの新規特定目的基金を設置したことが主な要因である。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150114</xdr:rowOff>
    </xdr:from>
    <xdr:to>
      <xdr:col>24</xdr:col>
      <xdr:colOff>63500</xdr:colOff>
      <xdr:row>32</xdr:row>
      <xdr:rowOff>158877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65064"/>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146304</xdr:rowOff>
    </xdr:from>
    <xdr:to>
      <xdr:col>19</xdr:col>
      <xdr:colOff>177800</xdr:colOff>
      <xdr:row>32</xdr:row>
      <xdr:rowOff>158877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3270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146304</xdr:rowOff>
    </xdr:from>
    <xdr:to>
      <xdr:col>15</xdr:col>
      <xdr:colOff>50800</xdr:colOff>
      <xdr:row>33</xdr:row>
      <xdr:rowOff>62611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32704"/>
          <a:ext cx="8890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68580</xdr:rowOff>
    </xdr:from>
    <xdr:to>
      <xdr:col>10</xdr:col>
      <xdr:colOff>114300</xdr:colOff>
      <xdr:row>33</xdr:row>
      <xdr:rowOff>62611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4980"/>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99314</xdr:rowOff>
    </xdr:from>
    <xdr:to>
      <xdr:col>24</xdr:col>
      <xdr:colOff>114300</xdr:colOff>
      <xdr:row>32</xdr:row>
      <xdr:rowOff>29464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122191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6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108077</xdr:rowOff>
    </xdr:from>
    <xdr:to>
      <xdr:col>20</xdr:col>
      <xdr:colOff>38100</xdr:colOff>
      <xdr:row>33</xdr:row>
      <xdr:rowOff>38227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54754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95504</xdr:rowOff>
    </xdr:from>
    <xdr:to>
      <xdr:col>15</xdr:col>
      <xdr:colOff>101600</xdr:colOff>
      <xdr:row>33</xdr:row>
      <xdr:rowOff>25654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42181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11811</xdr:rowOff>
    </xdr:from>
    <xdr:to>
      <xdr:col>10</xdr:col>
      <xdr:colOff>165100</xdr:colOff>
      <xdr:row>33</xdr:row>
      <xdr:rowOff>113411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129938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17780</xdr:rowOff>
    </xdr:from>
    <xdr:to>
      <xdr:col>6</xdr:col>
      <xdr:colOff>38100</xdr:colOff>
      <xdr:row>32</xdr:row>
      <xdr:rowOff>119380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135907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81536</xdr:rowOff>
    </xdr:from>
    <xdr:to>
      <xdr:col>24</xdr:col>
      <xdr:colOff>63500</xdr:colOff>
      <xdr:row>57</xdr:row>
      <xdr:rowOff>110748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4186"/>
          <a:ext cx="8382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48699</xdr:rowOff>
    </xdr:from>
    <xdr:to>
      <xdr:col>19</xdr:col>
      <xdr:colOff>177800</xdr:colOff>
      <xdr:row>57</xdr:row>
      <xdr:rowOff>110748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9899"/>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171415</xdr:rowOff>
    </xdr:from>
    <xdr:to>
      <xdr:col>15</xdr:col>
      <xdr:colOff>50800</xdr:colOff>
      <xdr:row>56</xdr:row>
      <xdr:rowOff>48699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01165"/>
          <a:ext cx="889000" cy="4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171415</xdr:rowOff>
    </xdr:from>
    <xdr:to>
      <xdr:col>10</xdr:col>
      <xdr:colOff>114300</xdr:colOff>
      <xdr:row>57</xdr:row>
      <xdr:rowOff>46188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01165"/>
          <a:ext cx="889000" cy="2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30736</xdr:rowOff>
    </xdr:from>
    <xdr:to>
      <xdr:col>24</xdr:col>
      <xdr:colOff>114300</xdr:colOff>
      <xdr:row>57</xdr:row>
      <xdr:rowOff>132336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9163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59948</xdr:rowOff>
    </xdr:from>
    <xdr:to>
      <xdr:col>20</xdr:col>
      <xdr:colOff>38100</xdr:colOff>
      <xdr:row>57</xdr:row>
      <xdr:rowOff>161548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152675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169349</xdr:rowOff>
    </xdr:from>
    <xdr:to>
      <xdr:col>15</xdr:col>
      <xdr:colOff>101600</xdr:colOff>
      <xdr:row>56</xdr:row>
      <xdr:rowOff>99499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116026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120615</xdr:rowOff>
    </xdr:from>
    <xdr:to>
      <xdr:col>10</xdr:col>
      <xdr:colOff>165100</xdr:colOff>
      <xdr:row>56</xdr:row>
      <xdr:rowOff>50765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67292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166838</xdr:rowOff>
    </xdr:from>
    <xdr:to>
      <xdr:col>6</xdr:col>
      <xdr:colOff>38100</xdr:colOff>
      <xdr:row>57</xdr:row>
      <xdr:rowOff>96988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113515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117905</xdr:rowOff>
    </xdr:from>
    <xdr:to>
      <xdr:col>24</xdr:col>
      <xdr:colOff>63500</xdr:colOff>
      <xdr:row>75</xdr:row>
      <xdr:rowOff>43931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5205"/>
          <a:ext cx="838200" cy="9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119162</xdr:rowOff>
    </xdr:from>
    <xdr:to>
      <xdr:col>19</xdr:col>
      <xdr:colOff>177800</xdr:colOff>
      <xdr:row>75</xdr:row>
      <xdr:rowOff>43931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6462"/>
          <a:ext cx="889000" cy="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119162</xdr:rowOff>
    </xdr:from>
    <xdr:to>
      <xdr:col>15</xdr:col>
      <xdr:colOff>50800</xdr:colOff>
      <xdr:row>75</xdr:row>
      <xdr:rowOff>167452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6462"/>
          <a:ext cx="889000" cy="2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167452</xdr:rowOff>
    </xdr:from>
    <xdr:to>
      <xdr:col>10</xdr:col>
      <xdr:colOff>114300</xdr:colOff>
      <xdr:row>76</xdr:row>
      <xdr:rowOff>60111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6202"/>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67105</xdr:rowOff>
    </xdr:from>
    <xdr:to>
      <xdr:col>24</xdr:col>
      <xdr:colOff>114300</xdr:colOff>
      <xdr:row>74</xdr:row>
      <xdr:rowOff>168705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89982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164581</xdr:rowOff>
    </xdr:from>
    <xdr:to>
      <xdr:col>20</xdr:col>
      <xdr:colOff>38100</xdr:colOff>
      <xdr:row>75</xdr:row>
      <xdr:rowOff>94731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111258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68362</xdr:rowOff>
    </xdr:from>
    <xdr:to>
      <xdr:col>15</xdr:col>
      <xdr:colOff>101600</xdr:colOff>
      <xdr:row>74</xdr:row>
      <xdr:rowOff>169962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116652</xdr:rowOff>
    </xdr:from>
    <xdr:to>
      <xdr:col>10</xdr:col>
      <xdr:colOff>165100</xdr:colOff>
      <xdr:row>76</xdr:row>
      <xdr:rowOff>46802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9311</xdr:rowOff>
    </xdr:from>
    <xdr:to>
      <xdr:col>6</xdr:col>
      <xdr:colOff>38100</xdr:colOff>
      <xdr:row>76</xdr:row>
      <xdr:rowOff>110911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102038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131821</xdr:rowOff>
    </xdr:from>
    <xdr:to>
      <xdr:col>24</xdr:col>
      <xdr:colOff>63500</xdr:colOff>
      <xdr:row>97</xdr:row>
      <xdr:rowOff>25450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91021"/>
          <a:ext cx="8382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12179</xdr:rowOff>
    </xdr:from>
    <xdr:to>
      <xdr:col>19</xdr:col>
      <xdr:colOff>177800</xdr:colOff>
      <xdr:row>97</xdr:row>
      <xdr:rowOff>25450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42829"/>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12179</xdr:rowOff>
    </xdr:from>
    <xdr:to>
      <xdr:col>15</xdr:col>
      <xdr:colOff>50800</xdr:colOff>
      <xdr:row>97</xdr:row>
      <xdr:rowOff>32658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2829"/>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32658</xdr:rowOff>
    </xdr:from>
    <xdr:to>
      <xdr:col>10</xdr:col>
      <xdr:colOff>114300</xdr:colOff>
      <xdr:row>98</xdr:row>
      <xdr:rowOff>3454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63308"/>
          <a:ext cx="889000" cy="1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81021</xdr:rowOff>
    </xdr:from>
    <xdr:to>
      <xdr:col>24</xdr:col>
      <xdr:colOff>114300</xdr:colOff>
      <xdr:row>97</xdr:row>
      <xdr:rowOff>11171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59448</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1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146100</xdr:rowOff>
    </xdr:from>
    <xdr:to>
      <xdr:col>20</xdr:col>
      <xdr:colOff>38100</xdr:colOff>
      <xdr:row>97</xdr:row>
      <xdr:rowOff>76250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132829</xdr:rowOff>
    </xdr:from>
    <xdr:to>
      <xdr:col>15</xdr:col>
      <xdr:colOff>101600</xdr:colOff>
      <xdr:row>97</xdr:row>
      <xdr:rowOff>62979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54106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153308</xdr:rowOff>
    </xdr:from>
    <xdr:to>
      <xdr:col>10</xdr:col>
      <xdr:colOff>165100</xdr:colOff>
      <xdr:row>97</xdr:row>
      <xdr:rowOff>83458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99985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124104</xdr:rowOff>
    </xdr:from>
    <xdr:to>
      <xdr:col>6</xdr:col>
      <xdr:colOff>38100</xdr:colOff>
      <xdr:row>98</xdr:row>
      <xdr:rowOff>54254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45381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63700</xdr:rowOff>
    </xdr:from>
    <xdr:to>
      <xdr:col>55</xdr:col>
      <xdr:colOff>0</xdr:colOff>
      <xdr:row>55</xdr:row>
      <xdr:rowOff>25629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22000"/>
          <a:ext cx="838200" cy="1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105255</xdr:rowOff>
    </xdr:from>
    <xdr:to>
      <xdr:col>50</xdr:col>
      <xdr:colOff>114300</xdr:colOff>
      <xdr:row>54</xdr:row>
      <xdr:rowOff>63700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92105"/>
          <a:ext cx="889000" cy="1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105255</xdr:rowOff>
    </xdr:from>
    <xdr:to>
      <xdr:col>45</xdr:col>
      <xdr:colOff>177800</xdr:colOff>
      <xdr:row>55</xdr:row>
      <xdr:rowOff>30639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92105"/>
          <a:ext cx="889000" cy="26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30639</xdr:rowOff>
    </xdr:from>
    <xdr:to>
      <xdr:col>41</xdr:col>
      <xdr:colOff>50800</xdr:colOff>
      <xdr:row>55</xdr:row>
      <xdr:rowOff>157490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60389"/>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146279</xdr:rowOff>
    </xdr:from>
    <xdr:to>
      <xdr:col>55</xdr:col>
      <xdr:colOff>50800</xdr:colOff>
      <xdr:row>55</xdr:row>
      <xdr:rowOff>76429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169156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12900</xdr:rowOff>
    </xdr:from>
    <xdr:to>
      <xdr:col>50</xdr:col>
      <xdr:colOff>165100</xdr:colOff>
      <xdr:row>54</xdr:row>
      <xdr:rowOff>114500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131027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4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54455</xdr:rowOff>
    </xdr:from>
    <xdr:to>
      <xdr:col>46</xdr:col>
      <xdr:colOff>38100</xdr:colOff>
      <xdr:row>53</xdr:row>
      <xdr:rowOff>156055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1132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9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151289</xdr:rowOff>
    </xdr:from>
    <xdr:to>
      <xdr:col>41</xdr:col>
      <xdr:colOff>101600</xdr:colOff>
      <xdr:row>55</xdr:row>
      <xdr:rowOff>81439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97966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8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106690</xdr:rowOff>
    </xdr:from>
    <xdr:to>
      <xdr:col>36</xdr:col>
      <xdr:colOff>165100</xdr:colOff>
      <xdr:row>56</xdr:row>
      <xdr:rowOff>36840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53367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31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33017</xdr:rowOff>
    </xdr:from>
    <xdr:to>
      <xdr:col>55</xdr:col>
      <xdr:colOff>0</xdr:colOff>
      <xdr:row>77</xdr:row>
      <xdr:rowOff>86285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63217"/>
          <a:ext cx="838200" cy="2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33017</xdr:rowOff>
    </xdr:from>
    <xdr:to>
      <xdr:col>50</xdr:col>
      <xdr:colOff>114300</xdr:colOff>
      <xdr:row>77</xdr:row>
      <xdr:rowOff>76561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63217"/>
          <a:ext cx="889000" cy="2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76561</xdr:rowOff>
    </xdr:from>
    <xdr:to>
      <xdr:col>45</xdr:col>
      <xdr:colOff>177800</xdr:colOff>
      <xdr:row>77</xdr:row>
      <xdr:rowOff>108752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78211"/>
          <a:ext cx="8890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108752</xdr:rowOff>
    </xdr:from>
    <xdr:to>
      <xdr:col>41</xdr:col>
      <xdr:colOff>50800</xdr:colOff>
      <xdr:row>77</xdr:row>
      <xdr:rowOff>148433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1040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35485</xdr:rowOff>
    </xdr:from>
    <xdr:to>
      <xdr:col>55</xdr:col>
      <xdr:colOff>50800</xdr:colOff>
      <xdr:row>77</xdr:row>
      <xdr:rowOff>137085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153667</xdr:rowOff>
    </xdr:from>
    <xdr:to>
      <xdr:col>50</xdr:col>
      <xdr:colOff>165100</xdr:colOff>
      <xdr:row>76</xdr:row>
      <xdr:rowOff>83817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100344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25761</xdr:rowOff>
    </xdr:from>
    <xdr:to>
      <xdr:col>46</xdr:col>
      <xdr:colOff>38100</xdr:colOff>
      <xdr:row>77</xdr:row>
      <xdr:rowOff>127361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57952</xdr:rowOff>
    </xdr:from>
    <xdr:to>
      <xdr:col>41</xdr:col>
      <xdr:colOff>101600</xdr:colOff>
      <xdr:row>77</xdr:row>
      <xdr:rowOff>159552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150679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97633</xdr:rowOff>
    </xdr:from>
    <xdr:to>
      <xdr:col>36</xdr:col>
      <xdr:colOff>165100</xdr:colOff>
      <xdr:row>78</xdr:row>
      <xdr:rowOff>27783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44310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154911</xdr:rowOff>
    </xdr:from>
    <xdr:to>
      <xdr:col>55</xdr:col>
      <xdr:colOff>0</xdr:colOff>
      <xdr:row>94</xdr:row>
      <xdr:rowOff>171196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99761"/>
          <a:ext cx="838200" cy="18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171196</xdr:rowOff>
    </xdr:from>
    <xdr:to>
      <xdr:col>50</xdr:col>
      <xdr:colOff>114300</xdr:colOff>
      <xdr:row>95</xdr:row>
      <xdr:rowOff>75961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87496"/>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75961</xdr:rowOff>
    </xdr:from>
    <xdr:to>
      <xdr:col>45</xdr:col>
      <xdr:colOff>177800</xdr:colOff>
      <xdr:row>95</xdr:row>
      <xdr:rowOff>84389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63711"/>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84389</xdr:rowOff>
    </xdr:from>
    <xdr:to>
      <xdr:col>41</xdr:col>
      <xdr:colOff>50800</xdr:colOff>
      <xdr:row>95</xdr:row>
      <xdr:rowOff>120379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72139"/>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104111</xdr:rowOff>
    </xdr:from>
    <xdr:to>
      <xdr:col>55</xdr:col>
      <xdr:colOff>50800</xdr:colOff>
      <xdr:row>94</xdr:row>
      <xdr:rowOff>34261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0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126988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0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120396</xdr:rowOff>
    </xdr:from>
    <xdr:to>
      <xdr:col>50</xdr:col>
      <xdr:colOff>165100</xdr:colOff>
      <xdr:row>95</xdr:row>
      <xdr:rowOff>50546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67073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1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25161</xdr:rowOff>
    </xdr:from>
    <xdr:to>
      <xdr:col>46</xdr:col>
      <xdr:colOff>38100</xdr:colOff>
      <xdr:row>95</xdr:row>
      <xdr:rowOff>126761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143288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8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33589</xdr:rowOff>
    </xdr:from>
    <xdr:to>
      <xdr:col>41</xdr:col>
      <xdr:colOff>101600</xdr:colOff>
      <xdr:row>95</xdr:row>
      <xdr:rowOff>135189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151716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69579</xdr:rowOff>
    </xdr:from>
    <xdr:to>
      <xdr:col>36</xdr:col>
      <xdr:colOff>165100</xdr:colOff>
      <xdr:row>95</xdr:row>
      <xdr:rowOff>171179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16256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111615</xdr:rowOff>
    </xdr:from>
    <xdr:to>
      <xdr:col>85</xdr:col>
      <xdr:colOff>127000</xdr:colOff>
      <xdr:row>36</xdr:row>
      <xdr:rowOff>123763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83815"/>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123763</xdr:rowOff>
    </xdr:from>
    <xdr:to>
      <xdr:col>81</xdr:col>
      <xdr:colOff>50800</xdr:colOff>
      <xdr:row>37</xdr:row>
      <xdr:rowOff>114946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95963"/>
          <a:ext cx="8890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86926</xdr:rowOff>
    </xdr:from>
    <xdr:to>
      <xdr:col>76</xdr:col>
      <xdr:colOff>114300</xdr:colOff>
      <xdr:row>37</xdr:row>
      <xdr:rowOff>114946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057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86926</xdr:rowOff>
    </xdr:from>
    <xdr:to>
      <xdr:col>71</xdr:col>
      <xdr:colOff>177800</xdr:colOff>
      <xdr:row>38</xdr:row>
      <xdr:rowOff>65536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0576"/>
          <a:ext cx="889000" cy="1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60815</xdr:rowOff>
    </xdr:from>
    <xdr:to>
      <xdr:col>85</xdr:col>
      <xdr:colOff>177800</xdr:colOff>
      <xdr:row>36</xdr:row>
      <xdr:rowOff>162415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83692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72963</xdr:rowOff>
    </xdr:from>
    <xdr:to>
      <xdr:col>81</xdr:col>
      <xdr:colOff>101600</xdr:colOff>
      <xdr:row>37</xdr:row>
      <xdr:rowOff>3113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64146</xdr:rowOff>
    </xdr:from>
    <xdr:to>
      <xdr:col>76</xdr:col>
      <xdr:colOff>165100</xdr:colOff>
      <xdr:row>37</xdr:row>
      <xdr:rowOff>165746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156873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36126</xdr:rowOff>
    </xdr:from>
    <xdr:to>
      <xdr:col>72</xdr:col>
      <xdr:colOff>38100</xdr:colOff>
      <xdr:row>37</xdr:row>
      <xdr:rowOff>137726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128853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14736</xdr:rowOff>
    </xdr:from>
    <xdr:to>
      <xdr:col>67</xdr:col>
      <xdr:colOff>101600</xdr:colOff>
      <xdr:row>38</xdr:row>
      <xdr:rowOff>116336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107463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131158</xdr:rowOff>
    </xdr:from>
    <xdr:to>
      <xdr:col>85</xdr:col>
      <xdr:colOff>127000</xdr:colOff>
      <xdr:row>55</xdr:row>
      <xdr:rowOff>143049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89458"/>
          <a:ext cx="838200" cy="1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131158</xdr:rowOff>
    </xdr:from>
    <xdr:to>
      <xdr:col>81</xdr:col>
      <xdr:colOff>50800</xdr:colOff>
      <xdr:row>57</xdr:row>
      <xdr:rowOff>55610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89458"/>
          <a:ext cx="889000" cy="4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19144</xdr:rowOff>
    </xdr:from>
    <xdr:to>
      <xdr:col>76</xdr:col>
      <xdr:colOff>114300</xdr:colOff>
      <xdr:row>57</xdr:row>
      <xdr:rowOff>55610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91794"/>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19144</xdr:rowOff>
    </xdr:from>
    <xdr:to>
      <xdr:col>71</xdr:col>
      <xdr:colOff>177800</xdr:colOff>
      <xdr:row>57</xdr:row>
      <xdr:rowOff>68163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91794"/>
          <a:ext cx="8890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92249</xdr:rowOff>
    </xdr:from>
    <xdr:to>
      <xdr:col>85</xdr:col>
      <xdr:colOff>177800</xdr:colOff>
      <xdr:row>56</xdr:row>
      <xdr:rowOff>22399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115126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80358</xdr:rowOff>
    </xdr:from>
    <xdr:to>
      <xdr:col>81</xdr:col>
      <xdr:colOff>101600</xdr:colOff>
      <xdr:row>55</xdr:row>
      <xdr:rowOff>10508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27035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1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4810</xdr:rowOff>
    </xdr:from>
    <xdr:to>
      <xdr:col>76</xdr:col>
      <xdr:colOff>165100</xdr:colOff>
      <xdr:row>57</xdr:row>
      <xdr:rowOff>106410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97537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139794</xdr:rowOff>
    </xdr:from>
    <xdr:to>
      <xdr:col>72</xdr:col>
      <xdr:colOff>38100</xdr:colOff>
      <xdr:row>57</xdr:row>
      <xdr:rowOff>69944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61071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17363</xdr:rowOff>
    </xdr:from>
    <xdr:to>
      <xdr:col>67</xdr:col>
      <xdr:colOff>101600</xdr:colOff>
      <xdr:row>57</xdr:row>
      <xdr:rowOff>118963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110090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108031</xdr:rowOff>
    </xdr:from>
    <xdr:to>
      <xdr:col>85</xdr:col>
      <xdr:colOff>127000</xdr:colOff>
      <xdr:row>78</xdr:row>
      <xdr:rowOff>149926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81131"/>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149926</xdr:rowOff>
    </xdr:from>
    <xdr:to>
      <xdr:col>81</xdr:col>
      <xdr:colOff>50800</xdr:colOff>
      <xdr:row>79</xdr:row>
      <xdr:rowOff>11554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23026"/>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159336</xdr:rowOff>
    </xdr:from>
    <xdr:to>
      <xdr:col>76</xdr:col>
      <xdr:colOff>114300</xdr:colOff>
      <xdr:row>79</xdr:row>
      <xdr:rowOff>11554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32436"/>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41280</xdr:rowOff>
    </xdr:from>
    <xdr:to>
      <xdr:col>71</xdr:col>
      <xdr:colOff>177800</xdr:colOff>
      <xdr:row>78</xdr:row>
      <xdr:rowOff>159336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14380"/>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57231</xdr:rowOff>
    </xdr:from>
    <xdr:to>
      <xdr:col>85</xdr:col>
      <xdr:colOff>177800</xdr:colOff>
      <xdr:row>78</xdr:row>
      <xdr:rowOff>158831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99126</xdr:rowOff>
    </xdr:from>
    <xdr:to>
      <xdr:col>81</xdr:col>
      <xdr:colOff>101600</xdr:colOff>
      <xdr:row>79</xdr:row>
      <xdr:rowOff>29276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20403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132204</xdr:rowOff>
    </xdr:from>
    <xdr:to>
      <xdr:col>76</xdr:col>
      <xdr:colOff>165100</xdr:colOff>
      <xdr:row>79</xdr:row>
      <xdr:rowOff>62354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53481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108536</xdr:rowOff>
    </xdr:from>
    <xdr:to>
      <xdr:col>72</xdr:col>
      <xdr:colOff>38100</xdr:colOff>
      <xdr:row>79</xdr:row>
      <xdr:rowOff>38686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29813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161930</xdr:rowOff>
    </xdr:from>
    <xdr:to>
      <xdr:col>67</xdr:col>
      <xdr:colOff>101600</xdr:colOff>
      <xdr:row>78</xdr:row>
      <xdr:rowOff>92080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108607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28330</xdr:rowOff>
    </xdr:from>
    <xdr:to>
      <xdr:col>85</xdr:col>
      <xdr:colOff>127000</xdr:colOff>
      <xdr:row>96</xdr:row>
      <xdr:rowOff>41935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87530"/>
          <a:ext cx="8382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28330</xdr:rowOff>
    </xdr:from>
    <xdr:to>
      <xdr:col>81</xdr:col>
      <xdr:colOff>50800</xdr:colOff>
      <xdr:row>96</xdr:row>
      <xdr:rowOff>49220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8753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46496</xdr:rowOff>
    </xdr:from>
    <xdr:to>
      <xdr:col>76</xdr:col>
      <xdr:colOff>114300</xdr:colOff>
      <xdr:row>96</xdr:row>
      <xdr:rowOff>49220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05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23727</xdr:rowOff>
    </xdr:from>
    <xdr:to>
      <xdr:col>71</xdr:col>
      <xdr:colOff>177800</xdr:colOff>
      <xdr:row>96</xdr:row>
      <xdr:rowOff>46496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82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162585</xdr:rowOff>
    </xdr:from>
    <xdr:to>
      <xdr:col>85</xdr:col>
      <xdr:colOff>177800</xdr:colOff>
      <xdr:row>96</xdr:row>
      <xdr:rowOff>92735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14012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0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148980</xdr:rowOff>
    </xdr:from>
    <xdr:to>
      <xdr:col>81</xdr:col>
      <xdr:colOff>101600</xdr:colOff>
      <xdr:row>96</xdr:row>
      <xdr:rowOff>79130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95657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1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169870</xdr:rowOff>
    </xdr:from>
    <xdr:to>
      <xdr:col>76</xdr:col>
      <xdr:colOff>165100</xdr:colOff>
      <xdr:row>96</xdr:row>
      <xdr:rowOff>100020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116547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167146</xdr:rowOff>
    </xdr:from>
    <xdr:to>
      <xdr:col>72</xdr:col>
      <xdr:colOff>38100</xdr:colOff>
      <xdr:row>96</xdr:row>
      <xdr:rowOff>97296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113823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144377</xdr:rowOff>
    </xdr:from>
    <xdr:to>
      <xdr:col>67</xdr:col>
      <xdr:colOff>101600</xdr:colOff>
      <xdr:row>96</xdr:row>
      <xdr:rowOff>74527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91054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住民一人あたりのコストとして議会費では</a:t>
          </a:r>
          <a:r>
            <a:rPr kumimoji="1" lang="en-US" altLang="ja-JP" sz="1100">
              <a:solidFill>
                <a:schemeClr val="tx1"/>
              </a:solidFill>
              <a:effectLst/>
              <a:latin typeface="+mn-lt"/>
              <a:ea typeface="+mn-ea"/>
              <a:cs typeface="+mn-cs"/>
            </a:rPr>
            <a:t>15,968</a:t>
          </a:r>
          <a:r>
            <a:rPr kumimoji="1" lang="ja-JP" altLang="ja-JP" sz="1100">
              <a:solidFill>
                <a:schemeClr val="tx1"/>
              </a:solidFill>
              <a:effectLst/>
              <a:latin typeface="+mn-lt"/>
              <a:ea typeface="+mn-ea"/>
              <a:cs typeface="+mn-cs"/>
            </a:rPr>
            <a:t>円、農林水産業費で</a:t>
          </a:r>
          <a:r>
            <a:rPr kumimoji="1" lang="en-US" altLang="ja-JP" sz="1100">
              <a:solidFill>
                <a:schemeClr val="tx1"/>
              </a:solidFill>
              <a:effectLst/>
              <a:latin typeface="+mn-lt"/>
              <a:ea typeface="+mn-ea"/>
              <a:cs typeface="+mn-cs"/>
            </a:rPr>
            <a:t>137,450</a:t>
          </a:r>
          <a:r>
            <a:rPr kumimoji="1" lang="ja-JP" altLang="ja-JP" sz="1100">
              <a:solidFill>
                <a:schemeClr val="tx1"/>
              </a:solidFill>
              <a:effectLst/>
              <a:latin typeface="+mn-lt"/>
              <a:ea typeface="+mn-ea"/>
              <a:cs typeface="+mn-cs"/>
            </a:rPr>
            <a:t>円、土木費で</a:t>
          </a:r>
          <a:r>
            <a:rPr kumimoji="1" lang="en-US" altLang="ja-JP" sz="1100">
              <a:solidFill>
                <a:schemeClr val="tx1"/>
              </a:solidFill>
              <a:effectLst/>
              <a:latin typeface="+mn-lt"/>
              <a:ea typeface="+mn-ea"/>
              <a:cs typeface="+mn-cs"/>
            </a:rPr>
            <a:t>184,173</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教育費</a:t>
          </a:r>
          <a:r>
            <a:rPr kumimoji="1" lang="ja-JP" altLang="ja-JP" sz="1100">
              <a:solidFill>
                <a:schemeClr val="tx1"/>
              </a:solidFill>
              <a:effectLst/>
              <a:latin typeface="+mn-lt"/>
              <a:ea typeface="+mn-ea"/>
              <a:cs typeface="+mn-cs"/>
            </a:rPr>
            <a:t>で</a:t>
          </a:r>
          <a:r>
            <a:rPr kumimoji="1" lang="en-US" altLang="ja-JP" sz="1100">
              <a:solidFill>
                <a:schemeClr val="tx1"/>
              </a:solidFill>
              <a:effectLst/>
              <a:latin typeface="+mn-lt"/>
              <a:ea typeface="+mn-ea"/>
              <a:cs typeface="+mn-cs"/>
            </a:rPr>
            <a:t>154,121</a:t>
          </a:r>
          <a:r>
            <a:rPr kumimoji="1" lang="ja-JP" altLang="ja-JP" sz="1100">
              <a:solidFill>
                <a:schemeClr val="tx1"/>
              </a:solidFill>
              <a:effectLst/>
              <a:latin typeface="+mn-lt"/>
              <a:ea typeface="+mn-ea"/>
              <a:cs typeface="+mn-cs"/>
            </a:rPr>
            <a:t>円となっており類似団体と比較して高い状況となっている。議会費については、人件費及び旅費が主な要因で離島であるため研修会や郷友会出席等に経費がかかるためである。農林水産業費については、本町は農家戸数が多く、さとうきび、園芸、畜産等で各種補助事業を実施していることが要因である。</a:t>
          </a:r>
          <a:r>
            <a:rPr kumimoji="1" lang="ja-JP" altLang="en-US" sz="1100">
              <a:solidFill>
                <a:schemeClr val="tx1"/>
              </a:solidFill>
              <a:effectLst/>
              <a:latin typeface="+mn-lt"/>
              <a:ea typeface="+mn-ea"/>
              <a:cs typeface="+mn-cs"/>
            </a:rPr>
            <a:t>今年度においては、畜産農家の経営支援として補助を行ったことも要因の</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つである。</a:t>
          </a:r>
          <a:r>
            <a:rPr kumimoji="1" lang="ja-JP" altLang="ja-JP" sz="1100">
              <a:solidFill>
                <a:schemeClr val="tx1"/>
              </a:solidFill>
              <a:effectLst/>
              <a:latin typeface="+mn-lt"/>
              <a:ea typeface="+mn-ea"/>
              <a:cs typeface="+mn-cs"/>
            </a:rPr>
            <a:t>土木費については、町内の私立高校の学生寮を建設したこと</a:t>
          </a:r>
          <a:r>
            <a:rPr kumimoji="1" lang="ja-JP" altLang="en-US" sz="1100">
              <a:solidFill>
                <a:schemeClr val="tx1"/>
              </a:solidFill>
              <a:effectLst/>
              <a:latin typeface="+mn-lt"/>
              <a:ea typeface="+mn-ea"/>
              <a:cs typeface="+mn-cs"/>
            </a:rPr>
            <a:t>となどが要因となっている。教育</a:t>
          </a:r>
          <a:r>
            <a:rPr kumimoji="1" lang="ja-JP" altLang="ja-JP" sz="1100">
              <a:solidFill>
                <a:schemeClr val="tx1"/>
              </a:solidFill>
              <a:effectLst/>
              <a:latin typeface="+mn-lt"/>
              <a:ea typeface="+mn-ea"/>
              <a:cs typeface="+mn-cs"/>
            </a:rPr>
            <a:t>費については、</a:t>
          </a:r>
          <a:r>
            <a:rPr kumimoji="1" lang="ja-JP" altLang="en-US" sz="1100">
              <a:solidFill>
                <a:schemeClr val="tx1"/>
              </a:solidFill>
              <a:effectLst/>
              <a:latin typeface="+mn-lt"/>
              <a:ea typeface="+mn-ea"/>
              <a:cs typeface="+mn-cs"/>
            </a:rPr>
            <a:t>中学校の屋外夜間照明整備や給食センター建設の用地購入などにより類似団体と比較して高く</a:t>
          </a:r>
          <a:r>
            <a:rPr kumimoji="1" lang="ja-JP" altLang="ja-JP" sz="1100">
              <a:solidFill>
                <a:schemeClr val="tx1"/>
              </a:solidFill>
              <a:effectLst/>
              <a:latin typeface="+mn-lt"/>
              <a:ea typeface="+mn-ea"/>
              <a:cs typeface="+mn-cs"/>
            </a:rPr>
            <a:t>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費用全体として</a:t>
          </a:r>
          <a:r>
            <a:rPr kumimoji="1" lang="ja-JP" altLang="ja-JP" sz="1100">
              <a:solidFill>
                <a:schemeClr val="dk1"/>
              </a:solidFill>
              <a:effectLst/>
              <a:latin typeface="+mn-lt"/>
              <a:ea typeface="+mn-ea"/>
              <a:cs typeface="+mn-cs"/>
            </a:rPr>
            <a:t>物価高騰や労務単価増の影響により増加推移していくものと考えられる</a:t>
          </a:r>
          <a:r>
            <a:rPr kumimoji="1" lang="ja-JP" altLang="en-US" sz="1100">
              <a:solidFill>
                <a:schemeClr val="dk1"/>
              </a:solidFill>
              <a:effectLst/>
              <a:latin typeface="+mn-lt"/>
              <a:ea typeface="+mn-ea"/>
              <a:cs typeface="+mn-cs"/>
            </a:rPr>
            <a:t>ため、</a:t>
          </a:r>
          <a:r>
            <a:rPr kumimoji="1" lang="ja-JP" altLang="ja-JP" sz="1100">
              <a:solidFill>
                <a:schemeClr val="tx1"/>
              </a:solidFill>
              <a:effectLst/>
              <a:latin typeface="+mn-lt"/>
              <a:ea typeface="+mn-ea"/>
              <a:cs typeface="+mn-cs"/>
            </a:rPr>
            <a:t>各事業ともサンセット方式の導入や、費用対効果を勘案した事業規模の見直し等を行い事業費の適正化を図るよう努める。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tx1"/>
              </a:solidFill>
              <a:effectLst/>
              <a:latin typeface="+mn-lt"/>
              <a:ea typeface="+mn-ea"/>
              <a:cs typeface="+mn-cs"/>
            </a:rPr>
            <a:t>財政調整基金については、当初予算での財源不足などにより取崩しを行ったことにより、前年度に比べ</a:t>
          </a:r>
          <a:r>
            <a:rPr kumimoji="1" lang="en-US" altLang="ja-JP" sz="1100" baseline="0">
              <a:solidFill>
                <a:schemeClr val="tx1"/>
              </a:solidFill>
              <a:effectLst/>
              <a:latin typeface="+mn-lt"/>
              <a:ea typeface="+mn-ea"/>
              <a:cs typeface="+mn-cs"/>
            </a:rPr>
            <a:t>75,254</a:t>
          </a:r>
          <a:r>
            <a:rPr kumimoji="1" lang="ja-JP" altLang="ja-JP" sz="1100" baseline="0">
              <a:solidFill>
                <a:schemeClr val="tx1"/>
              </a:solidFill>
              <a:effectLst/>
              <a:latin typeface="+mn-lt"/>
              <a:ea typeface="+mn-ea"/>
              <a:cs typeface="+mn-cs"/>
            </a:rPr>
            <a:t>千円の減額となっている。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類似団体と比較すると、基金残高は低い状況にあり、残高減となったことから標準財政規模比は</a:t>
          </a:r>
          <a:r>
            <a:rPr kumimoji="1" lang="en-US" altLang="ja-JP" sz="1100" baseline="0">
              <a:solidFill>
                <a:schemeClr val="tx1"/>
              </a:solidFill>
              <a:effectLst/>
              <a:latin typeface="+mn-lt"/>
              <a:ea typeface="+mn-ea"/>
              <a:cs typeface="+mn-cs"/>
            </a:rPr>
            <a:t>21.25</a:t>
          </a:r>
          <a:r>
            <a:rPr kumimoji="1" lang="ja-JP" altLang="ja-JP" sz="1100" baseline="0">
              <a:solidFill>
                <a:schemeClr val="tx1"/>
              </a:solidFill>
              <a:effectLst/>
              <a:latin typeface="+mn-lt"/>
              <a:ea typeface="+mn-ea"/>
              <a:cs typeface="+mn-cs"/>
            </a:rPr>
            <a:t>％と</a:t>
          </a:r>
          <a:r>
            <a:rPr kumimoji="1" lang="en-US" altLang="ja-JP" sz="1100" baseline="0">
              <a:solidFill>
                <a:schemeClr val="tx1"/>
              </a:solidFill>
              <a:effectLst/>
              <a:latin typeface="+mn-lt"/>
              <a:ea typeface="+mn-ea"/>
              <a:cs typeface="+mn-cs"/>
            </a:rPr>
            <a:t>1.98</a:t>
          </a:r>
          <a:r>
            <a:rPr kumimoji="1" lang="ja-JP" altLang="ja-JP" sz="1100" baseline="0">
              <a:solidFill>
                <a:schemeClr val="tx1"/>
              </a:solidFill>
              <a:effectLst/>
              <a:latin typeface="+mn-lt"/>
              <a:ea typeface="+mn-ea"/>
              <a:cs typeface="+mn-cs"/>
            </a:rPr>
            <a:t>ポイント減少となった。災害等の備えや財源不足に伴う調整用として、一定額を維持してきたい。</a:t>
          </a:r>
          <a:endParaRPr lang="ja-JP" altLang="ja-JP" sz="1400">
            <a:solidFill>
              <a:schemeClr val="tx1"/>
            </a:solidFill>
            <a:effectLst/>
          </a:endParaRPr>
        </a:p>
        <a:p>
          <a:r>
            <a:rPr kumimoji="1" lang="ja-JP" altLang="ja-JP" sz="1100" baseline="0">
              <a:solidFill>
                <a:schemeClr val="dk1"/>
              </a:solidFill>
              <a:effectLst/>
              <a:latin typeface="+mn-lt"/>
              <a:ea typeface="+mn-ea"/>
              <a:cs typeface="+mn-cs"/>
            </a:rPr>
            <a:t>　実質収支額は前年度に比べ</a:t>
          </a:r>
          <a:r>
            <a:rPr kumimoji="1" lang="en-US" altLang="ja-JP" sz="1100" baseline="0">
              <a:solidFill>
                <a:schemeClr val="dk1"/>
              </a:solidFill>
              <a:effectLst/>
              <a:latin typeface="+mn-lt"/>
              <a:ea typeface="+mn-ea"/>
              <a:cs typeface="+mn-cs"/>
            </a:rPr>
            <a:t>2.41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r>
            <a:rPr kumimoji="1" lang="ja-JP" altLang="en-US" sz="1100" baseline="0">
              <a:solidFill>
                <a:schemeClr val="dk1"/>
              </a:solidFill>
              <a:effectLst/>
              <a:latin typeface="+mn-lt"/>
              <a:ea typeface="+mn-ea"/>
              <a:cs typeface="+mn-cs"/>
            </a:rPr>
            <a:t>が黒字を維持している</a:t>
          </a:r>
          <a:r>
            <a:rPr kumimoji="1" lang="ja-JP" altLang="ja-JP" sz="1100" baseline="0">
              <a:solidFill>
                <a:schemeClr val="dk1"/>
              </a:solidFill>
              <a:effectLst/>
              <a:latin typeface="+mn-lt"/>
              <a:ea typeface="+mn-ea"/>
              <a:cs typeface="+mn-cs"/>
            </a:rPr>
            <a:t>。今後も収支計画を立て黒字を確保していく。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全会計において黒字となっているが、一般会計から他会計への繰出金が増加しており、令和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年度より徳之島ダム小水力発電特別会計も加わり、依然として一般会計の負担は大きい。</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年度については、</a:t>
          </a:r>
          <a:r>
            <a:rPr kumimoji="1" lang="ja-JP" altLang="en-US" sz="1100">
              <a:solidFill>
                <a:schemeClr val="tx1"/>
              </a:solidFill>
              <a:effectLst/>
              <a:latin typeface="+mn-lt"/>
              <a:ea typeface="+mn-ea"/>
              <a:cs typeface="+mn-cs"/>
            </a:rPr>
            <a:t>介護</a:t>
          </a:r>
          <a:r>
            <a:rPr kumimoji="1" lang="ja-JP" altLang="ja-JP" sz="1100">
              <a:solidFill>
                <a:schemeClr val="tx1"/>
              </a:solidFill>
              <a:effectLst/>
              <a:latin typeface="+mn-lt"/>
              <a:ea typeface="+mn-ea"/>
              <a:cs typeface="+mn-cs"/>
            </a:rPr>
            <a:t>保険事業について前年度と比較して</a:t>
          </a:r>
          <a:r>
            <a:rPr kumimoji="1" lang="en-US" altLang="ja-JP" sz="1100">
              <a:solidFill>
                <a:schemeClr val="tx1"/>
              </a:solidFill>
              <a:effectLst/>
              <a:latin typeface="+mn-lt"/>
              <a:ea typeface="+mn-ea"/>
              <a:cs typeface="+mn-cs"/>
            </a:rPr>
            <a:t>0.43</a:t>
          </a:r>
          <a:r>
            <a:rPr kumimoji="1" lang="ja-JP" altLang="ja-JP" sz="1100">
              <a:solidFill>
                <a:schemeClr val="tx1"/>
              </a:solidFill>
              <a:effectLst/>
              <a:latin typeface="+mn-lt"/>
              <a:ea typeface="+mn-ea"/>
              <a:cs typeface="+mn-cs"/>
            </a:rPr>
            <a:t>ポイント減少したが、今後も少子高齢化に伴う社会保障費用の増加が予想され、国民健康保険事業や、介護保険事業への費用負担の増が見込まれる。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また、老朽化した水道施設の更新が令和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年度より開始され、それに伴う公債費繰出による負担の増が見込まれる。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各会計について、使用料や保険料等の改定を検討し、自立した運営が図れるよう努める必要がある。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元利償還金は</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額となったため、実質公債費比率の分子が</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a:solidFill>
              <a:schemeClr val="tx1"/>
            </a:solidFill>
            <a:effectLst/>
          </a:endParaRPr>
        </a:p>
        <a:p>
          <a:r>
            <a:rPr kumimoji="1" lang="ja-JP" altLang="ja-JP" sz="1100">
              <a:solidFill>
                <a:schemeClr val="tx1"/>
              </a:solidFill>
              <a:effectLst/>
              <a:latin typeface="+mn-lt"/>
              <a:ea typeface="+mn-ea"/>
              <a:cs typeface="+mn-cs"/>
            </a:rPr>
            <a:t>　償還元金を上回らない町債発行に努めているが、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年度より</a:t>
          </a:r>
          <a:r>
            <a:rPr kumimoji="1" lang="ja-JP" altLang="en-US" sz="1100">
              <a:solidFill>
                <a:schemeClr val="tx1"/>
              </a:solidFill>
              <a:effectLst/>
              <a:latin typeface="+mn-lt"/>
              <a:ea typeface="+mn-ea"/>
              <a:cs typeface="+mn-cs"/>
            </a:rPr>
            <a:t>大型</a:t>
          </a:r>
          <a:r>
            <a:rPr kumimoji="1" lang="ja-JP" altLang="ja-JP" sz="1100">
              <a:solidFill>
                <a:schemeClr val="tx1"/>
              </a:solidFill>
              <a:effectLst/>
              <a:latin typeface="+mn-lt"/>
              <a:ea typeface="+mn-ea"/>
              <a:cs typeface="+mn-cs"/>
            </a:rPr>
            <a:t>施設整備事業</a:t>
          </a:r>
          <a:r>
            <a:rPr kumimoji="1" lang="ja-JP" altLang="en-US" sz="1100">
              <a:solidFill>
                <a:schemeClr val="tx1"/>
              </a:solidFill>
              <a:effectLst/>
              <a:latin typeface="+mn-lt"/>
              <a:ea typeface="+mn-ea"/>
              <a:cs typeface="+mn-cs"/>
            </a:rPr>
            <a:t>の元金償還開始に伴う元利償還金の増</a:t>
          </a:r>
          <a:r>
            <a:rPr kumimoji="1" lang="ja-JP" altLang="ja-JP" sz="1100">
              <a:solidFill>
                <a:schemeClr val="tx1"/>
              </a:solidFill>
              <a:effectLst/>
              <a:latin typeface="+mn-lt"/>
              <a:ea typeface="+mn-ea"/>
              <a:cs typeface="+mn-cs"/>
            </a:rPr>
            <a:t>や令和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年度より実施</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上水道整備事業に伴う繰出金の増等が見込まれる。</a:t>
          </a:r>
          <a:endParaRPr lang="ja-JP" altLang="ja-JP">
            <a:solidFill>
              <a:schemeClr val="tx1"/>
            </a:solidFill>
            <a:effectLst/>
          </a:endParaRPr>
        </a:p>
        <a:p>
          <a:r>
            <a:rPr kumimoji="1" lang="ja-JP" altLang="ja-JP" sz="1100">
              <a:solidFill>
                <a:schemeClr val="tx1"/>
              </a:solidFill>
              <a:effectLst/>
              <a:latin typeface="+mn-lt"/>
              <a:ea typeface="+mn-ea"/>
              <a:cs typeface="+mn-cs"/>
            </a:rPr>
            <a:t>　今後も事業計画の整理を行い、起債の長期計画や新規事業の実施については費用対効果等を十分に検証し、実質公債費比率の適正化に努める。　</a:t>
          </a:r>
          <a:endParaRPr lang="ja-JP" altLang="ja-JP">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満期一括償還地方債の借入はない</a:t>
          </a:r>
          <a:r>
            <a:rPr kumimoji="1" lang="ja-JP" altLang="en-US" sz="1100">
              <a:solidFill>
                <a:schemeClr val="dk1"/>
              </a:solidFill>
              <a:effectLst/>
              <a:latin typeface="+mn-lt"/>
              <a:ea typeface="+mn-ea"/>
              <a:cs typeface="+mn-cs"/>
            </a:rPr>
            <a:t>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退職手当負担見込額の減や充当可能基金の増となったことから、将来負担比率の分子が前年度比</a:t>
          </a:r>
          <a:r>
            <a:rPr kumimoji="1" lang="en-US" altLang="ja-JP" sz="1100">
              <a:solidFill>
                <a:sysClr val="windowText" lastClr="000000"/>
              </a:solidFill>
              <a:effectLst/>
              <a:latin typeface="+mn-lt"/>
              <a:ea typeface="+mn-ea"/>
              <a:cs typeface="+mn-cs"/>
            </a:rPr>
            <a:t>311</a:t>
          </a:r>
          <a:r>
            <a:rPr kumimoji="1" lang="ja-JP" altLang="ja-JP" sz="1100">
              <a:solidFill>
                <a:sysClr val="windowText" lastClr="000000"/>
              </a:solidFill>
              <a:effectLst/>
              <a:latin typeface="+mn-lt"/>
              <a:ea typeface="+mn-ea"/>
              <a:cs typeface="+mn-cs"/>
            </a:rPr>
            <a:t>百万円減の</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176</a:t>
          </a:r>
          <a:r>
            <a:rPr kumimoji="1" lang="ja-JP" altLang="ja-JP" sz="1100">
              <a:solidFill>
                <a:sysClr val="windowText" lastClr="000000"/>
              </a:solidFill>
              <a:effectLst/>
              <a:latin typeface="+mn-lt"/>
              <a:ea typeface="+mn-ea"/>
              <a:cs typeface="+mn-cs"/>
            </a:rPr>
            <a:t>百万円と大幅な減</a:t>
          </a:r>
          <a:r>
            <a:rPr kumimoji="1" lang="ja-JP" altLang="en-US" sz="1100">
              <a:solidFill>
                <a:sysClr val="windowText" lastClr="000000"/>
              </a:solidFill>
              <a:effectLst/>
              <a:latin typeface="+mn-lt"/>
              <a:ea typeface="+mn-ea"/>
              <a:cs typeface="+mn-cs"/>
            </a:rPr>
            <a:t>となり、将来負担比率は算定されなかった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継続的な施設整備の実施に伴う地方債や、公営企業債の発行による繰入見込額の増が見込まれるため、歳出の削減や充当可能基金の積立を行い将来負担の増加を抑制するとともに、公共施設等総合管理計画に基づき、老朽化対策に積極的に取り組んで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当初予算の財源不足等により財政調整基金から</a:t>
          </a:r>
          <a:r>
            <a:rPr kumimoji="1" lang="en-US" altLang="ja-JP" sz="1100">
              <a:solidFill>
                <a:sysClr val="windowText" lastClr="000000"/>
              </a:solidFill>
              <a:effectLst/>
              <a:latin typeface="+mn-lt"/>
              <a:ea typeface="+mn-ea"/>
              <a:cs typeface="+mn-cs"/>
            </a:rPr>
            <a:t>291</a:t>
          </a:r>
          <a:r>
            <a:rPr kumimoji="1" lang="ja-JP" altLang="ja-JP" sz="1100">
              <a:solidFill>
                <a:sysClr val="windowText" lastClr="000000"/>
              </a:solidFill>
              <a:effectLst/>
              <a:latin typeface="+mn-lt"/>
              <a:ea typeface="+mn-ea"/>
              <a:cs typeface="+mn-cs"/>
            </a:rPr>
            <a:t>百万円、天城町</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施設整備基金から</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百万円といった取崩を行ったが、前年度繰越金や決算余剰金等により財政調整基金へ</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百万円、天城町学校施設整備基金へ</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百万円など</a:t>
          </a:r>
          <a:r>
            <a:rPr kumimoji="1" lang="ja-JP" altLang="en-US" sz="1100">
              <a:solidFill>
                <a:sysClr val="windowText" lastClr="000000"/>
              </a:solidFill>
              <a:effectLst/>
              <a:latin typeface="+mn-lt"/>
              <a:ea typeface="+mn-ea"/>
              <a:cs typeface="+mn-cs"/>
            </a:rPr>
            <a:t>の積立や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つの新規特定目的基金を設置した</a:t>
          </a:r>
          <a:r>
            <a:rPr kumimoji="1" lang="ja-JP" altLang="ja-JP" sz="1100">
              <a:solidFill>
                <a:sysClr val="windowText" lastClr="000000"/>
              </a:solidFill>
              <a:effectLst/>
              <a:latin typeface="+mn-lt"/>
              <a:ea typeface="+mn-ea"/>
              <a:cs typeface="+mn-cs"/>
            </a:rPr>
            <a:t>ことから、</a:t>
          </a:r>
          <a:r>
            <a:rPr kumimoji="1" lang="en-US" altLang="ja-JP" sz="1100">
              <a:solidFill>
                <a:sysClr val="windowText" lastClr="000000"/>
              </a:solidFill>
              <a:effectLst/>
              <a:latin typeface="+mn-lt"/>
              <a:ea typeface="+mn-ea"/>
              <a:cs typeface="+mn-cs"/>
            </a:rPr>
            <a:t>264</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災害等への備えのため、財政調整基金には一定金額を積み立てておき、使途の明確化を図るため特定目的基金については新規設置・廃止を行い計画的に積立を行っていくことを予定している。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・天城町公共施設整備基金：本町の公共施設の整備、修繕等を円滑に実施するため積み立てる。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・天城町学校施設整備基金：</a:t>
          </a:r>
          <a:r>
            <a:rPr kumimoji="1" lang="ja-JP" altLang="ja-JP" sz="1100">
              <a:solidFill>
                <a:sysClr val="windowText" lastClr="000000"/>
              </a:solidFill>
              <a:effectLst/>
              <a:latin typeface="+mn-lt"/>
              <a:ea typeface="+mn-ea"/>
              <a:cs typeface="+mn-cs"/>
            </a:rPr>
            <a:t>本町の学校施設の整備、修繕等を円滑に実施するため積み立てる。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・天城町一般廃棄物処理施設整備基金：一般廃棄物処理施設の整備等を円滑にするため積み立てる。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・天城町ゆたかなふるさと基金：ふるさと納税を積み立て、運営や充当事業を行う。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・山田長満天城町公衆用道路整理基金：本町の公衆用道路の整理等を実施するため積み立てる。</a:t>
          </a:r>
          <a:r>
            <a:rPr lang="ja-JP" altLang="ja-JP" sz="1100">
              <a:solidFill>
                <a:srgbClr val="FF0000"/>
              </a:solidFill>
              <a:effectLst/>
              <a:latin typeface="+mn-lt"/>
              <a:ea typeface="+mn-ea"/>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・天城町公共施設整備基金：前年度剰余金等を積み立てたが、天城町学校施設整備基金へ積み替えを行ったことにより減額となった。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・天城町学校施設整備基金：</a:t>
          </a:r>
          <a:r>
            <a:rPr lang="ja-JP" altLang="en-US" sz="1100">
              <a:solidFill>
                <a:sysClr val="windowText" lastClr="000000"/>
              </a:solidFill>
              <a:effectLst/>
              <a:latin typeface="+mn-lt"/>
              <a:ea typeface="+mn-ea"/>
              <a:cs typeface="+mn-cs"/>
            </a:rPr>
            <a:t>給食センター建替えの財源として積み立てた</a:t>
          </a:r>
          <a:r>
            <a:rPr lang="ja-JP" altLang="ja-JP" sz="1100">
              <a:solidFill>
                <a:sysClr val="windowText" lastClr="000000"/>
              </a:solidFill>
              <a:effectLst/>
              <a:latin typeface="+mn-lt"/>
              <a:ea typeface="+mn-ea"/>
              <a:cs typeface="+mn-cs"/>
            </a:rPr>
            <a:t>ことにより増となった。</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・天城町一般廃棄物処理施設整備基金：新設したことにより増となった。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・天城町ゆたかなふるさと基金：ふるさと納税の減により、基金残高が減少した。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・山田長満天城町公衆用道路整理基金：</a:t>
          </a:r>
          <a:r>
            <a:rPr lang="ja-JP" altLang="ja-JP" sz="1100">
              <a:solidFill>
                <a:sysClr val="windowText" lastClr="000000"/>
              </a:solidFill>
              <a:effectLst/>
              <a:latin typeface="+mn-lt"/>
              <a:ea typeface="+mn-ea"/>
              <a:cs typeface="+mn-cs"/>
            </a:rPr>
            <a:t>新設したことにより増となった。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・天城町公共施設整備基金：継続して積立を行い、今後予定している公共施設整備の財源として活用する。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・天城町学校施設整備基金：継続して積立を行い、給食センターの建替え等の財源として活用する。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・天城町一般廃棄物処理施設整備基金：継続して積立を行い、一般廃棄物処理施設の整備及び地方債償還の財源として活用する。</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・天城町ゆたかなふるさと基金：ふるさと納税事業の運営と充当事業を行うため、積立と取崩を行っていく。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ea"/>
              <a:ea typeface="+mn-ea"/>
              <a:cs typeface="+mn-cs"/>
            </a:rPr>
            <a:t>・山長満天城町公衆用道路整理基金：公衆用道路の未登記箇所の整理や修繕の財源として活用していく。</a:t>
          </a:r>
          <a:endParaRPr kumimoji="0" lang="en-US" altLang="ja-JP" sz="1100">
            <a:solidFill>
              <a:sysClr val="windowText" lastClr="000000"/>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当初予算の財源不足や単独補助事業等の増などにより、</a:t>
          </a:r>
          <a:r>
            <a:rPr kumimoji="1" lang="en-US" altLang="ja-JP" sz="1100">
              <a:solidFill>
                <a:sysClr val="windowText" lastClr="000000"/>
              </a:solidFill>
              <a:effectLst/>
              <a:latin typeface="+mn-lt"/>
              <a:ea typeface="+mn-ea"/>
              <a:cs typeface="+mn-cs"/>
            </a:rPr>
            <a:t>291</a:t>
          </a:r>
          <a:r>
            <a:rPr kumimoji="1" lang="ja-JP" altLang="ja-JP" sz="1100">
              <a:solidFill>
                <a:sysClr val="windowText" lastClr="000000"/>
              </a:solidFill>
              <a:effectLst/>
              <a:latin typeface="+mn-lt"/>
              <a:ea typeface="+mn-ea"/>
              <a:cs typeface="+mn-cs"/>
            </a:rPr>
            <a:t>百万円の取崩を行</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、前年度繰越金や決算剰余金等により</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百万円の積立を行</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円の減となった。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災害等への備え、財源不足に伴う調整用として、過去の実績等を踏まえ一定金額を積み立てることとしている。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lt"/>
              <a:ea typeface="+mn-ea"/>
              <a:cs typeface="+mn-cs"/>
            </a:rPr>
            <a:t>普通交付税の追加交付分の一部を積み立てたことにより</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普通交付税の追加交付分についての指示や</a:t>
          </a:r>
          <a:r>
            <a:rPr kumimoji="1" lang="ja-JP" altLang="ja-JP" sz="1100">
              <a:solidFill>
                <a:sysClr val="windowText" lastClr="000000"/>
              </a:solidFill>
              <a:effectLst/>
              <a:latin typeface="+mn-lt"/>
              <a:ea typeface="+mn-ea"/>
              <a:cs typeface="+mn-cs"/>
            </a:rPr>
            <a:t>地方債の償還計画を踏まえ、繰上償還等必要に応じて対応する。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7690683</v>
      </c>
      <c r="BO4" s="371"/>
      <c r="BP4" s="371"/>
      <c r="BQ4" s="371"/>
      <c r="BR4" s="371"/>
      <c r="BS4" s="371"/>
      <c r="BT4" s="371"/>
      <c r="BU4" s="372"/>
      <c r="BV4" s="370">
        <v>7978612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9.6999999999999993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7367352</v>
      </c>
      <c r="BO5" s="408"/>
      <c r="BP5" s="408"/>
      <c r="BQ5" s="408"/>
      <c r="BR5" s="408"/>
      <c r="BS5" s="408"/>
      <c r="BT5" s="408"/>
      <c r="BU5" s="409"/>
      <c r="BV5" s="407">
        <v>7577715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88.1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323331</v>
      </c>
      <c r="BO6" s="408"/>
      <c r="BP6" s="408"/>
      <c r="BQ6" s="408"/>
      <c r="BR6" s="408"/>
      <c r="BS6" s="408"/>
      <c r="BT6" s="408"/>
      <c r="BU6" s="409"/>
      <c r="BV6" s="407">
        <v>400897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89.9</v>
      </c>
      <c r="CU6" s="445"/>
      <c r="CV6" s="445"/>
      <c r="CW6" s="445"/>
      <c r="CX6" s="445"/>
      <c r="CY6" s="445"/>
      <c r="CZ6" s="445"/>
      <c r="DA6" s="446"/>
      <c r="DB6" s="444">
        <v>88.8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40052</v>
      </c>
      <c r="BO7" s="408"/>
      <c r="BP7" s="408"/>
      <c r="BQ7" s="408"/>
      <c r="BR7" s="408"/>
      <c r="BS7" s="408"/>
      <c r="BT7" s="408"/>
      <c r="BU7" s="409"/>
      <c r="BV7" s="407">
        <v>24239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3898513</v>
      </c>
      <c r="CU7" s="408"/>
      <c r="CV7" s="408"/>
      <c r="CW7" s="408"/>
      <c r="CX7" s="408"/>
      <c r="CY7" s="408"/>
      <c r="CZ7" s="408"/>
      <c r="DA7" s="409"/>
      <c r="DB7" s="407">
        <v>3891089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283279</v>
      </c>
      <c r="BO8" s="408"/>
      <c r="BP8" s="408"/>
      <c r="BQ8" s="408"/>
      <c r="BR8" s="408"/>
      <c r="BS8" s="408"/>
      <c r="BT8" s="408"/>
      <c r="BU8" s="409"/>
      <c r="BV8" s="407">
        <v>376658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5517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-93379</v>
      </c>
      <c r="BO9" s="408"/>
      <c r="BP9" s="408"/>
      <c r="BQ9" s="408"/>
      <c r="BR9" s="408"/>
      <c r="BS9" s="408"/>
      <c r="BT9" s="408"/>
      <c r="BU9" s="409"/>
      <c r="BV9" s="407">
        <v>79912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14.3</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5975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215447</v>
      </c>
      <c r="BO10" s="408"/>
      <c r="BP10" s="408"/>
      <c r="BQ10" s="408"/>
      <c r="BR10" s="408"/>
      <c r="BS10" s="408"/>
      <c r="BT10" s="408"/>
      <c r="BU10" s="409"/>
      <c r="BV10" s="407">
        <v>167783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5544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290701</v>
      </c>
      <c r="BO12" s="408"/>
      <c r="BP12" s="408"/>
      <c r="BQ12" s="408"/>
      <c r="BR12" s="408"/>
      <c r="BS12" s="408"/>
      <c r="BT12" s="408"/>
      <c r="BU12" s="409"/>
      <c r="BV12" s="407">
        <v>402565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5508</v>
      </c>
      <c r="S13" s="492"/>
      <c r="T13" s="492"/>
      <c r="U13" s="492"/>
      <c r="V13" s="493"/>
      <c r="W13" s="423" t="s">
        <v>131</v>
      </c>
      <c r="X13" s="424"/>
      <c r="Y13" s="424"/>
      <c r="Z13" s="424"/>
      <c r="AA13" s="424"/>
      <c r="AB13" s="414"/>
      <c r="AC13" s="458">
        <v>756</v>
      </c>
      <c r="AD13" s="459"/>
      <c r="AE13" s="459"/>
      <c r="AF13" s="459"/>
      <c r="AG13" s="501"/>
      <c r="AH13" s="458">
        <v>813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-168633</v>
      </c>
      <c r="BO13" s="408"/>
      <c r="BP13" s="408"/>
      <c r="BQ13" s="408"/>
      <c r="BR13" s="408"/>
      <c r="BS13" s="408"/>
      <c r="BT13" s="408"/>
      <c r="BU13" s="409"/>
      <c r="BV13" s="407">
        <v>-154870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5597</v>
      </c>
      <c r="S14" s="492"/>
      <c r="T14" s="492"/>
      <c r="U14" s="492"/>
      <c r="V14" s="493"/>
      <c r="W14" s="397"/>
      <c r="X14" s="398"/>
      <c r="Y14" s="398"/>
      <c r="Z14" s="398"/>
      <c r="AA14" s="398"/>
      <c r="AB14" s="387"/>
      <c r="AC14" s="494">
        <v>27.3</v>
      </c>
      <c r="AD14" s="495"/>
      <c r="AE14" s="495"/>
      <c r="AF14" s="495"/>
      <c r="AG14" s="496"/>
      <c r="AH14" s="494">
        <v>29.6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5562</v>
      </c>
      <c r="S15" s="492"/>
      <c r="T15" s="492"/>
      <c r="U15" s="492"/>
      <c r="V15" s="493"/>
      <c r="W15" s="423" t="s">
        <v>137</v>
      </c>
      <c r="X15" s="424"/>
      <c r="Y15" s="424"/>
      <c r="Z15" s="424"/>
      <c r="AA15" s="424"/>
      <c r="AB15" s="414"/>
      <c r="AC15" s="458">
        <v>399</v>
      </c>
      <c r="AD15" s="459"/>
      <c r="AE15" s="459"/>
      <c r="AF15" s="459"/>
      <c r="AG15" s="501"/>
      <c r="AH15" s="458">
        <v>415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554195</v>
      </c>
      <c r="BO15" s="371"/>
      <c r="BP15" s="371"/>
      <c r="BQ15" s="371"/>
      <c r="BR15" s="371"/>
      <c r="BS15" s="371"/>
      <c r="BT15" s="371"/>
      <c r="BU15" s="372"/>
      <c r="BV15" s="370">
        <v>549364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14.4</v>
      </c>
      <c r="AD16" s="495"/>
      <c r="AE16" s="495"/>
      <c r="AF16" s="495"/>
      <c r="AG16" s="496"/>
      <c r="AH16" s="494">
        <v>15.1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3745278</v>
      </c>
      <c r="BO16" s="408"/>
      <c r="BP16" s="408"/>
      <c r="BQ16" s="408"/>
      <c r="BR16" s="408"/>
      <c r="BS16" s="408"/>
      <c r="BT16" s="408"/>
      <c r="BU16" s="409"/>
      <c r="BV16" s="407">
        <v>3737913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1617</v>
      </c>
      <c r="AD17" s="459"/>
      <c r="AE17" s="459"/>
      <c r="AF17" s="459"/>
      <c r="AG17" s="501"/>
      <c r="AH17" s="458">
        <v>1518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675188</v>
      </c>
      <c r="BO17" s="408"/>
      <c r="BP17" s="408"/>
      <c r="BQ17" s="408"/>
      <c r="BR17" s="408"/>
      <c r="BS17" s="408"/>
      <c r="BT17" s="408"/>
      <c r="BU17" s="409"/>
      <c r="BV17" s="407">
        <v>671004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80.400000000000006</v>
      </c>
      <c r="M18" s="531"/>
      <c r="N18" s="531"/>
      <c r="O18" s="531"/>
      <c r="P18" s="531"/>
      <c r="Q18" s="531"/>
      <c r="R18" s="532"/>
      <c r="S18" s="532"/>
      <c r="T18" s="532"/>
      <c r="U18" s="532"/>
      <c r="V18" s="533"/>
      <c r="W18" s="425"/>
      <c r="X18" s="426"/>
      <c r="Y18" s="426"/>
      <c r="Z18" s="426"/>
      <c r="AA18" s="426"/>
      <c r="AB18" s="417"/>
      <c r="AC18" s="534">
        <v>58.3</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3519248</v>
      </c>
      <c r="BO18" s="408"/>
      <c r="BP18" s="408"/>
      <c r="BQ18" s="408"/>
      <c r="BR18" s="408"/>
      <c r="BS18" s="408"/>
      <c r="BT18" s="408"/>
      <c r="BU18" s="409"/>
      <c r="BV18" s="407">
        <v>3448273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5016615</v>
      </c>
      <c r="BO19" s="408"/>
      <c r="BP19" s="408"/>
      <c r="BQ19" s="408"/>
      <c r="BR19" s="408"/>
      <c r="BS19" s="408"/>
      <c r="BT19" s="408"/>
      <c r="BU19" s="409"/>
      <c r="BV19" s="407">
        <v>5122529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2521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6788608</v>
      </c>
      <c r="BO22" s="371"/>
      <c r="BP22" s="371"/>
      <c r="BQ22" s="371"/>
      <c r="BR22" s="371"/>
      <c r="BS22" s="371"/>
      <c r="BT22" s="371"/>
      <c r="BU22" s="372"/>
      <c r="BV22" s="370">
        <v>6751169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6637971</v>
      </c>
      <c r="BO23" s="408"/>
      <c r="BP23" s="408"/>
      <c r="BQ23" s="408"/>
      <c r="BR23" s="408"/>
      <c r="BS23" s="408"/>
      <c r="BT23" s="408"/>
      <c r="BU23" s="409"/>
      <c r="BV23" s="407">
        <v>6699720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6230</v>
      </c>
      <c r="R24" s="459"/>
      <c r="S24" s="459"/>
      <c r="T24" s="459"/>
      <c r="U24" s="459"/>
      <c r="V24" s="501"/>
      <c r="W24" s="553"/>
      <c r="X24" s="554"/>
      <c r="Y24" s="555"/>
      <c r="Z24" s="457" t="s">
        <v>162</v>
      </c>
      <c r="AA24" s="437"/>
      <c r="AB24" s="437"/>
      <c r="AC24" s="437"/>
      <c r="AD24" s="437"/>
      <c r="AE24" s="437"/>
      <c r="AF24" s="437"/>
      <c r="AG24" s="438"/>
      <c r="AH24" s="458">
        <v>140</v>
      </c>
      <c r="AI24" s="459"/>
      <c r="AJ24" s="459"/>
      <c r="AK24" s="459"/>
      <c r="AL24" s="501"/>
      <c r="AM24" s="458">
        <v>387240</v>
      </c>
      <c r="AN24" s="459"/>
      <c r="AO24" s="459"/>
      <c r="AP24" s="459"/>
      <c r="AQ24" s="459"/>
      <c r="AR24" s="501"/>
      <c r="AS24" s="458">
        <v>2766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5380860</v>
      </c>
      <c r="BO24" s="408"/>
      <c r="BP24" s="408"/>
      <c r="BQ24" s="408"/>
      <c r="BR24" s="408"/>
      <c r="BS24" s="408"/>
      <c r="BT24" s="408"/>
      <c r="BU24" s="409"/>
      <c r="BV24" s="407">
        <v>5212791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5070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3527</v>
      </c>
      <c r="BO25" s="371"/>
      <c r="BP25" s="371"/>
      <c r="BQ25" s="371"/>
      <c r="BR25" s="371"/>
      <c r="BS25" s="371"/>
      <c r="BT25" s="371"/>
      <c r="BU25" s="372"/>
      <c r="BV25" s="370">
        <v>5800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4900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2840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7936</v>
      </c>
      <c r="BO27" s="527"/>
      <c r="BP27" s="527"/>
      <c r="BQ27" s="527"/>
      <c r="BR27" s="527"/>
      <c r="BS27" s="527"/>
      <c r="BT27" s="527"/>
      <c r="BU27" s="528"/>
      <c r="BV27" s="526">
        <v>7936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828627</v>
      </c>
      <c r="BO28" s="371"/>
      <c r="BP28" s="371"/>
      <c r="BQ28" s="371"/>
      <c r="BR28" s="371"/>
      <c r="BS28" s="371"/>
      <c r="BT28" s="371"/>
      <c r="BU28" s="372"/>
      <c r="BV28" s="370">
        <v>903881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2170</v>
      </c>
      <c r="R29" s="459"/>
      <c r="S29" s="459"/>
      <c r="T29" s="459"/>
      <c r="U29" s="459"/>
      <c r="V29" s="501"/>
      <c r="W29" s="556"/>
      <c r="X29" s="557"/>
      <c r="Y29" s="558"/>
      <c r="Z29" s="457" t="s">
        <v>178</v>
      </c>
      <c r="AA29" s="437"/>
      <c r="AB29" s="437"/>
      <c r="AC29" s="437"/>
      <c r="AD29" s="437"/>
      <c r="AE29" s="437"/>
      <c r="AF29" s="437"/>
      <c r="AG29" s="438"/>
      <c r="AH29" s="458">
        <v>142</v>
      </c>
      <c r="AI29" s="459"/>
      <c r="AJ29" s="459"/>
      <c r="AK29" s="459"/>
      <c r="AL29" s="501"/>
      <c r="AM29" s="458">
        <v>395041</v>
      </c>
      <c r="AN29" s="459"/>
      <c r="AO29" s="459"/>
      <c r="AP29" s="459"/>
      <c r="AQ29" s="459"/>
      <c r="AR29" s="501"/>
      <c r="AS29" s="458">
        <v>2782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176352</v>
      </c>
      <c r="BO29" s="408"/>
      <c r="BP29" s="408"/>
      <c r="BQ29" s="408"/>
      <c r="BR29" s="408"/>
      <c r="BS29" s="408"/>
      <c r="BT29" s="408"/>
      <c r="BU29" s="409"/>
      <c r="BV29" s="407">
        <v>164500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1612916</v>
      </c>
      <c r="BO30" s="527"/>
      <c r="BP30" s="527"/>
      <c r="BQ30" s="527"/>
      <c r="BR30" s="527"/>
      <c r="BS30" s="527"/>
      <c r="BT30" s="527"/>
      <c r="BU30" s="528"/>
      <c r="BV30" s="526">
        <v>1285135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徳之島地区消防組合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奄美群島広域事務組合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徳之島ダム小水力発電特別会計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徳之島地区介護保険組合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徳之島愛ランド広域連合（一般会計）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徳之島愛ランド広域連合（特別会計）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鹿児島県後期高齢者医療広域連合（一般会計）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鹿児島県後期高齢者医療広域連合（特別会計）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bP13wiJHe5y26NZ/JP3hWueQfj7Yr1wl8SlJuUwog9U16k1OCGjiyc8S7YObSXaNuDsaaUas91PePGZzCXslA==" saltValue="Hk/C0Zl8C1ni5mDJfvU/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457221</v>
      </c>
      <c r="S5" s="613"/>
      <c r="T5" s="613"/>
      <c r="U5" s="613"/>
      <c r="V5" s="613"/>
      <c r="W5" s="613"/>
      <c r="X5" s="613"/>
      <c r="Y5" s="614"/>
      <c r="Z5" s="615">
        <v>5.9</v>
      </c>
      <c r="AA5" s="615"/>
      <c r="AB5" s="615"/>
      <c r="AC5" s="615"/>
      <c r="AD5" s="616">
        <v>457221</v>
      </c>
      <c r="AE5" s="616"/>
      <c r="AF5" s="616"/>
      <c r="AG5" s="616"/>
      <c r="AH5" s="616"/>
      <c r="AI5" s="616"/>
      <c r="AJ5" s="616"/>
      <c r="AK5" s="616"/>
      <c r="AL5" s="617">
        <v>11.7</v>
      </c>
      <c r="AM5" s="618"/>
      <c r="AN5" s="618"/>
      <c r="AO5" s="619"/>
      <c r="AP5" s="609" t="s">
        <v>217</v>
      </c>
      <c r="AQ5" s="610"/>
      <c r="AR5" s="610"/>
      <c r="AS5" s="610"/>
      <c r="AT5" s="610"/>
      <c r="AU5" s="610"/>
      <c r="AV5" s="610"/>
      <c r="AW5" s="610"/>
      <c r="AX5" s="610"/>
      <c r="AY5" s="610"/>
      <c r="AZ5" s="610"/>
      <c r="BA5" s="610"/>
      <c r="BB5" s="610"/>
      <c r="BC5" s="610"/>
      <c r="BD5" s="610"/>
      <c r="BE5" s="610"/>
      <c r="BF5" s="611"/>
      <c r="BG5" s="623">
        <v>457221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83264</v>
      </c>
      <c r="S6" s="624"/>
      <c r="T6" s="624"/>
      <c r="U6" s="624"/>
      <c r="V6" s="624"/>
      <c r="W6" s="624"/>
      <c r="X6" s="624"/>
      <c r="Y6" s="625"/>
      <c r="Z6" s="626">
        <v>1.1000000000000001</v>
      </c>
      <c r="AA6" s="626"/>
      <c r="AB6" s="626"/>
      <c r="AC6" s="626"/>
      <c r="AD6" s="627">
        <v>83264</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457221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88524</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88282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99</v>
      </c>
      <c r="S7" s="624"/>
      <c r="T7" s="624"/>
      <c r="U7" s="624"/>
      <c r="V7" s="624"/>
      <c r="W7" s="624"/>
      <c r="X7" s="624"/>
      <c r="Y7" s="625"/>
      <c r="Z7" s="626">
        <v>0</v>
      </c>
      <c r="AA7" s="626"/>
      <c r="AB7" s="626"/>
      <c r="AC7" s="626"/>
      <c r="AD7" s="627">
        <v>99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156655</v>
      </c>
      <c r="BH7" s="624"/>
      <c r="BI7" s="624"/>
      <c r="BJ7" s="624"/>
      <c r="BK7" s="624"/>
      <c r="BL7" s="624"/>
      <c r="BM7" s="624"/>
      <c r="BN7" s="625"/>
      <c r="BO7" s="626">
        <v>34.299999999999997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1223123</v>
      </c>
      <c r="CS7" s="624"/>
      <c r="CT7" s="624"/>
      <c r="CU7" s="624"/>
      <c r="CV7" s="624"/>
      <c r="CW7" s="624"/>
      <c r="CX7" s="624"/>
      <c r="CY7" s="625"/>
      <c r="CZ7" s="626">
        <v>16.600000000000001</v>
      </c>
      <c r="DA7" s="626"/>
      <c r="DB7" s="626"/>
      <c r="DC7" s="626"/>
      <c r="DD7" s="632">
        <v>7051</v>
      </c>
      <c r="DE7" s="624"/>
      <c r="DF7" s="624"/>
      <c r="DG7" s="624"/>
      <c r="DH7" s="624"/>
      <c r="DI7" s="624"/>
      <c r="DJ7" s="624"/>
      <c r="DK7" s="624"/>
      <c r="DL7" s="624"/>
      <c r="DM7" s="624"/>
      <c r="DN7" s="624"/>
      <c r="DO7" s="624"/>
      <c r="DP7" s="625"/>
      <c r="DQ7" s="632">
        <v>978522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1174</v>
      </c>
      <c r="S8" s="624"/>
      <c r="T8" s="624"/>
      <c r="U8" s="624"/>
      <c r="V8" s="624"/>
      <c r="W8" s="624"/>
      <c r="X8" s="624"/>
      <c r="Y8" s="625"/>
      <c r="Z8" s="626">
        <v>0</v>
      </c>
      <c r="AA8" s="626"/>
      <c r="AB8" s="626"/>
      <c r="AC8" s="626"/>
      <c r="AD8" s="627">
        <v>1174</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6993</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1412429</v>
      </c>
      <c r="CS8" s="624"/>
      <c r="CT8" s="624"/>
      <c r="CU8" s="624"/>
      <c r="CV8" s="624"/>
      <c r="CW8" s="624"/>
      <c r="CX8" s="624"/>
      <c r="CY8" s="625"/>
      <c r="CZ8" s="626">
        <v>19.2</v>
      </c>
      <c r="DA8" s="626"/>
      <c r="DB8" s="626"/>
      <c r="DC8" s="626"/>
      <c r="DD8" s="632">
        <v>47</v>
      </c>
      <c r="DE8" s="624"/>
      <c r="DF8" s="624"/>
      <c r="DG8" s="624"/>
      <c r="DH8" s="624"/>
      <c r="DI8" s="624"/>
      <c r="DJ8" s="624"/>
      <c r="DK8" s="624"/>
      <c r="DL8" s="624"/>
      <c r="DM8" s="624"/>
      <c r="DN8" s="624"/>
      <c r="DO8" s="624"/>
      <c r="DP8" s="625"/>
      <c r="DQ8" s="632">
        <v>889015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1435</v>
      </c>
      <c r="S9" s="624"/>
      <c r="T9" s="624"/>
      <c r="U9" s="624"/>
      <c r="V9" s="624"/>
      <c r="W9" s="624"/>
      <c r="X9" s="624"/>
      <c r="Y9" s="625"/>
      <c r="Z9" s="626">
        <v>0</v>
      </c>
      <c r="AA9" s="626"/>
      <c r="AB9" s="626"/>
      <c r="AC9" s="626"/>
      <c r="AD9" s="627">
        <v>1435</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130994</v>
      </c>
      <c r="BH9" s="624"/>
      <c r="BI9" s="624"/>
      <c r="BJ9" s="624"/>
      <c r="BK9" s="624"/>
      <c r="BL9" s="624"/>
      <c r="BM9" s="624"/>
      <c r="BN9" s="625"/>
      <c r="BO9" s="626">
        <v>28.7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621307</v>
      </c>
      <c r="CS9" s="624"/>
      <c r="CT9" s="624"/>
      <c r="CU9" s="624"/>
      <c r="CV9" s="624"/>
      <c r="CW9" s="624"/>
      <c r="CX9" s="624"/>
      <c r="CY9" s="625"/>
      <c r="CZ9" s="626">
        <v>8.4</v>
      </c>
      <c r="DA9" s="626"/>
      <c r="DB9" s="626"/>
      <c r="DC9" s="626"/>
      <c r="DD9" s="632">
        <v>1485</v>
      </c>
      <c r="DE9" s="624"/>
      <c r="DF9" s="624"/>
      <c r="DG9" s="624"/>
      <c r="DH9" s="624"/>
      <c r="DI9" s="624"/>
      <c r="DJ9" s="624"/>
      <c r="DK9" s="624"/>
      <c r="DL9" s="624"/>
      <c r="DM9" s="624"/>
      <c r="DN9" s="624"/>
      <c r="DO9" s="624"/>
      <c r="DP9" s="625"/>
      <c r="DQ9" s="632">
        <v>565033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12168</v>
      </c>
      <c r="BH10" s="624"/>
      <c r="BI10" s="624"/>
      <c r="BJ10" s="624"/>
      <c r="BK10" s="624"/>
      <c r="BL10" s="624"/>
      <c r="BM10" s="624"/>
      <c r="BN10" s="625"/>
      <c r="BO10" s="626">
        <v>2.7</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130854</v>
      </c>
      <c r="S11" s="624"/>
      <c r="T11" s="624"/>
      <c r="U11" s="624"/>
      <c r="V11" s="624"/>
      <c r="W11" s="624"/>
      <c r="X11" s="624"/>
      <c r="Y11" s="625"/>
      <c r="Z11" s="628">
        <v>1.7</v>
      </c>
      <c r="AA11" s="629"/>
      <c r="AB11" s="629"/>
      <c r="AC11" s="635"/>
      <c r="AD11" s="632">
        <v>130854</v>
      </c>
      <c r="AE11" s="624"/>
      <c r="AF11" s="624"/>
      <c r="AG11" s="624"/>
      <c r="AH11" s="624"/>
      <c r="AI11" s="624"/>
      <c r="AJ11" s="624"/>
      <c r="AK11" s="625"/>
      <c r="AL11" s="628">
        <v>3.3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6500</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762024</v>
      </c>
      <c r="CS11" s="624"/>
      <c r="CT11" s="624"/>
      <c r="CU11" s="624"/>
      <c r="CV11" s="624"/>
      <c r="CW11" s="624"/>
      <c r="CX11" s="624"/>
      <c r="CY11" s="625"/>
      <c r="CZ11" s="626">
        <v>10.3</v>
      </c>
      <c r="DA11" s="626"/>
      <c r="DB11" s="626"/>
      <c r="DC11" s="626"/>
      <c r="DD11" s="632">
        <v>178352</v>
      </c>
      <c r="DE11" s="624"/>
      <c r="DF11" s="624"/>
      <c r="DG11" s="624"/>
      <c r="DH11" s="624"/>
      <c r="DI11" s="624"/>
      <c r="DJ11" s="624"/>
      <c r="DK11" s="624"/>
      <c r="DL11" s="624"/>
      <c r="DM11" s="624"/>
      <c r="DN11" s="624"/>
      <c r="DO11" s="624"/>
      <c r="DP11" s="625"/>
      <c r="DQ11" s="632">
        <v>423915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198043</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272672</v>
      </c>
      <c r="CS12" s="624"/>
      <c r="CT12" s="624"/>
      <c r="CU12" s="624"/>
      <c r="CV12" s="624"/>
      <c r="CW12" s="624"/>
      <c r="CX12" s="624"/>
      <c r="CY12" s="625"/>
      <c r="CZ12" s="626">
        <v>3.7</v>
      </c>
      <c r="DA12" s="626"/>
      <c r="DB12" s="626"/>
      <c r="DC12" s="626"/>
      <c r="DD12" s="632">
        <v>110703</v>
      </c>
      <c r="DE12" s="624"/>
      <c r="DF12" s="624"/>
      <c r="DG12" s="624"/>
      <c r="DH12" s="624"/>
      <c r="DI12" s="624"/>
      <c r="DJ12" s="624"/>
      <c r="DK12" s="624"/>
      <c r="DL12" s="624"/>
      <c r="DM12" s="624"/>
      <c r="DN12" s="624"/>
      <c r="DO12" s="624"/>
      <c r="DP12" s="625"/>
      <c r="DQ12" s="632">
        <v>147725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192025</v>
      </c>
      <c r="BH13" s="624"/>
      <c r="BI13" s="624"/>
      <c r="BJ13" s="624"/>
      <c r="BK13" s="624"/>
      <c r="BL13" s="624"/>
      <c r="BM13" s="624"/>
      <c r="BN13" s="625"/>
      <c r="BO13" s="626">
        <v>42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1021056</v>
      </c>
      <c r="CS13" s="624"/>
      <c r="CT13" s="624"/>
      <c r="CU13" s="624"/>
      <c r="CV13" s="624"/>
      <c r="CW13" s="624"/>
      <c r="CX13" s="624"/>
      <c r="CY13" s="625"/>
      <c r="CZ13" s="626">
        <v>13.9</v>
      </c>
      <c r="DA13" s="626"/>
      <c r="DB13" s="626"/>
      <c r="DC13" s="626"/>
      <c r="DD13" s="632">
        <v>776982</v>
      </c>
      <c r="DE13" s="624"/>
      <c r="DF13" s="624"/>
      <c r="DG13" s="624"/>
      <c r="DH13" s="624"/>
      <c r="DI13" s="624"/>
      <c r="DJ13" s="624"/>
      <c r="DK13" s="624"/>
      <c r="DL13" s="624"/>
      <c r="DM13" s="624"/>
      <c r="DN13" s="624"/>
      <c r="DO13" s="624"/>
      <c r="DP13" s="625"/>
      <c r="DQ13" s="632">
        <v>184412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479</v>
      </c>
      <c r="S14" s="624"/>
      <c r="T14" s="624"/>
      <c r="U14" s="624"/>
      <c r="V14" s="624"/>
      <c r="W14" s="624"/>
      <c r="X14" s="624"/>
      <c r="Y14" s="625"/>
      <c r="Z14" s="626">
        <v>0</v>
      </c>
      <c r="AA14" s="626"/>
      <c r="AB14" s="626"/>
      <c r="AC14" s="626"/>
      <c r="AD14" s="627">
        <v>479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32669</v>
      </c>
      <c r="BH14" s="624"/>
      <c r="BI14" s="624"/>
      <c r="BJ14" s="624"/>
      <c r="BK14" s="624"/>
      <c r="BL14" s="624"/>
      <c r="BM14" s="624"/>
      <c r="BN14" s="625"/>
      <c r="BO14" s="626">
        <v>7.1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281191</v>
      </c>
      <c r="CS14" s="624"/>
      <c r="CT14" s="624"/>
      <c r="CU14" s="624"/>
      <c r="CV14" s="624"/>
      <c r="CW14" s="624"/>
      <c r="CX14" s="624"/>
      <c r="CY14" s="625"/>
      <c r="CZ14" s="626">
        <v>3.8</v>
      </c>
      <c r="DA14" s="626"/>
      <c r="DB14" s="626"/>
      <c r="DC14" s="626"/>
      <c r="DD14" s="632">
        <v>124008</v>
      </c>
      <c r="DE14" s="624"/>
      <c r="DF14" s="624"/>
      <c r="DG14" s="624"/>
      <c r="DH14" s="624"/>
      <c r="DI14" s="624"/>
      <c r="DJ14" s="624"/>
      <c r="DK14" s="624"/>
      <c r="DL14" s="624"/>
      <c r="DM14" s="624"/>
      <c r="DN14" s="624"/>
      <c r="DO14" s="624"/>
      <c r="DP14" s="625"/>
      <c r="DQ14" s="632">
        <v>147556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69840</v>
      </c>
      <c r="BH15" s="624"/>
      <c r="BI15" s="624"/>
      <c r="BJ15" s="624"/>
      <c r="BK15" s="624"/>
      <c r="BL15" s="624"/>
      <c r="BM15" s="624"/>
      <c r="BN15" s="625"/>
      <c r="BO15" s="626">
        <v>15.3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854446</v>
      </c>
      <c r="CS15" s="624"/>
      <c r="CT15" s="624"/>
      <c r="CU15" s="624"/>
      <c r="CV15" s="624"/>
      <c r="CW15" s="624"/>
      <c r="CX15" s="624"/>
      <c r="CY15" s="625"/>
      <c r="CZ15" s="626">
        <v>11.6</v>
      </c>
      <c r="DA15" s="626"/>
      <c r="DB15" s="626"/>
      <c r="DC15" s="626"/>
      <c r="DD15" s="632">
        <v>74963</v>
      </c>
      <c r="DE15" s="624"/>
      <c r="DF15" s="624"/>
      <c r="DG15" s="624"/>
      <c r="DH15" s="624"/>
      <c r="DI15" s="624"/>
      <c r="DJ15" s="624"/>
      <c r="DK15" s="624"/>
      <c r="DL15" s="624"/>
      <c r="DM15" s="624"/>
      <c r="DN15" s="624"/>
      <c r="DO15" s="624"/>
      <c r="DP15" s="625"/>
      <c r="DQ15" s="632">
        <v>541983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5342</v>
      </c>
      <c r="S16" s="624"/>
      <c r="T16" s="624"/>
      <c r="U16" s="624"/>
      <c r="V16" s="624"/>
      <c r="W16" s="624"/>
      <c r="X16" s="624"/>
      <c r="Y16" s="625"/>
      <c r="Z16" s="626">
        <v>0.1</v>
      </c>
      <c r="AA16" s="626"/>
      <c r="AB16" s="626"/>
      <c r="AC16" s="626"/>
      <c r="AD16" s="627">
        <v>5342</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14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78483</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11766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6967</v>
      </c>
      <c r="S17" s="624"/>
      <c r="T17" s="624"/>
      <c r="U17" s="624"/>
      <c r="V17" s="624"/>
      <c r="W17" s="624"/>
      <c r="X17" s="624"/>
      <c r="Y17" s="625"/>
      <c r="Z17" s="626">
        <v>0.1</v>
      </c>
      <c r="AA17" s="626"/>
      <c r="AB17" s="626"/>
      <c r="AC17" s="626"/>
      <c r="AD17" s="627">
        <v>6967</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752097</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715075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1143</v>
      </c>
      <c r="S18" s="624"/>
      <c r="T18" s="624"/>
      <c r="U18" s="624"/>
      <c r="V18" s="624"/>
      <c r="W18" s="624"/>
      <c r="X18" s="624"/>
      <c r="Y18" s="625"/>
      <c r="Z18" s="626">
        <v>0</v>
      </c>
      <c r="AA18" s="626"/>
      <c r="AB18" s="626"/>
      <c r="AC18" s="626"/>
      <c r="AD18" s="627">
        <v>1143</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1143</v>
      </c>
      <c r="S19" s="624"/>
      <c r="T19" s="624"/>
      <c r="U19" s="624"/>
      <c r="V19" s="624"/>
      <c r="W19" s="624"/>
      <c r="X19" s="624"/>
      <c r="Y19" s="625"/>
      <c r="Z19" s="626">
        <v>0</v>
      </c>
      <c r="AA19" s="626"/>
      <c r="AB19" s="626"/>
      <c r="AC19" s="626"/>
      <c r="AD19" s="627">
        <v>1143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7367352</v>
      </c>
      <c r="CS20" s="624"/>
      <c r="CT20" s="624"/>
      <c r="CU20" s="624"/>
      <c r="CV20" s="624"/>
      <c r="CW20" s="624"/>
      <c r="CX20" s="624"/>
      <c r="CY20" s="625"/>
      <c r="CZ20" s="626">
        <v>100</v>
      </c>
      <c r="DA20" s="626"/>
      <c r="DB20" s="626"/>
      <c r="DC20" s="626"/>
      <c r="DD20" s="632">
        <v>1273591</v>
      </c>
      <c r="DE20" s="624"/>
      <c r="DF20" s="624"/>
      <c r="DG20" s="624"/>
      <c r="DH20" s="624"/>
      <c r="DI20" s="624"/>
      <c r="DJ20" s="624"/>
      <c r="DK20" s="624"/>
      <c r="DL20" s="624"/>
      <c r="DM20" s="624"/>
      <c r="DN20" s="624"/>
      <c r="DO20" s="624"/>
      <c r="DP20" s="625"/>
      <c r="DQ20" s="632">
        <v>4693284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3390872</v>
      </c>
      <c r="S21" s="624"/>
      <c r="T21" s="624"/>
      <c r="U21" s="624"/>
      <c r="V21" s="624"/>
      <c r="W21" s="624"/>
      <c r="X21" s="624"/>
      <c r="Y21" s="625"/>
      <c r="Z21" s="626">
        <v>44.1</v>
      </c>
      <c r="AA21" s="626"/>
      <c r="AB21" s="626"/>
      <c r="AC21" s="626"/>
      <c r="AD21" s="627">
        <v>3208970</v>
      </c>
      <c r="AE21" s="627"/>
      <c r="AF21" s="627"/>
      <c r="AG21" s="627"/>
      <c r="AH21" s="627"/>
      <c r="AI21" s="627"/>
      <c r="AJ21" s="627"/>
      <c r="AK21" s="627"/>
      <c r="AL21" s="628">
        <v>81.900000000000006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3208970</v>
      </c>
      <c r="S22" s="624"/>
      <c r="T22" s="624"/>
      <c r="U22" s="624"/>
      <c r="V22" s="624"/>
      <c r="W22" s="624"/>
      <c r="X22" s="624"/>
      <c r="Y22" s="625"/>
      <c r="Z22" s="626">
        <v>41.7</v>
      </c>
      <c r="AA22" s="626"/>
      <c r="AB22" s="626"/>
      <c r="AC22" s="626"/>
      <c r="AD22" s="627">
        <v>3208970</v>
      </c>
      <c r="AE22" s="627"/>
      <c r="AF22" s="627"/>
      <c r="AG22" s="627"/>
      <c r="AH22" s="627"/>
      <c r="AI22" s="627"/>
      <c r="AJ22" s="627"/>
      <c r="AK22" s="627"/>
      <c r="AL22" s="628">
        <v>81.900000000000006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181902</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2954313</v>
      </c>
      <c r="CS24" s="613"/>
      <c r="CT24" s="613"/>
      <c r="CU24" s="613"/>
      <c r="CV24" s="613"/>
      <c r="CW24" s="613"/>
      <c r="CX24" s="613"/>
      <c r="CY24" s="614"/>
      <c r="CZ24" s="617">
        <v>40.1</v>
      </c>
      <c r="DA24" s="618"/>
      <c r="DB24" s="618"/>
      <c r="DC24" s="634"/>
      <c r="DD24" s="653">
        <v>2352472</v>
      </c>
      <c r="DE24" s="613"/>
      <c r="DF24" s="613"/>
      <c r="DG24" s="613"/>
      <c r="DH24" s="613"/>
      <c r="DI24" s="613"/>
      <c r="DJ24" s="613"/>
      <c r="DK24" s="614"/>
      <c r="DL24" s="653">
        <v>2190448</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4078850</v>
      </c>
      <c r="S25" s="624"/>
      <c r="T25" s="624"/>
      <c r="U25" s="624"/>
      <c r="V25" s="624"/>
      <c r="W25" s="624"/>
      <c r="X25" s="624"/>
      <c r="Y25" s="625"/>
      <c r="Z25" s="626">
        <v>53</v>
      </c>
      <c r="AA25" s="626"/>
      <c r="AB25" s="626"/>
      <c r="AC25" s="626"/>
      <c r="AD25" s="627">
        <v>3896948</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1451792</v>
      </c>
      <c r="CS25" s="656"/>
      <c r="CT25" s="656"/>
      <c r="CU25" s="656"/>
      <c r="CV25" s="656"/>
      <c r="CW25" s="656"/>
      <c r="CX25" s="656"/>
      <c r="CY25" s="657"/>
      <c r="CZ25" s="628">
        <v>19.7</v>
      </c>
      <c r="DA25" s="654"/>
      <c r="DB25" s="654"/>
      <c r="DC25" s="658"/>
      <c r="DD25" s="632">
        <v>1326831</v>
      </c>
      <c r="DE25" s="656"/>
      <c r="DF25" s="656"/>
      <c r="DG25" s="656"/>
      <c r="DH25" s="656"/>
      <c r="DI25" s="656"/>
      <c r="DJ25" s="656"/>
      <c r="DK25" s="657"/>
      <c r="DL25" s="632">
        <v>1304270</v>
      </c>
      <c r="DM25" s="656"/>
      <c r="DN25" s="656"/>
      <c r="DO25" s="656"/>
      <c r="DP25" s="656"/>
      <c r="DQ25" s="656"/>
      <c r="DR25" s="656"/>
      <c r="DS25" s="656"/>
      <c r="DT25" s="656"/>
      <c r="DU25" s="656"/>
      <c r="DV25" s="657"/>
      <c r="DW25" s="628">
        <v>33.200000000000003</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590</v>
      </c>
      <c r="S26" s="624"/>
      <c r="T26" s="624"/>
      <c r="U26" s="624"/>
      <c r="V26" s="624"/>
      <c r="W26" s="624"/>
      <c r="X26" s="624"/>
      <c r="Y26" s="625"/>
      <c r="Z26" s="626">
        <v>0</v>
      </c>
      <c r="AA26" s="626"/>
      <c r="AB26" s="626"/>
      <c r="AC26" s="626"/>
      <c r="AD26" s="627">
        <v>590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708560</v>
      </c>
      <c r="CS26" s="624"/>
      <c r="CT26" s="624"/>
      <c r="CU26" s="624"/>
      <c r="CV26" s="624"/>
      <c r="CW26" s="624"/>
      <c r="CX26" s="624"/>
      <c r="CY26" s="625"/>
      <c r="CZ26" s="628">
        <v>9.6</v>
      </c>
      <c r="DA26" s="654"/>
      <c r="DB26" s="654"/>
      <c r="DC26" s="658"/>
      <c r="DD26" s="632">
        <v>663369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26118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457221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750424</v>
      </c>
      <c r="CS27" s="656"/>
      <c r="CT27" s="656"/>
      <c r="CU27" s="656"/>
      <c r="CV27" s="656"/>
      <c r="CW27" s="656"/>
      <c r="CX27" s="656"/>
      <c r="CY27" s="657"/>
      <c r="CZ27" s="628">
        <v>10.199999999999999</v>
      </c>
      <c r="DA27" s="654"/>
      <c r="DB27" s="654"/>
      <c r="DC27" s="658"/>
      <c r="DD27" s="632">
        <v>310566</v>
      </c>
      <c r="DE27" s="656"/>
      <c r="DF27" s="656"/>
      <c r="DG27" s="656"/>
      <c r="DH27" s="656"/>
      <c r="DI27" s="656"/>
      <c r="DJ27" s="656"/>
      <c r="DK27" s="657"/>
      <c r="DL27" s="632">
        <v>171103</v>
      </c>
      <c r="DM27" s="656"/>
      <c r="DN27" s="656"/>
      <c r="DO27" s="656"/>
      <c r="DP27" s="656"/>
      <c r="DQ27" s="656"/>
      <c r="DR27" s="656"/>
      <c r="DS27" s="656"/>
      <c r="DT27" s="656"/>
      <c r="DU27" s="656"/>
      <c r="DV27" s="657"/>
      <c r="DW27" s="628">
        <v>4.4000000000000004</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124497</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752097</v>
      </c>
      <c r="CS28" s="624"/>
      <c r="CT28" s="624"/>
      <c r="CU28" s="624"/>
      <c r="CV28" s="624"/>
      <c r="CW28" s="624"/>
      <c r="CX28" s="624"/>
      <c r="CY28" s="625"/>
      <c r="CZ28" s="628">
        <v>10.199999999999999</v>
      </c>
      <c r="DA28" s="654"/>
      <c r="DB28" s="654"/>
      <c r="DC28" s="658"/>
      <c r="DD28" s="632">
        <v>715075</v>
      </c>
      <c r="DE28" s="624"/>
      <c r="DF28" s="624"/>
      <c r="DG28" s="624"/>
      <c r="DH28" s="624"/>
      <c r="DI28" s="624"/>
      <c r="DJ28" s="624"/>
      <c r="DK28" s="625"/>
      <c r="DL28" s="632">
        <v>715075</v>
      </c>
      <c r="DM28" s="624"/>
      <c r="DN28" s="624"/>
      <c r="DO28" s="624"/>
      <c r="DP28" s="624"/>
      <c r="DQ28" s="624"/>
      <c r="DR28" s="624"/>
      <c r="DS28" s="624"/>
      <c r="DT28" s="624"/>
      <c r="DU28" s="624"/>
      <c r="DV28" s="625"/>
      <c r="DW28" s="628">
        <v>18.2</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4762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751976</v>
      </c>
      <c r="CS29" s="656"/>
      <c r="CT29" s="656"/>
      <c r="CU29" s="656"/>
      <c r="CV29" s="656"/>
      <c r="CW29" s="656"/>
      <c r="CX29" s="656"/>
      <c r="CY29" s="657"/>
      <c r="CZ29" s="628">
        <v>10.199999999999999</v>
      </c>
      <c r="DA29" s="654"/>
      <c r="DB29" s="654"/>
      <c r="DC29" s="658"/>
      <c r="DD29" s="632">
        <v>714954</v>
      </c>
      <c r="DE29" s="656"/>
      <c r="DF29" s="656"/>
      <c r="DG29" s="656"/>
      <c r="DH29" s="656"/>
      <c r="DI29" s="656"/>
      <c r="DJ29" s="656"/>
      <c r="DK29" s="657"/>
      <c r="DL29" s="632">
        <v>714954</v>
      </c>
      <c r="DM29" s="656"/>
      <c r="DN29" s="656"/>
      <c r="DO29" s="656"/>
      <c r="DP29" s="656"/>
      <c r="DQ29" s="656"/>
      <c r="DR29" s="656"/>
      <c r="DS29" s="656"/>
      <c r="DT29" s="656"/>
      <c r="DU29" s="656"/>
      <c r="DV29" s="657"/>
      <c r="DW29" s="628">
        <v>18.2</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830197</v>
      </c>
      <c r="S30" s="624"/>
      <c r="T30" s="624"/>
      <c r="U30" s="624"/>
      <c r="V30" s="624"/>
      <c r="W30" s="624"/>
      <c r="X30" s="624"/>
      <c r="Y30" s="625"/>
      <c r="Z30" s="626">
        <v>10.8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723315</v>
      </c>
      <c r="CS30" s="624"/>
      <c r="CT30" s="624"/>
      <c r="CU30" s="624"/>
      <c r="CV30" s="624"/>
      <c r="CW30" s="624"/>
      <c r="CX30" s="624"/>
      <c r="CY30" s="625"/>
      <c r="CZ30" s="628">
        <v>9.8000000000000007</v>
      </c>
      <c r="DA30" s="654"/>
      <c r="DB30" s="654"/>
      <c r="DC30" s="658"/>
      <c r="DD30" s="632">
        <v>686372</v>
      </c>
      <c r="DE30" s="624"/>
      <c r="DF30" s="624"/>
      <c r="DG30" s="624"/>
      <c r="DH30" s="624"/>
      <c r="DI30" s="624"/>
      <c r="DJ30" s="624"/>
      <c r="DK30" s="625"/>
      <c r="DL30" s="632">
        <v>686372</v>
      </c>
      <c r="DM30" s="624"/>
      <c r="DN30" s="624"/>
      <c r="DO30" s="624"/>
      <c r="DP30" s="624"/>
      <c r="DQ30" s="624"/>
      <c r="DR30" s="624"/>
      <c r="DS30" s="624"/>
      <c r="DT30" s="624"/>
      <c r="DU30" s="624"/>
      <c r="DV30" s="625"/>
      <c r="DW30" s="628">
        <v>17.5</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98.5</v>
      </c>
      <c r="BH31" s="667"/>
      <c r="BI31" s="667"/>
      <c r="BJ31" s="667"/>
      <c r="BK31" s="667"/>
      <c r="BL31" s="667"/>
      <c r="BM31" s="618">
        <v>93.6</v>
      </c>
      <c r="BN31" s="667"/>
      <c r="BO31" s="667"/>
      <c r="BP31" s="667"/>
      <c r="BQ31" s="668"/>
      <c r="BR31" s="679">
        <v>98.3</v>
      </c>
      <c r="BS31" s="667"/>
      <c r="BT31" s="667"/>
      <c r="BU31" s="667"/>
      <c r="BV31" s="667"/>
      <c r="BW31" s="667"/>
      <c r="BX31" s="618">
        <v>93.8</v>
      </c>
      <c r="BY31" s="667"/>
      <c r="BZ31" s="667"/>
      <c r="CA31" s="667"/>
      <c r="CB31" s="668"/>
      <c r="CD31" s="661"/>
      <c r="CE31" s="662"/>
      <c r="CF31" s="620" t="s">
        <v>301</v>
      </c>
      <c r="CG31" s="621"/>
      <c r="CH31" s="621"/>
      <c r="CI31" s="621"/>
      <c r="CJ31" s="621"/>
      <c r="CK31" s="621"/>
      <c r="CL31" s="621"/>
      <c r="CM31" s="621"/>
      <c r="CN31" s="621"/>
      <c r="CO31" s="621"/>
      <c r="CP31" s="621"/>
      <c r="CQ31" s="622"/>
      <c r="CR31" s="623">
        <v>28661</v>
      </c>
      <c r="CS31" s="656"/>
      <c r="CT31" s="656"/>
      <c r="CU31" s="656"/>
      <c r="CV31" s="656"/>
      <c r="CW31" s="656"/>
      <c r="CX31" s="656"/>
      <c r="CY31" s="657"/>
      <c r="CZ31" s="628">
        <v>0.4</v>
      </c>
      <c r="DA31" s="654"/>
      <c r="DB31" s="654"/>
      <c r="DC31" s="658"/>
      <c r="DD31" s="632">
        <v>28582</v>
      </c>
      <c r="DE31" s="656"/>
      <c r="DF31" s="656"/>
      <c r="DG31" s="656"/>
      <c r="DH31" s="656"/>
      <c r="DI31" s="656"/>
      <c r="DJ31" s="656"/>
      <c r="DK31" s="657"/>
      <c r="DL31" s="632">
        <v>28582</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682611</v>
      </c>
      <c r="S32" s="624"/>
      <c r="T32" s="624"/>
      <c r="U32" s="624"/>
      <c r="V32" s="624"/>
      <c r="W32" s="624"/>
      <c r="X32" s="624"/>
      <c r="Y32" s="625"/>
      <c r="Z32" s="626">
        <v>8.9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99.5</v>
      </c>
      <c r="BH32" s="656"/>
      <c r="BI32" s="656"/>
      <c r="BJ32" s="656"/>
      <c r="BK32" s="656"/>
      <c r="BL32" s="656"/>
      <c r="BM32" s="629">
        <v>97.1</v>
      </c>
      <c r="BN32" s="656"/>
      <c r="BO32" s="656"/>
      <c r="BP32" s="656"/>
      <c r="BQ32" s="678"/>
      <c r="BR32" s="680">
        <v>99.4</v>
      </c>
      <c r="BS32" s="656"/>
      <c r="BT32" s="656"/>
      <c r="BU32" s="656"/>
      <c r="BV32" s="656"/>
      <c r="BW32" s="656"/>
      <c r="BX32" s="629">
        <v>97.1</v>
      </c>
      <c r="BY32" s="656"/>
      <c r="BZ32" s="656"/>
      <c r="CA32" s="656"/>
      <c r="CB32" s="678"/>
      <c r="CD32" s="663"/>
      <c r="CE32" s="664"/>
      <c r="CF32" s="620" t="s">
        <v>305</v>
      </c>
      <c r="CG32" s="621"/>
      <c r="CH32" s="621"/>
      <c r="CI32" s="621"/>
      <c r="CJ32" s="621"/>
      <c r="CK32" s="621"/>
      <c r="CL32" s="621"/>
      <c r="CM32" s="621"/>
      <c r="CN32" s="621"/>
      <c r="CO32" s="621"/>
      <c r="CP32" s="621"/>
      <c r="CQ32" s="622"/>
      <c r="CR32" s="623">
        <v>121</v>
      </c>
      <c r="CS32" s="624"/>
      <c r="CT32" s="624"/>
      <c r="CU32" s="624"/>
      <c r="CV32" s="624"/>
      <c r="CW32" s="624"/>
      <c r="CX32" s="624"/>
      <c r="CY32" s="625"/>
      <c r="CZ32" s="628">
        <v>0</v>
      </c>
      <c r="DA32" s="654"/>
      <c r="DB32" s="654"/>
      <c r="DC32" s="658"/>
      <c r="DD32" s="632">
        <v>121</v>
      </c>
      <c r="DE32" s="624"/>
      <c r="DF32" s="624"/>
      <c r="DG32" s="624"/>
      <c r="DH32" s="624"/>
      <c r="DI32" s="624"/>
      <c r="DJ32" s="624"/>
      <c r="DK32" s="625"/>
      <c r="DL32" s="632">
        <v>121</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34712</v>
      </c>
      <c r="S33" s="624"/>
      <c r="T33" s="624"/>
      <c r="U33" s="624"/>
      <c r="V33" s="624"/>
      <c r="W33" s="624"/>
      <c r="X33" s="624"/>
      <c r="Y33" s="625"/>
      <c r="Z33" s="626">
        <v>0.5</v>
      </c>
      <c r="AA33" s="626"/>
      <c r="AB33" s="626"/>
      <c r="AC33" s="626"/>
      <c r="AD33" s="627">
        <v>19200</v>
      </c>
      <c r="AE33" s="627"/>
      <c r="AF33" s="627"/>
      <c r="AG33" s="627"/>
      <c r="AH33" s="627"/>
      <c r="AI33" s="627"/>
      <c r="AJ33" s="627"/>
      <c r="AK33" s="627"/>
      <c r="AL33" s="628">
        <v>0.5</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97.2</v>
      </c>
      <c r="BH33" s="682"/>
      <c r="BI33" s="682"/>
      <c r="BJ33" s="682"/>
      <c r="BK33" s="682"/>
      <c r="BL33" s="682"/>
      <c r="BM33" s="683">
        <v>89.6</v>
      </c>
      <c r="BN33" s="682"/>
      <c r="BO33" s="682"/>
      <c r="BP33" s="682"/>
      <c r="BQ33" s="684"/>
      <c r="BR33" s="681">
        <v>97.3</v>
      </c>
      <c r="BS33" s="682"/>
      <c r="BT33" s="682"/>
      <c r="BU33" s="682"/>
      <c r="BV33" s="682"/>
      <c r="BW33" s="682"/>
      <c r="BX33" s="683">
        <v>90.2</v>
      </c>
      <c r="BY33" s="682"/>
      <c r="BZ33" s="682"/>
      <c r="CA33" s="682"/>
      <c r="CB33" s="684"/>
      <c r="CD33" s="620" t="s">
        <v>308</v>
      </c>
      <c r="CE33" s="621"/>
      <c r="CF33" s="621"/>
      <c r="CG33" s="621"/>
      <c r="CH33" s="621"/>
      <c r="CI33" s="621"/>
      <c r="CJ33" s="621"/>
      <c r="CK33" s="621"/>
      <c r="CL33" s="621"/>
      <c r="CM33" s="621"/>
      <c r="CN33" s="621"/>
      <c r="CO33" s="621"/>
      <c r="CP33" s="621"/>
      <c r="CQ33" s="622"/>
      <c r="CR33" s="623">
        <v>3060965</v>
      </c>
      <c r="CS33" s="656"/>
      <c r="CT33" s="656"/>
      <c r="CU33" s="656"/>
      <c r="CV33" s="656"/>
      <c r="CW33" s="656"/>
      <c r="CX33" s="656"/>
      <c r="CY33" s="657"/>
      <c r="CZ33" s="628">
        <v>41.5</v>
      </c>
      <c r="DA33" s="654"/>
      <c r="DB33" s="654"/>
      <c r="DC33" s="658"/>
      <c r="DD33" s="632">
        <v>2170442</v>
      </c>
      <c r="DE33" s="656"/>
      <c r="DF33" s="656"/>
      <c r="DG33" s="656"/>
      <c r="DH33" s="656"/>
      <c r="DI33" s="656"/>
      <c r="DJ33" s="656"/>
      <c r="DK33" s="657"/>
      <c r="DL33" s="632">
        <v>1328800</v>
      </c>
      <c r="DM33" s="656"/>
      <c r="DN33" s="656"/>
      <c r="DO33" s="656"/>
      <c r="DP33" s="656"/>
      <c r="DQ33" s="656"/>
      <c r="DR33" s="656"/>
      <c r="DS33" s="656"/>
      <c r="DT33" s="656"/>
      <c r="DU33" s="656"/>
      <c r="DV33" s="657"/>
      <c r="DW33" s="628">
        <v>33.799999999999997</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247418</v>
      </c>
      <c r="S34" s="624"/>
      <c r="T34" s="624"/>
      <c r="U34" s="624"/>
      <c r="V34" s="624"/>
      <c r="W34" s="624"/>
      <c r="X34" s="624"/>
      <c r="Y34" s="625"/>
      <c r="Z34" s="626">
        <v>3.2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776652</v>
      </c>
      <c r="CS34" s="624"/>
      <c r="CT34" s="624"/>
      <c r="CU34" s="624"/>
      <c r="CV34" s="624"/>
      <c r="CW34" s="624"/>
      <c r="CX34" s="624"/>
      <c r="CY34" s="625"/>
      <c r="CZ34" s="628">
        <v>10.5</v>
      </c>
      <c r="DA34" s="654"/>
      <c r="DB34" s="654"/>
      <c r="DC34" s="658"/>
      <c r="DD34" s="632">
        <v>517164</v>
      </c>
      <c r="DE34" s="624"/>
      <c r="DF34" s="624"/>
      <c r="DG34" s="624"/>
      <c r="DH34" s="624"/>
      <c r="DI34" s="624"/>
      <c r="DJ34" s="624"/>
      <c r="DK34" s="625"/>
      <c r="DL34" s="632">
        <v>408855</v>
      </c>
      <c r="DM34" s="624"/>
      <c r="DN34" s="624"/>
      <c r="DO34" s="624"/>
      <c r="DP34" s="624"/>
      <c r="DQ34" s="624"/>
      <c r="DR34" s="624"/>
      <c r="DS34" s="624"/>
      <c r="DT34" s="624"/>
      <c r="DU34" s="624"/>
      <c r="DV34" s="625"/>
      <c r="DW34" s="628">
        <v>10.4</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428671</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57531</v>
      </c>
      <c r="CS35" s="656"/>
      <c r="CT35" s="656"/>
      <c r="CU35" s="656"/>
      <c r="CV35" s="656"/>
      <c r="CW35" s="656"/>
      <c r="CX35" s="656"/>
      <c r="CY35" s="657"/>
      <c r="CZ35" s="628">
        <v>0.8</v>
      </c>
      <c r="DA35" s="654"/>
      <c r="DB35" s="654"/>
      <c r="DC35" s="658"/>
      <c r="DD35" s="632">
        <v>33862</v>
      </c>
      <c r="DE35" s="656"/>
      <c r="DF35" s="656"/>
      <c r="DG35" s="656"/>
      <c r="DH35" s="656"/>
      <c r="DI35" s="656"/>
      <c r="DJ35" s="656"/>
      <c r="DK35" s="657"/>
      <c r="DL35" s="632">
        <v>32185</v>
      </c>
      <c r="DM35" s="656"/>
      <c r="DN35" s="656"/>
      <c r="DO35" s="656"/>
      <c r="DP35" s="656"/>
      <c r="DQ35" s="656"/>
      <c r="DR35" s="656"/>
      <c r="DS35" s="656"/>
      <c r="DT35" s="656"/>
      <c r="DU35" s="656"/>
      <c r="DV35" s="657"/>
      <c r="DW35" s="628">
        <v>0.8</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400897</v>
      </c>
      <c r="S36" s="624"/>
      <c r="T36" s="624"/>
      <c r="U36" s="624"/>
      <c r="V36" s="624"/>
      <c r="W36" s="624"/>
      <c r="X36" s="624"/>
      <c r="Y36" s="625"/>
      <c r="Z36" s="626">
        <v>5.2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495096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78205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1165121</v>
      </c>
      <c r="CS36" s="624"/>
      <c r="CT36" s="624"/>
      <c r="CU36" s="624"/>
      <c r="CV36" s="624"/>
      <c r="CW36" s="624"/>
      <c r="CX36" s="624"/>
      <c r="CY36" s="625"/>
      <c r="CZ36" s="628">
        <v>15.8</v>
      </c>
      <c r="DA36" s="654"/>
      <c r="DB36" s="654"/>
      <c r="DC36" s="658"/>
      <c r="DD36" s="632">
        <v>874045</v>
      </c>
      <c r="DE36" s="624"/>
      <c r="DF36" s="624"/>
      <c r="DG36" s="624"/>
      <c r="DH36" s="624"/>
      <c r="DI36" s="624"/>
      <c r="DJ36" s="624"/>
      <c r="DK36" s="625"/>
      <c r="DL36" s="632">
        <v>624424</v>
      </c>
      <c r="DM36" s="624"/>
      <c r="DN36" s="624"/>
      <c r="DO36" s="624"/>
      <c r="DP36" s="624"/>
      <c r="DQ36" s="624"/>
      <c r="DR36" s="624"/>
      <c r="DS36" s="624"/>
      <c r="DT36" s="624"/>
      <c r="DU36" s="624"/>
      <c r="DV36" s="625"/>
      <c r="DW36" s="628">
        <v>15.9</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70605</v>
      </c>
      <c r="S37" s="624"/>
      <c r="T37" s="624"/>
      <c r="U37" s="624"/>
      <c r="V37" s="624"/>
      <c r="W37" s="624"/>
      <c r="X37" s="624"/>
      <c r="Y37" s="625"/>
      <c r="Z37" s="626">
        <v>0.9</v>
      </c>
      <c r="AA37" s="626"/>
      <c r="AB37" s="626"/>
      <c r="AC37" s="626"/>
      <c r="AD37" s="627">
        <v>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126485</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57656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249311</v>
      </c>
      <c r="CS37" s="656"/>
      <c r="CT37" s="656"/>
      <c r="CU37" s="656"/>
      <c r="CV37" s="656"/>
      <c r="CW37" s="656"/>
      <c r="CX37" s="656"/>
      <c r="CY37" s="657"/>
      <c r="CZ37" s="628">
        <v>3.4</v>
      </c>
      <c r="DA37" s="654"/>
      <c r="DB37" s="654"/>
      <c r="DC37" s="658"/>
      <c r="DD37" s="632">
        <v>249311</v>
      </c>
      <c r="DE37" s="656"/>
      <c r="DF37" s="656"/>
      <c r="DG37" s="656"/>
      <c r="DH37" s="656"/>
      <c r="DI37" s="656"/>
      <c r="DJ37" s="656"/>
      <c r="DK37" s="657"/>
      <c r="DL37" s="632">
        <v>249311</v>
      </c>
      <c r="DM37" s="656"/>
      <c r="DN37" s="656"/>
      <c r="DO37" s="656"/>
      <c r="DP37" s="656"/>
      <c r="DQ37" s="656"/>
      <c r="DR37" s="656"/>
      <c r="DS37" s="656"/>
      <c r="DT37" s="656"/>
      <c r="DU37" s="656"/>
      <c r="DV37" s="657"/>
      <c r="DW37" s="628">
        <v>6.3</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760755</v>
      </c>
      <c r="S38" s="624"/>
      <c r="T38" s="624"/>
      <c r="U38" s="624"/>
      <c r="V38" s="624"/>
      <c r="W38" s="624"/>
      <c r="X38" s="624"/>
      <c r="Y38" s="625"/>
      <c r="Z38" s="626">
        <v>9.9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5254</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1220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368611</v>
      </c>
      <c r="CS38" s="624"/>
      <c r="CT38" s="624"/>
      <c r="CU38" s="624"/>
      <c r="CV38" s="624"/>
      <c r="CW38" s="624"/>
      <c r="CX38" s="624"/>
      <c r="CY38" s="625"/>
      <c r="CZ38" s="628">
        <v>5</v>
      </c>
      <c r="DA38" s="654"/>
      <c r="DB38" s="654"/>
      <c r="DC38" s="658"/>
      <c r="DD38" s="632">
        <v>288112</v>
      </c>
      <c r="DE38" s="624"/>
      <c r="DF38" s="624"/>
      <c r="DG38" s="624"/>
      <c r="DH38" s="624"/>
      <c r="DI38" s="624"/>
      <c r="DJ38" s="624"/>
      <c r="DK38" s="625"/>
      <c r="DL38" s="632">
        <v>263336</v>
      </c>
      <c r="DM38" s="624"/>
      <c r="DN38" s="624"/>
      <c r="DO38" s="624"/>
      <c r="DP38" s="624"/>
      <c r="DQ38" s="624"/>
      <c r="DR38" s="624"/>
      <c r="DS38" s="624"/>
      <c r="DT38" s="624"/>
      <c r="DU38" s="624"/>
      <c r="DV38" s="625"/>
      <c r="DW38" s="628">
        <v>6.7</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4500</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1769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693050</v>
      </c>
      <c r="CS39" s="656"/>
      <c r="CT39" s="656"/>
      <c r="CU39" s="656"/>
      <c r="CV39" s="656"/>
      <c r="CW39" s="656"/>
      <c r="CX39" s="656"/>
      <c r="CY39" s="657"/>
      <c r="CZ39" s="628">
        <v>9.4</v>
      </c>
      <c r="DA39" s="654"/>
      <c r="DB39" s="654"/>
      <c r="DC39" s="658"/>
      <c r="DD39" s="632">
        <v>457259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14355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57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7690683</v>
      </c>
      <c r="S41" s="696"/>
      <c r="T41" s="696"/>
      <c r="U41" s="696"/>
      <c r="V41" s="696"/>
      <c r="W41" s="696"/>
      <c r="X41" s="696"/>
      <c r="Y41" s="700"/>
      <c r="Z41" s="701">
        <v>100</v>
      </c>
      <c r="AA41" s="701"/>
      <c r="AB41" s="701"/>
      <c r="AC41" s="701"/>
      <c r="AD41" s="702">
        <v>3916741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92505</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328</v>
      </c>
      <c r="AR42" s="693"/>
      <c r="AS42" s="693"/>
      <c r="AT42" s="693"/>
      <c r="AU42" s="693"/>
      <c r="AV42" s="693"/>
      <c r="AW42" s="693"/>
      <c r="AX42" s="693"/>
      <c r="AY42" s="694"/>
      <c r="AZ42" s="695">
        <v>266352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1352074</v>
      </c>
      <c r="CS42" s="656"/>
      <c r="CT42" s="656"/>
      <c r="CU42" s="656"/>
      <c r="CV42" s="656"/>
      <c r="CW42" s="656"/>
      <c r="CX42" s="656"/>
      <c r="CY42" s="657"/>
      <c r="CZ42" s="628">
        <v>18.399999999999999</v>
      </c>
      <c r="DA42" s="654"/>
      <c r="DB42" s="654"/>
      <c r="DC42" s="658"/>
      <c r="DD42" s="632">
        <v>170370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345</v>
      </c>
      <c r="CG44" s="621"/>
      <c r="CH44" s="621"/>
      <c r="CI44" s="621"/>
      <c r="CJ44" s="621"/>
      <c r="CK44" s="621"/>
      <c r="CL44" s="621"/>
      <c r="CM44" s="621"/>
      <c r="CN44" s="621"/>
      <c r="CO44" s="621"/>
      <c r="CP44" s="621"/>
      <c r="CQ44" s="622"/>
      <c r="CR44" s="623">
        <v>1273591</v>
      </c>
      <c r="CS44" s="624"/>
      <c r="CT44" s="624"/>
      <c r="CU44" s="624"/>
      <c r="CV44" s="624"/>
      <c r="CW44" s="624"/>
      <c r="CX44" s="624"/>
      <c r="CY44" s="625"/>
      <c r="CZ44" s="628">
        <v>17.3</v>
      </c>
      <c r="DA44" s="629"/>
      <c r="DB44" s="629"/>
      <c r="DC44" s="635"/>
      <c r="DD44" s="632">
        <v>158604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717192</v>
      </c>
      <c r="CS45" s="656"/>
      <c r="CT45" s="656"/>
      <c r="CU45" s="656"/>
      <c r="CV45" s="656"/>
      <c r="CW45" s="656"/>
      <c r="CX45" s="656"/>
      <c r="CY45" s="657"/>
      <c r="CZ45" s="628">
        <v>9.6999999999999993</v>
      </c>
      <c r="DA45" s="654"/>
      <c r="DB45" s="654"/>
      <c r="DC45" s="658"/>
      <c r="DD45" s="632">
        <v>2028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469684</v>
      </c>
      <c r="CS46" s="624"/>
      <c r="CT46" s="624"/>
      <c r="CU46" s="624"/>
      <c r="CV46" s="624"/>
      <c r="CW46" s="624"/>
      <c r="CX46" s="624"/>
      <c r="CY46" s="625"/>
      <c r="CZ46" s="628">
        <v>6.4</v>
      </c>
      <c r="DA46" s="629"/>
      <c r="DB46" s="629"/>
      <c r="DC46" s="635"/>
      <c r="DD46" s="632">
        <v>123650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78483</v>
      </c>
      <c r="CS47" s="656"/>
      <c r="CT47" s="656"/>
      <c r="CU47" s="656"/>
      <c r="CV47" s="656"/>
      <c r="CW47" s="656"/>
      <c r="CX47" s="656"/>
      <c r="CY47" s="657"/>
      <c r="CZ47" s="628">
        <v>1.1000000000000001</v>
      </c>
      <c r="DA47" s="654"/>
      <c r="DB47" s="654"/>
      <c r="DC47" s="658"/>
      <c r="DD47" s="632">
        <v>11766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7367352</v>
      </c>
      <c r="CS49" s="682"/>
      <c r="CT49" s="682"/>
      <c r="CU49" s="682"/>
      <c r="CV49" s="682"/>
      <c r="CW49" s="682"/>
      <c r="CX49" s="682"/>
      <c r="CY49" s="711"/>
      <c r="CZ49" s="703">
        <v>100</v>
      </c>
      <c r="DA49" s="712"/>
      <c r="DB49" s="712"/>
      <c r="DC49" s="713"/>
      <c r="DD49" s="714">
        <v>4693284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7w0vISYLeDS3keh0kLGhYjHm0fCwBuTBZtHIeh2pT2KW7hA4mDNnXwnfV3+Bj7bBzhvtu+l+BOKDtJDYuAyQ==" saltValue="qXRQcsvhDCbTk58I8st7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7690</v>
      </c>
      <c r="R7" s="753"/>
      <c r="S7" s="753"/>
      <c r="T7" s="753"/>
      <c r="U7" s="753"/>
      <c r="V7" s="753">
        <v>7367</v>
      </c>
      <c r="W7" s="753"/>
      <c r="X7" s="753"/>
      <c r="Y7" s="753"/>
      <c r="Z7" s="753"/>
      <c r="AA7" s="753">
        <v>323</v>
      </c>
      <c r="AB7" s="753"/>
      <c r="AC7" s="753"/>
      <c r="AD7" s="753"/>
      <c r="AE7" s="754"/>
      <c r="AF7" s="755">
        <v>283</v>
      </c>
      <c r="AG7" s="756"/>
      <c r="AH7" s="756"/>
      <c r="AI7" s="756"/>
      <c r="AJ7" s="757"/>
      <c r="AK7" s="758">
        <v>429</v>
      </c>
      <c r="AL7" s="759"/>
      <c r="AM7" s="759"/>
      <c r="AN7" s="759"/>
      <c r="AO7" s="759"/>
      <c r="AP7" s="759">
        <v>6789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7690</v>
      </c>
      <c r="R23" s="793"/>
      <c r="S23" s="793"/>
      <c r="T23" s="793"/>
      <c r="U23" s="793"/>
      <c r="V23" s="793">
        <v>7367</v>
      </c>
      <c r="W23" s="793"/>
      <c r="X23" s="793"/>
      <c r="Y23" s="793"/>
      <c r="Z23" s="793"/>
      <c r="AA23" s="793">
        <v>323</v>
      </c>
      <c r="AB23" s="793"/>
      <c r="AC23" s="793"/>
      <c r="AD23" s="793"/>
      <c r="AE23" s="794"/>
      <c r="AF23" s="795">
        <v>283</v>
      </c>
      <c r="AG23" s="793"/>
      <c r="AH23" s="793"/>
      <c r="AI23" s="793"/>
      <c r="AJ23" s="796"/>
      <c r="AK23" s="797"/>
      <c r="AL23" s="798"/>
      <c r="AM23" s="798"/>
      <c r="AN23" s="798"/>
      <c r="AO23" s="798"/>
      <c r="AP23" s="793">
        <v>6789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1089</v>
      </c>
      <c r="R28" s="823"/>
      <c r="S28" s="823"/>
      <c r="T28" s="823"/>
      <c r="U28" s="823"/>
      <c r="V28" s="823">
        <v>1011</v>
      </c>
      <c r="W28" s="823"/>
      <c r="X28" s="823"/>
      <c r="Y28" s="823"/>
      <c r="Z28" s="823"/>
      <c r="AA28" s="823">
        <v>78</v>
      </c>
      <c r="AB28" s="823"/>
      <c r="AC28" s="823"/>
      <c r="AD28" s="823"/>
      <c r="AE28" s="824"/>
      <c r="AF28" s="825">
        <v>78</v>
      </c>
      <c r="AG28" s="823"/>
      <c r="AH28" s="823"/>
      <c r="AI28" s="823"/>
      <c r="AJ28" s="826"/>
      <c r="AK28" s="827">
        <v>162</v>
      </c>
      <c r="AL28" s="828"/>
      <c r="AM28" s="828"/>
      <c r="AN28" s="828"/>
      <c r="AO28" s="828"/>
      <c r="AP28" s="828" t="s">
        <v>545</v>
      </c>
      <c r="AQ28" s="828"/>
      <c r="AR28" s="828"/>
      <c r="AS28" s="828"/>
      <c r="AT28" s="828"/>
      <c r="AU28" s="828" t="s">
        <v>545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898</v>
      </c>
      <c r="R29" s="784"/>
      <c r="S29" s="784"/>
      <c r="T29" s="784"/>
      <c r="U29" s="784"/>
      <c r="V29" s="784">
        <v>859</v>
      </c>
      <c r="W29" s="784"/>
      <c r="X29" s="784"/>
      <c r="Y29" s="784"/>
      <c r="Z29" s="784"/>
      <c r="AA29" s="784">
        <v>39</v>
      </c>
      <c r="AB29" s="784"/>
      <c r="AC29" s="784"/>
      <c r="AD29" s="784"/>
      <c r="AE29" s="785"/>
      <c r="AF29" s="786">
        <v>39</v>
      </c>
      <c r="AG29" s="787"/>
      <c r="AH29" s="787"/>
      <c r="AI29" s="787"/>
      <c r="AJ29" s="788"/>
      <c r="AK29" s="834">
        <v>185</v>
      </c>
      <c r="AL29" s="830"/>
      <c r="AM29" s="830"/>
      <c r="AN29" s="830"/>
      <c r="AO29" s="830"/>
      <c r="AP29" s="830" t="s">
        <v>545</v>
      </c>
      <c r="AQ29" s="830"/>
      <c r="AR29" s="830"/>
      <c r="AS29" s="830"/>
      <c r="AT29" s="830"/>
      <c r="AU29" s="830" t="s">
        <v>545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85</v>
      </c>
      <c r="R30" s="784"/>
      <c r="S30" s="784"/>
      <c r="T30" s="784"/>
      <c r="U30" s="784"/>
      <c r="V30" s="784">
        <v>84</v>
      </c>
      <c r="W30" s="784"/>
      <c r="X30" s="784"/>
      <c r="Y30" s="784"/>
      <c r="Z30" s="784"/>
      <c r="AA30" s="784">
        <v>1</v>
      </c>
      <c r="AB30" s="784"/>
      <c r="AC30" s="784"/>
      <c r="AD30" s="784"/>
      <c r="AE30" s="785"/>
      <c r="AF30" s="786">
        <v>1</v>
      </c>
      <c r="AG30" s="787"/>
      <c r="AH30" s="787"/>
      <c r="AI30" s="787"/>
      <c r="AJ30" s="788"/>
      <c r="AK30" s="834">
        <v>34</v>
      </c>
      <c r="AL30" s="830"/>
      <c r="AM30" s="830"/>
      <c r="AN30" s="830"/>
      <c r="AO30" s="830"/>
      <c r="AP30" s="830" t="s">
        <v>545</v>
      </c>
      <c r="AQ30" s="830"/>
      <c r="AR30" s="830"/>
      <c r="AS30" s="830"/>
      <c r="AT30" s="830"/>
      <c r="AU30" s="830" t="s">
        <v>545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79</v>
      </c>
      <c r="R31" s="784"/>
      <c r="S31" s="784"/>
      <c r="T31" s="784"/>
      <c r="U31" s="784"/>
      <c r="V31" s="784">
        <v>66</v>
      </c>
      <c r="W31" s="784"/>
      <c r="X31" s="784"/>
      <c r="Y31" s="784"/>
      <c r="Z31" s="784"/>
      <c r="AA31" s="784">
        <v>13</v>
      </c>
      <c r="AB31" s="784"/>
      <c r="AC31" s="784"/>
      <c r="AD31" s="784"/>
      <c r="AE31" s="785"/>
      <c r="AF31" s="786">
        <v>6</v>
      </c>
      <c r="AG31" s="787"/>
      <c r="AH31" s="787"/>
      <c r="AI31" s="787"/>
      <c r="AJ31" s="788"/>
      <c r="AK31" s="834">
        <v>13</v>
      </c>
      <c r="AL31" s="830"/>
      <c r="AM31" s="830"/>
      <c r="AN31" s="830"/>
      <c r="AO31" s="830"/>
      <c r="AP31" s="830" t="s">
        <v>545</v>
      </c>
      <c r="AQ31" s="830"/>
      <c r="AR31" s="830"/>
      <c r="AS31" s="830"/>
      <c r="AT31" s="830"/>
      <c r="AU31" s="830" t="s">
        <v>545</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248</v>
      </c>
      <c r="R32" s="784"/>
      <c r="S32" s="784"/>
      <c r="T32" s="784"/>
      <c r="U32" s="784"/>
      <c r="V32" s="784">
        <v>189</v>
      </c>
      <c r="W32" s="784"/>
      <c r="X32" s="784"/>
      <c r="Y32" s="784"/>
      <c r="Z32" s="784"/>
      <c r="AA32" s="784">
        <v>59</v>
      </c>
      <c r="AB32" s="784"/>
      <c r="AC32" s="784"/>
      <c r="AD32" s="784"/>
      <c r="AE32" s="785"/>
      <c r="AF32" s="786">
        <v>292</v>
      </c>
      <c r="AG32" s="787"/>
      <c r="AH32" s="787"/>
      <c r="AI32" s="787"/>
      <c r="AJ32" s="788"/>
      <c r="AK32" s="834">
        <v>87</v>
      </c>
      <c r="AL32" s="830"/>
      <c r="AM32" s="830"/>
      <c r="AN32" s="830"/>
      <c r="AO32" s="830"/>
      <c r="AP32" s="830">
        <v>696</v>
      </c>
      <c r="AQ32" s="830"/>
      <c r="AR32" s="830"/>
      <c r="AS32" s="830"/>
      <c r="AT32" s="830"/>
      <c r="AU32" s="830">
        <v>660</v>
      </c>
      <c r="AV32" s="830"/>
      <c r="AW32" s="830"/>
      <c r="AX32" s="830"/>
      <c r="AY32" s="830"/>
      <c r="AZ32" s="831" t="s">
        <v>545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416</v>
      </c>
      <c r="AG63" s="844"/>
      <c r="AH63" s="844"/>
      <c r="AI63" s="844"/>
      <c r="AJ63" s="845"/>
      <c r="AK63" s="846"/>
      <c r="AL63" s="841"/>
      <c r="AM63" s="841"/>
      <c r="AN63" s="841"/>
      <c r="AO63" s="841"/>
      <c r="AP63" s="844">
        <v>696</v>
      </c>
      <c r="AQ63" s="844"/>
      <c r="AR63" s="844"/>
      <c r="AS63" s="844"/>
      <c r="AT63" s="844"/>
      <c r="AU63" s="844">
        <v>660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554</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411</v>
      </c>
      <c r="R69" s="830"/>
      <c r="S69" s="830"/>
      <c r="T69" s="830"/>
      <c r="U69" s="830"/>
      <c r="V69" s="830">
        <v>405</v>
      </c>
      <c r="W69" s="830"/>
      <c r="X69" s="830"/>
      <c r="Y69" s="830"/>
      <c r="Z69" s="830"/>
      <c r="AA69" s="830">
        <v>6</v>
      </c>
      <c r="AB69" s="830"/>
      <c r="AC69" s="830"/>
      <c r="AD69" s="830"/>
      <c r="AE69" s="830"/>
      <c r="AF69" s="830">
        <v>6</v>
      </c>
      <c r="AG69" s="830"/>
      <c r="AH69" s="830"/>
      <c r="AI69" s="830"/>
      <c r="AJ69" s="830"/>
      <c r="AK69" s="830">
        <v>7</v>
      </c>
      <c r="AL69" s="830"/>
      <c r="AM69" s="830"/>
      <c r="AN69" s="830"/>
      <c r="AO69" s="830"/>
      <c r="AP69" s="830" t="s">
        <v>555</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582</v>
      </c>
      <c r="R70" s="830"/>
      <c r="S70" s="830"/>
      <c r="T70" s="830"/>
      <c r="U70" s="830"/>
      <c r="V70" s="830">
        <v>547</v>
      </c>
      <c r="W70" s="830"/>
      <c r="X70" s="830"/>
      <c r="Y70" s="830"/>
      <c r="Z70" s="830"/>
      <c r="AA70" s="830">
        <v>35</v>
      </c>
      <c r="AB70" s="830"/>
      <c r="AC70" s="830"/>
      <c r="AD70" s="830"/>
      <c r="AE70" s="830"/>
      <c r="AF70" s="830">
        <v>35</v>
      </c>
      <c r="AG70" s="830"/>
      <c r="AH70" s="830"/>
      <c r="AI70" s="830"/>
      <c r="AJ70" s="830"/>
      <c r="AK70" s="830">
        <v>20</v>
      </c>
      <c r="AL70" s="830"/>
      <c r="AM70" s="830"/>
      <c r="AN70" s="830"/>
      <c r="AO70" s="830"/>
      <c r="AP70" s="830" t="s">
        <v>554</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52</v>
      </c>
      <c r="R71" s="830"/>
      <c r="S71" s="830"/>
      <c r="T71" s="830"/>
      <c r="U71" s="830"/>
      <c r="V71" s="830">
        <v>44</v>
      </c>
      <c r="W71" s="830"/>
      <c r="X71" s="830"/>
      <c r="Y71" s="830"/>
      <c r="Z71" s="830"/>
      <c r="AA71" s="830">
        <v>8</v>
      </c>
      <c r="AB71" s="830"/>
      <c r="AC71" s="830"/>
      <c r="AD71" s="830"/>
      <c r="AE71" s="830"/>
      <c r="AF71" s="830">
        <v>8</v>
      </c>
      <c r="AG71" s="830"/>
      <c r="AH71" s="830"/>
      <c r="AI71" s="830"/>
      <c r="AJ71" s="830"/>
      <c r="AK71" s="830" t="s">
        <v>563</v>
      </c>
      <c r="AL71" s="830"/>
      <c r="AM71" s="830"/>
      <c r="AN71" s="830"/>
      <c r="AO71" s="830"/>
      <c r="AP71" s="830" t="s">
        <v>554</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613</v>
      </c>
      <c r="R72" s="830"/>
      <c r="S72" s="830"/>
      <c r="T72" s="830"/>
      <c r="U72" s="830"/>
      <c r="V72" s="830">
        <v>575</v>
      </c>
      <c r="W72" s="830"/>
      <c r="X72" s="830"/>
      <c r="Y72" s="830"/>
      <c r="Z72" s="830"/>
      <c r="AA72" s="830">
        <v>39</v>
      </c>
      <c r="AB72" s="830"/>
      <c r="AC72" s="830"/>
      <c r="AD72" s="830"/>
      <c r="AE72" s="830"/>
      <c r="AF72" s="830">
        <v>39</v>
      </c>
      <c r="AG72" s="830"/>
      <c r="AH72" s="830"/>
      <c r="AI72" s="830"/>
      <c r="AJ72" s="830"/>
      <c r="AK72" s="830" t="s">
        <v>563</v>
      </c>
      <c r="AL72" s="830"/>
      <c r="AM72" s="830"/>
      <c r="AN72" s="830"/>
      <c r="AO72" s="830"/>
      <c r="AP72" s="830">
        <v>26</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43</v>
      </c>
      <c r="R73" s="830"/>
      <c r="S73" s="830"/>
      <c r="T73" s="830"/>
      <c r="U73" s="830"/>
      <c r="V73" s="830">
        <v>37</v>
      </c>
      <c r="W73" s="830"/>
      <c r="X73" s="830"/>
      <c r="Y73" s="830"/>
      <c r="Z73" s="830"/>
      <c r="AA73" s="830">
        <v>4</v>
      </c>
      <c r="AB73" s="830"/>
      <c r="AC73" s="830"/>
      <c r="AD73" s="830"/>
      <c r="AE73" s="830"/>
      <c r="AF73" s="830">
        <v>4</v>
      </c>
      <c r="AG73" s="830"/>
      <c r="AH73" s="830"/>
      <c r="AI73" s="830"/>
      <c r="AJ73" s="830"/>
      <c r="AK73" s="830" t="s">
        <v>554</v>
      </c>
      <c r="AL73" s="830"/>
      <c r="AM73" s="830"/>
      <c r="AN73" s="830"/>
      <c r="AO73" s="830"/>
      <c r="AP73" s="830">
        <v>67</v>
      </c>
      <c r="AQ73" s="830"/>
      <c r="AR73" s="830"/>
      <c r="AS73" s="830"/>
      <c r="AT73" s="830"/>
      <c r="AU73" s="830">
        <v>17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110</v>
      </c>
      <c r="R74" s="830"/>
      <c r="S74" s="830"/>
      <c r="T74" s="830"/>
      <c r="U74" s="830"/>
      <c r="V74" s="830">
        <v>93</v>
      </c>
      <c r="W74" s="830"/>
      <c r="X74" s="830"/>
      <c r="Y74" s="830"/>
      <c r="Z74" s="830"/>
      <c r="AA74" s="830">
        <v>17</v>
      </c>
      <c r="AB74" s="830"/>
      <c r="AC74" s="830"/>
      <c r="AD74" s="830"/>
      <c r="AE74" s="830"/>
      <c r="AF74" s="830">
        <v>17</v>
      </c>
      <c r="AG74" s="830"/>
      <c r="AH74" s="830"/>
      <c r="AI74" s="830"/>
      <c r="AJ74" s="830"/>
      <c r="AK74" s="830" t="s">
        <v>563</v>
      </c>
      <c r="AL74" s="830"/>
      <c r="AM74" s="830"/>
      <c r="AN74" s="830"/>
      <c r="AO74" s="830"/>
      <c r="AP74" s="830" t="s">
        <v>556</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293727</v>
      </c>
      <c r="R75" s="878"/>
      <c r="S75" s="878"/>
      <c r="T75" s="878"/>
      <c r="U75" s="834"/>
      <c r="V75" s="879">
        <v>290111</v>
      </c>
      <c r="W75" s="878"/>
      <c r="X75" s="878"/>
      <c r="Y75" s="878"/>
      <c r="Z75" s="834"/>
      <c r="AA75" s="879">
        <v>3616</v>
      </c>
      <c r="AB75" s="878"/>
      <c r="AC75" s="878"/>
      <c r="AD75" s="878"/>
      <c r="AE75" s="834"/>
      <c r="AF75" s="879">
        <v>3616</v>
      </c>
      <c r="AG75" s="878"/>
      <c r="AH75" s="878"/>
      <c r="AI75" s="878"/>
      <c r="AJ75" s="834"/>
      <c r="AK75" s="879">
        <v>27</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4335</v>
      </c>
      <c r="AG88" s="844"/>
      <c r="AH88" s="844"/>
      <c r="AI88" s="844"/>
      <c r="AJ88" s="844"/>
      <c r="AK88" s="841"/>
      <c r="AL88" s="841"/>
      <c r="AM88" s="841"/>
      <c r="AN88" s="841"/>
      <c r="AO88" s="841"/>
      <c r="AP88" s="844">
        <v>93</v>
      </c>
      <c r="AQ88" s="844"/>
      <c r="AR88" s="844"/>
      <c r="AS88" s="844"/>
      <c r="AT88" s="844"/>
      <c r="AU88" s="844">
        <v>17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753018</v>
      </c>
      <c r="AB110" s="900"/>
      <c r="AC110" s="900"/>
      <c r="AD110" s="900"/>
      <c r="AE110" s="901"/>
      <c r="AF110" s="902">
        <v>779160</v>
      </c>
      <c r="AG110" s="900"/>
      <c r="AH110" s="900"/>
      <c r="AI110" s="900"/>
      <c r="AJ110" s="901"/>
      <c r="AK110" s="902">
        <v>751976</v>
      </c>
      <c r="AL110" s="900"/>
      <c r="AM110" s="900"/>
      <c r="AN110" s="900"/>
      <c r="AO110" s="901"/>
      <c r="AP110" s="903">
        <v>22.3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6749423</v>
      </c>
      <c r="BR110" s="931"/>
      <c r="BS110" s="931"/>
      <c r="BT110" s="931"/>
      <c r="BU110" s="931"/>
      <c r="BV110" s="931">
        <v>6751169</v>
      </c>
      <c r="BW110" s="931"/>
      <c r="BX110" s="931"/>
      <c r="BY110" s="931"/>
      <c r="BZ110" s="931"/>
      <c r="CA110" s="931">
        <v>6788608</v>
      </c>
      <c r="CB110" s="931"/>
      <c r="CC110" s="931"/>
      <c r="CD110" s="931"/>
      <c r="CE110" s="931"/>
      <c r="CF110" s="944">
        <v>201.1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3882</v>
      </c>
      <c r="BR111" s="926"/>
      <c r="BS111" s="926"/>
      <c r="BT111" s="926"/>
      <c r="BU111" s="926"/>
      <c r="BV111" s="926">
        <v>5800</v>
      </c>
      <c r="BW111" s="926"/>
      <c r="BX111" s="926"/>
      <c r="BY111" s="926"/>
      <c r="BZ111" s="926"/>
      <c r="CA111" s="926">
        <v>3527</v>
      </c>
      <c r="CB111" s="926"/>
      <c r="CC111" s="926"/>
      <c r="CD111" s="926"/>
      <c r="CE111" s="926"/>
      <c r="CF111" s="920">
        <v>0.1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501473</v>
      </c>
      <c r="BR112" s="926"/>
      <c r="BS112" s="926"/>
      <c r="BT112" s="926"/>
      <c r="BU112" s="926"/>
      <c r="BV112" s="926">
        <v>531698</v>
      </c>
      <c r="BW112" s="926"/>
      <c r="BX112" s="926"/>
      <c r="BY112" s="926"/>
      <c r="BZ112" s="926"/>
      <c r="CA112" s="926">
        <v>660023</v>
      </c>
      <c r="CB112" s="926"/>
      <c r="CC112" s="926"/>
      <c r="CD112" s="926"/>
      <c r="CE112" s="926"/>
      <c r="CF112" s="920">
        <v>19.600000000000001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46231</v>
      </c>
      <c r="AB113" s="938"/>
      <c r="AC113" s="938"/>
      <c r="AD113" s="938"/>
      <c r="AE113" s="939"/>
      <c r="AF113" s="940">
        <v>49081</v>
      </c>
      <c r="AG113" s="938"/>
      <c r="AH113" s="938"/>
      <c r="AI113" s="938"/>
      <c r="AJ113" s="939"/>
      <c r="AK113" s="940">
        <v>45155</v>
      </c>
      <c r="AL113" s="938"/>
      <c r="AM113" s="938"/>
      <c r="AN113" s="938"/>
      <c r="AO113" s="939"/>
      <c r="AP113" s="941">
        <v>1.3</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38317</v>
      </c>
      <c r="BR113" s="926"/>
      <c r="BS113" s="926"/>
      <c r="BT113" s="926"/>
      <c r="BU113" s="926"/>
      <c r="BV113" s="926">
        <v>18939</v>
      </c>
      <c r="BW113" s="926"/>
      <c r="BX113" s="926"/>
      <c r="BY113" s="926"/>
      <c r="BZ113" s="926"/>
      <c r="CA113" s="926">
        <v>17071</v>
      </c>
      <c r="CB113" s="926"/>
      <c r="CC113" s="926"/>
      <c r="CD113" s="926"/>
      <c r="CE113" s="926"/>
      <c r="CF113" s="920">
        <v>0.5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20422</v>
      </c>
      <c r="AB114" s="959"/>
      <c r="AC114" s="959"/>
      <c r="AD114" s="959"/>
      <c r="AE114" s="960"/>
      <c r="AF114" s="961">
        <v>21257</v>
      </c>
      <c r="AG114" s="959"/>
      <c r="AH114" s="959"/>
      <c r="AI114" s="959"/>
      <c r="AJ114" s="960"/>
      <c r="AK114" s="961">
        <v>2453</v>
      </c>
      <c r="AL114" s="959"/>
      <c r="AM114" s="959"/>
      <c r="AN114" s="959"/>
      <c r="AO114" s="960"/>
      <c r="AP114" s="962">
        <v>0.1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435385</v>
      </c>
      <c r="BR114" s="926"/>
      <c r="BS114" s="926"/>
      <c r="BT114" s="926"/>
      <c r="BU114" s="926"/>
      <c r="BV114" s="926">
        <v>377720</v>
      </c>
      <c r="BW114" s="926"/>
      <c r="BX114" s="926"/>
      <c r="BY114" s="926"/>
      <c r="BZ114" s="926"/>
      <c r="CA114" s="926">
        <v>274116</v>
      </c>
      <c r="CB114" s="926"/>
      <c r="CC114" s="926"/>
      <c r="CD114" s="926"/>
      <c r="CE114" s="926"/>
      <c r="CF114" s="920">
        <v>8.1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96570</v>
      </c>
      <c r="BR115" s="926"/>
      <c r="BS115" s="926"/>
      <c r="BT115" s="926"/>
      <c r="BU115" s="926"/>
      <c r="BV115" s="926">
        <v>90990</v>
      </c>
      <c r="BW115" s="926"/>
      <c r="BX115" s="926"/>
      <c r="BY115" s="926"/>
      <c r="BZ115" s="926"/>
      <c r="CA115" s="926">
        <v>88200</v>
      </c>
      <c r="CB115" s="926"/>
      <c r="CC115" s="926"/>
      <c r="CD115" s="926"/>
      <c r="CE115" s="926"/>
      <c r="CF115" s="920">
        <v>2.6</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61</v>
      </c>
      <c r="AB116" s="959"/>
      <c r="AC116" s="959"/>
      <c r="AD116" s="959"/>
      <c r="AE116" s="960"/>
      <c r="AF116" s="961">
        <v>118</v>
      </c>
      <c r="AG116" s="959"/>
      <c r="AH116" s="959"/>
      <c r="AI116" s="959"/>
      <c r="AJ116" s="960"/>
      <c r="AK116" s="961">
        <v>121</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819732</v>
      </c>
      <c r="AB117" s="979"/>
      <c r="AC117" s="979"/>
      <c r="AD117" s="979"/>
      <c r="AE117" s="980"/>
      <c r="AF117" s="981">
        <v>849616</v>
      </c>
      <c r="AG117" s="979"/>
      <c r="AH117" s="979"/>
      <c r="AI117" s="979"/>
      <c r="AJ117" s="980"/>
      <c r="AK117" s="981">
        <v>799705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7825050</v>
      </c>
      <c r="BR119" s="1000"/>
      <c r="BS119" s="1000"/>
      <c r="BT119" s="1000"/>
      <c r="BU119" s="1000"/>
      <c r="BV119" s="1000">
        <v>7776316</v>
      </c>
      <c r="BW119" s="1000"/>
      <c r="BX119" s="1000"/>
      <c r="BY119" s="1000"/>
      <c r="BZ119" s="1000"/>
      <c r="CA119" s="1000">
        <v>7831545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3882</v>
      </c>
      <c r="DH119" s="986"/>
      <c r="DI119" s="986"/>
      <c r="DJ119" s="986"/>
      <c r="DK119" s="987"/>
      <c r="DL119" s="985">
        <v>5800</v>
      </c>
      <c r="DM119" s="986"/>
      <c r="DN119" s="986"/>
      <c r="DO119" s="986"/>
      <c r="DP119" s="987"/>
      <c r="DQ119" s="985">
        <v>3527</v>
      </c>
      <c r="DR119" s="986"/>
      <c r="DS119" s="986"/>
      <c r="DT119" s="986"/>
      <c r="DU119" s="987"/>
      <c r="DV119" s="988">
        <v>0.1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2273293</v>
      </c>
      <c r="BR120" s="931"/>
      <c r="BS120" s="931"/>
      <c r="BT120" s="931"/>
      <c r="BU120" s="931"/>
      <c r="BV120" s="931">
        <v>2445540</v>
      </c>
      <c r="BW120" s="931"/>
      <c r="BX120" s="931"/>
      <c r="BY120" s="931"/>
      <c r="BZ120" s="931"/>
      <c r="CA120" s="931">
        <v>2704294</v>
      </c>
      <c r="CB120" s="931"/>
      <c r="CC120" s="931"/>
      <c r="CD120" s="931"/>
      <c r="CE120" s="931"/>
      <c r="CF120" s="944">
        <v>80.099999999999994</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501473</v>
      </c>
      <c r="DH120" s="931"/>
      <c r="DI120" s="931"/>
      <c r="DJ120" s="931"/>
      <c r="DK120" s="931"/>
      <c r="DL120" s="931">
        <v>531698</v>
      </c>
      <c r="DM120" s="931"/>
      <c r="DN120" s="931"/>
      <c r="DO120" s="931"/>
      <c r="DP120" s="931"/>
      <c r="DQ120" s="931">
        <v>660023</v>
      </c>
      <c r="DR120" s="931"/>
      <c r="DS120" s="931"/>
      <c r="DT120" s="931"/>
      <c r="DU120" s="931"/>
      <c r="DV120" s="932">
        <v>19.600000000000001</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779564</v>
      </c>
      <c r="BR121" s="926"/>
      <c r="BS121" s="926"/>
      <c r="BT121" s="926"/>
      <c r="BU121" s="926"/>
      <c r="BV121" s="926">
        <v>856326</v>
      </c>
      <c r="BW121" s="926"/>
      <c r="BX121" s="926"/>
      <c r="BY121" s="926"/>
      <c r="BZ121" s="926"/>
      <c r="CA121" s="926">
        <v>892583</v>
      </c>
      <c r="CB121" s="926"/>
      <c r="CC121" s="926"/>
      <c r="CD121" s="926"/>
      <c r="CE121" s="926"/>
      <c r="CF121" s="920">
        <v>26.4</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4479160</v>
      </c>
      <c r="BR122" s="1000"/>
      <c r="BS122" s="1000"/>
      <c r="BT122" s="1000"/>
      <c r="BU122" s="1000"/>
      <c r="BV122" s="1000">
        <v>4339820</v>
      </c>
      <c r="BW122" s="1000"/>
      <c r="BX122" s="1000"/>
      <c r="BY122" s="1000"/>
      <c r="BZ122" s="1000"/>
      <c r="CA122" s="1000">
        <v>4410704</v>
      </c>
      <c r="CB122" s="1000"/>
      <c r="CC122" s="1000"/>
      <c r="CD122" s="1000"/>
      <c r="CE122" s="1000"/>
      <c r="CF122" s="1017">
        <v>130.69999999999999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7532017</v>
      </c>
      <c r="BR123" s="1064"/>
      <c r="BS123" s="1064"/>
      <c r="BT123" s="1064"/>
      <c r="BU123" s="1064"/>
      <c r="BV123" s="1064">
        <v>7641686</v>
      </c>
      <c r="BW123" s="1064"/>
      <c r="BX123" s="1064"/>
      <c r="BY123" s="1064"/>
      <c r="BZ123" s="1064"/>
      <c r="CA123" s="1064">
        <v>8007581</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8.6</v>
      </c>
      <c r="BR124" s="1027"/>
      <c r="BS124" s="1027"/>
      <c r="BT124" s="1027"/>
      <c r="BU124" s="1027"/>
      <c r="BV124" s="1027">
        <v>4</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39284</v>
      </c>
      <c r="AB128" s="1046"/>
      <c r="AC128" s="1046"/>
      <c r="AD128" s="1046"/>
      <c r="AE128" s="1047"/>
      <c r="AF128" s="1048">
        <v>35926</v>
      </c>
      <c r="AG128" s="1046"/>
      <c r="AH128" s="1046"/>
      <c r="AI128" s="1046"/>
      <c r="AJ128" s="1047"/>
      <c r="AK128" s="1048">
        <v>37106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v>96570</v>
      </c>
      <c r="DH128" s="1038"/>
      <c r="DI128" s="1038"/>
      <c r="DJ128" s="1038"/>
      <c r="DK128" s="1038"/>
      <c r="DL128" s="1038">
        <v>90990</v>
      </c>
      <c r="DM128" s="1038"/>
      <c r="DN128" s="1038"/>
      <c r="DO128" s="1038"/>
      <c r="DP128" s="1038"/>
      <c r="DQ128" s="1038">
        <v>88200</v>
      </c>
      <c r="DR128" s="1038"/>
      <c r="DS128" s="1038"/>
      <c r="DT128" s="1038"/>
      <c r="DU128" s="1038"/>
      <c r="DV128" s="1039">
        <v>2.6</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3955494</v>
      </c>
      <c r="AB129" s="959"/>
      <c r="AC129" s="959"/>
      <c r="AD129" s="959"/>
      <c r="AE129" s="960"/>
      <c r="AF129" s="961">
        <v>3891089</v>
      </c>
      <c r="AG129" s="959"/>
      <c r="AH129" s="959"/>
      <c r="AI129" s="959"/>
      <c r="AJ129" s="960"/>
      <c r="AK129" s="961">
        <v>3898513</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568899</v>
      </c>
      <c r="AB130" s="959"/>
      <c r="AC130" s="959"/>
      <c r="AD130" s="959"/>
      <c r="AE130" s="960"/>
      <c r="AF130" s="961">
        <v>569417</v>
      </c>
      <c r="AG130" s="959"/>
      <c r="AH130" s="959"/>
      <c r="AI130" s="959"/>
      <c r="AJ130" s="960"/>
      <c r="AK130" s="961">
        <v>523589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3386595</v>
      </c>
      <c r="AB131" s="986"/>
      <c r="AC131" s="986"/>
      <c r="AD131" s="986"/>
      <c r="AE131" s="987"/>
      <c r="AF131" s="985">
        <v>3321672</v>
      </c>
      <c r="AG131" s="986"/>
      <c r="AH131" s="986"/>
      <c r="AI131" s="986"/>
      <c r="AJ131" s="987"/>
      <c r="AK131" s="985">
        <v>3374924</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6.2466577790000004</v>
      </c>
      <c r="AB132" s="1097"/>
      <c r="AC132" s="1097"/>
      <c r="AD132" s="1097"/>
      <c r="AE132" s="1098"/>
      <c r="AF132" s="1099">
        <v>7.3539169429999998</v>
      </c>
      <c r="AG132" s="1097"/>
      <c r="AH132" s="1097"/>
      <c r="AI132" s="1097"/>
      <c r="AJ132" s="1098"/>
      <c r="AK132" s="1099">
        <v>7.0819372530000004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6.9</v>
      </c>
      <c r="AB133" s="1080"/>
      <c r="AC133" s="1080"/>
      <c r="AD133" s="1080"/>
      <c r="AE133" s="1081"/>
      <c r="AF133" s="1079">
        <v>6.6</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CYPao4u5PkvimvoxWW0DYmB8DhQQDENCvoCJaAikfVbendHX803nVg9ClonOeQBwACQ8awr9WtfBgk1DRX9Qg==" saltValue="dMpVm11daHpxXiopHJYF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IDtlvAeZ9QS1qWoJCPRNtU4xnJI+f8wOnp/PG5Tw5q51QxBiMsM8yzalUPlmtgmzcj50rXeUhz5gdQ6qAUsyw==" saltValue="aukaNEnhmi4C2oH6cAJM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ydT6tBe5J1WmGnNRQcJP6nAlhfrl0n66zoTSzJ0VYVdQgHGkooRKAboxDXYW1VZrbUcc9ChYB5FNeNY5fw8Lw==" saltValue="HB9Pw/b5jaoerF0ArDgm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1451792</v>
      </c>
      <c r="AP9" s="281">
        <v>261867</v>
      </c>
      <c r="AQ9" s="282">
        <v>171003</v>
      </c>
      <c r="AR9" s="283">
        <v>53.1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133796</v>
      </c>
      <c r="AP10" s="284">
        <v>24133</v>
      </c>
      <c r="AQ10" s="285">
        <v>27322</v>
      </c>
      <c r="AR10" s="286">
        <v>-11.7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34777</v>
      </c>
      <c r="AP11" s="284">
        <v>6273</v>
      </c>
      <c r="AQ11" s="285">
        <v>5560</v>
      </c>
      <c r="AR11" s="286">
        <v>12.8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49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44781</v>
      </c>
      <c r="AP13" s="284">
        <v>8077</v>
      </c>
      <c r="AQ13" s="285">
        <v>6397</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t="s">
        <v>486</v>
      </c>
      <c r="AP14" s="284" t="s">
        <v>486</v>
      </c>
      <c r="AQ14" s="285">
        <v>3603</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-152799</v>
      </c>
      <c r="AP15" s="284">
        <v>-27561</v>
      </c>
      <c r="AQ15" s="285">
        <v>-9266</v>
      </c>
      <c r="AR15" s="286">
        <v>197.4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1512347</v>
      </c>
      <c r="AP16" s="284">
        <v>272790</v>
      </c>
      <c r="AQ16" s="285">
        <v>204668</v>
      </c>
      <c r="AR16" s="286">
        <v>33.299999999999997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25.61</v>
      </c>
      <c r="AP21" s="298">
        <v>17.07</v>
      </c>
      <c r="AQ21" s="299">
        <v>8.5399999999999991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92.7</v>
      </c>
      <c r="AP22" s="303">
        <v>95.6</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751976</v>
      </c>
      <c r="AP32" s="312">
        <v>135638</v>
      </c>
      <c r="AQ32" s="313">
        <v>121688</v>
      </c>
      <c r="AR32" s="314">
        <v>11.5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v>42</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167</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45155</v>
      </c>
      <c r="AP35" s="312">
        <v>8145</v>
      </c>
      <c r="AQ35" s="313">
        <v>24481</v>
      </c>
      <c r="AR35" s="314">
        <v>-66.7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2453</v>
      </c>
      <c r="AP36" s="312">
        <v>442</v>
      </c>
      <c r="AQ36" s="313">
        <v>4187</v>
      </c>
      <c r="AR36" s="314">
        <v>-89.4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813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121</v>
      </c>
      <c r="AP38" s="315">
        <v>22</v>
      </c>
      <c r="AQ38" s="316">
        <v>19</v>
      </c>
      <c r="AR38" s="304">
        <v>15.8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-37106</v>
      </c>
      <c r="AP39" s="312">
        <v>-6693</v>
      </c>
      <c r="AQ39" s="313">
        <v>-4925</v>
      </c>
      <c r="AR39" s="314">
        <v>35.9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-523589</v>
      </c>
      <c r="AP40" s="312">
        <v>-94442</v>
      </c>
      <c r="AQ40" s="313">
        <v>-96916</v>
      </c>
      <c r="AR40" s="314">
        <v>-2.6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239010</v>
      </c>
      <c r="AP41" s="312">
        <v>43111</v>
      </c>
      <c r="AQ41" s="313">
        <v>49555</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973043</v>
      </c>
      <c r="AN51" s="334">
        <v>164532</v>
      </c>
      <c r="AO51" s="335">
        <v>41.1</v>
      </c>
      <c r="AP51" s="336">
        <v>190274</v>
      </c>
      <c r="AQ51" s="337">
        <v>13.6</v>
      </c>
      <c r="AR51" s="338">
        <v>27.5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189018</v>
      </c>
      <c r="AN52" s="342">
        <v>31961</v>
      </c>
      <c r="AO52" s="343">
        <v>0.1</v>
      </c>
      <c r="AP52" s="344">
        <v>88584</v>
      </c>
      <c r="AQ52" s="345">
        <v>7.3</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958634</v>
      </c>
      <c r="AN53" s="334">
        <v>165111</v>
      </c>
      <c r="AO53" s="335">
        <v>0.4</v>
      </c>
      <c r="AP53" s="336">
        <v>200194</v>
      </c>
      <c r="AQ53" s="337">
        <v>5.2</v>
      </c>
      <c r="AR53" s="338">
        <v>-4.8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234249</v>
      </c>
      <c r="AN54" s="342">
        <v>40346</v>
      </c>
      <c r="AO54" s="343">
        <v>26.2</v>
      </c>
      <c r="AP54" s="344">
        <v>106422</v>
      </c>
      <c r="AQ54" s="345">
        <v>20.100000000000001</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1039770</v>
      </c>
      <c r="AN55" s="334">
        <v>182608</v>
      </c>
      <c r="AO55" s="335">
        <v>10.6</v>
      </c>
      <c r="AP55" s="336">
        <v>196914</v>
      </c>
      <c r="AQ55" s="337">
        <v>-1.6</v>
      </c>
      <c r="AR55" s="338">
        <v>12.2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268311</v>
      </c>
      <c r="AN56" s="342">
        <v>47122</v>
      </c>
      <c r="AO56" s="343">
        <v>16.8</v>
      </c>
      <c r="AP56" s="344">
        <v>98966</v>
      </c>
      <c r="AQ56" s="345">
        <v>-7</v>
      </c>
      <c r="AR56" s="346">
        <v>23.8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1496946</v>
      </c>
      <c r="AN57" s="334">
        <v>267455</v>
      </c>
      <c r="AO57" s="335">
        <v>46.5</v>
      </c>
      <c r="AP57" s="336">
        <v>204757</v>
      </c>
      <c r="AQ57" s="337">
        <v>4</v>
      </c>
      <c r="AR57" s="338">
        <v>42.5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380193</v>
      </c>
      <c r="AN58" s="342">
        <v>67928</v>
      </c>
      <c r="AO58" s="343">
        <v>44.2</v>
      </c>
      <c r="AP58" s="344">
        <v>106071</v>
      </c>
      <c r="AQ58" s="345">
        <v>7.2</v>
      </c>
      <c r="AR58" s="346">
        <v>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1273591</v>
      </c>
      <c r="AN59" s="334">
        <v>229724</v>
      </c>
      <c r="AO59" s="335">
        <v>-14.1</v>
      </c>
      <c r="AP59" s="336">
        <v>194971</v>
      </c>
      <c r="AQ59" s="337">
        <v>-4.8</v>
      </c>
      <c r="AR59" s="338">
        <v>-9.3000000000000007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469684</v>
      </c>
      <c r="AN60" s="342">
        <v>84719</v>
      </c>
      <c r="AO60" s="343">
        <v>24.7</v>
      </c>
      <c r="AP60" s="344">
        <v>105966</v>
      </c>
      <c r="AQ60" s="345">
        <v>-0.1</v>
      </c>
      <c r="AR60" s="346">
        <v>24.8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1148397</v>
      </c>
      <c r="AN61" s="349">
        <v>201886</v>
      </c>
      <c r="AO61" s="350">
        <v>16.899999999999999</v>
      </c>
      <c r="AP61" s="351">
        <v>197422</v>
      </c>
      <c r="AQ61" s="352">
        <v>3.3</v>
      </c>
      <c r="AR61" s="338">
        <v>13.6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308291</v>
      </c>
      <c r="AN62" s="342">
        <v>54415</v>
      </c>
      <c r="AO62" s="343">
        <v>22.4</v>
      </c>
      <c r="AP62" s="344">
        <v>101202</v>
      </c>
      <c r="AQ62" s="345">
        <v>5.5</v>
      </c>
      <c r="AR62" s="346">
        <v>16.899999999999999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iqpf0I9aJZDp/RoOL4lNIxH74GpWWzAkRqaQvF4bmQU5zTyWDUXGKmx28GdPmSRQ/hn/jIxQ3ceTR5NrIrhYQ==" saltValue="DDYKaklopIZblkDF3Gst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933PG6N9IghXAMFvPK4nxwrHJA2H3xaGLaJrVZmIjgsCo+LY8+MPW53yifvIdJEVVLD1wS/Aps6etTaCTAVDQA==" saltValue="H/nrVYqNDi03IYmIpJ9/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CCAEpouVjUYw9ejxfs435/ixrCn3qpleNGQivm4I3kMxvUD/Mwgz6g29iCSyeJiJsLPUKzlrRzTXd7OLrBSZZw==" saltValue="uNZJUOobg7jMX95yQ7Dn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30.42</v>
      </c>
      <c r="G47" s="12">
        <v>26.93</v>
      </c>
      <c r="H47" s="12">
        <v>28.79</v>
      </c>
      <c r="I47" s="12">
        <v>23.23</v>
      </c>
      <c r="J47" s="13">
        <v>21.25</v>
      </c>
    </row>
    <row r="48" spans="2:10" ht="57.75" customHeight="1" x14ac:dyDescent="0.15">
      <c r="B48" s="14"/>
      <c r="C48" s="1141" t="s">
        <v>4</v>
      </c>
      <c r="D48" s="1141"/>
      <c r="E48" s="1142"/>
      <c r="F48" s="15">
        <v>6.73</v>
      </c>
      <c r="G48" s="16">
        <v>7.16</v>
      </c>
      <c r="H48" s="16">
        <v>7.5</v>
      </c>
      <c r="I48" s="16">
        <v>9.68</v>
      </c>
      <c r="J48" s="17">
        <v>7.27</v>
      </c>
    </row>
    <row r="49" spans="2:10" ht="57.75" customHeight="1" thickBot="1" x14ac:dyDescent="0.2">
      <c r="B49" s="18"/>
      <c r="C49" s="1143" t="s">
        <v>5</v>
      </c>
      <c r="D49" s="1143"/>
      <c r="E49" s="1144"/>
      <c r="F49" s="19">
        <v>2.72</v>
      </c>
      <c r="G49" s="20" t="s">
        <v>529</v>
      </c>
      <c r="H49" s="20">
        <v>3.94</v>
      </c>
      <c r="I49" s="20" t="s">
        <v>530</v>
      </c>
      <c r="J49" s="21" t="s">
        <v>531</v>
      </c>
    </row>
    <row r="50" spans="2:10" x14ac:dyDescent="0.15"/>
  </sheetData>
  <sheetProtection algorithmName="SHA-512" hashValue="xQKSUR4qIIQ7ZCiXCaFYH76RNQN8EYsr/dbbNOfhZddwVkSUL/7lrS4sM9milDlr9Ge8FpsOtLGiqdJc0ENthw==" saltValue="ZbTAM+0OIT5/h3TbiLeD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t="s">
        <v>486</v>
      </c>
      <c r="G34" s="33">
        <v>2.77</v>
      </c>
      <c r="H34" s="33">
        <v>4.28</v>
      </c>
      <c r="I34" s="33">
        <v>5.68</v>
      </c>
      <c r="J34" s="34">
        <v>7.49</v>
      </c>
      <c r="K34" s="22"/>
      <c r="L34" s="22"/>
      <c r="M34" s="22"/>
      <c r="N34" s="22"/>
      <c r="O34" s="22"/>
      <c r="P34" s="22"/>
    </row>
    <row r="35" spans="1:16" ht="39" customHeight="1" x14ac:dyDescent="0.15">
      <c r="A35" s="22"/>
      <c r="B35" s="35"/>
      <c r="C35" s="1145" t="s">
        <v>533</v>
      </c>
      <c r="D35" s="1146"/>
      <c r="E35" s="1147"/>
      <c r="F35" s="36">
        <v>6.73</v>
      </c>
      <c r="G35" s="37">
        <v>7.15</v>
      </c>
      <c r="H35" s="37">
        <v>7.5</v>
      </c>
      <c r="I35" s="37">
        <v>9.67</v>
      </c>
      <c r="J35" s="38">
        <v>7.26</v>
      </c>
      <c r="K35" s="22"/>
      <c r="L35" s="22"/>
      <c r="M35" s="22"/>
      <c r="N35" s="22"/>
      <c r="O35" s="22"/>
      <c r="P35" s="22"/>
    </row>
    <row r="36" spans="1:16" ht="39" customHeight="1" x14ac:dyDescent="0.15">
      <c r="A36" s="22"/>
      <c r="B36" s="35"/>
      <c r="C36" s="1145" t="s">
        <v>534</v>
      </c>
      <c r="D36" s="1146"/>
      <c r="E36" s="1147"/>
      <c r="F36" s="36">
        <v>1.62</v>
      </c>
      <c r="G36" s="37">
        <v>2.73</v>
      </c>
      <c r="H36" s="37">
        <v>2.59</v>
      </c>
      <c r="I36" s="37">
        <v>1.85</v>
      </c>
      <c r="J36" s="38">
        <v>2</v>
      </c>
      <c r="K36" s="22"/>
      <c r="L36" s="22"/>
      <c r="M36" s="22"/>
      <c r="N36" s="22"/>
      <c r="O36" s="22"/>
      <c r="P36" s="22"/>
    </row>
    <row r="37" spans="1:16" ht="39" customHeight="1" x14ac:dyDescent="0.15">
      <c r="A37" s="22"/>
      <c r="B37" s="35"/>
      <c r="C37" s="1145" t="s">
        <v>535</v>
      </c>
      <c r="D37" s="1146"/>
      <c r="E37" s="1147"/>
      <c r="F37" s="36">
        <v>0.94</v>
      </c>
      <c r="G37" s="37">
        <v>1.21</v>
      </c>
      <c r="H37" s="37">
        <v>0.83</v>
      </c>
      <c r="I37" s="37">
        <v>1.42</v>
      </c>
      <c r="J37" s="38">
        <v>0.99</v>
      </c>
      <c r="K37" s="22"/>
      <c r="L37" s="22"/>
      <c r="M37" s="22"/>
      <c r="N37" s="22"/>
      <c r="O37" s="22"/>
      <c r="P37" s="22"/>
    </row>
    <row r="38" spans="1:16" ht="39" customHeight="1" x14ac:dyDescent="0.15">
      <c r="A38" s="22"/>
      <c r="B38" s="35"/>
      <c r="C38" s="1145" t="s">
        <v>536</v>
      </c>
      <c r="D38" s="1146"/>
      <c r="E38" s="1147"/>
      <c r="F38" s="36" t="s">
        <v>486</v>
      </c>
      <c r="G38" s="37" t="s">
        <v>486</v>
      </c>
      <c r="H38" s="37">
        <v>0.15</v>
      </c>
      <c r="I38" s="37">
        <v>0.24</v>
      </c>
      <c r="J38" s="38">
        <v>0.15</v>
      </c>
      <c r="K38" s="22"/>
      <c r="L38" s="22"/>
      <c r="M38" s="22"/>
      <c r="N38" s="22"/>
      <c r="O38" s="22"/>
      <c r="P38" s="22"/>
    </row>
    <row r="39" spans="1:16" ht="39" customHeight="1" x14ac:dyDescent="0.15">
      <c r="A39" s="22"/>
      <c r="B39" s="35"/>
      <c r="C39" s="1145" t="s">
        <v>537</v>
      </c>
      <c r="D39" s="1146"/>
      <c r="E39" s="1147"/>
      <c r="F39" s="36">
        <v>0.05</v>
      </c>
      <c r="G39" s="37">
        <v>0.05</v>
      </c>
      <c r="H39" s="37">
        <v>0.05</v>
      </c>
      <c r="I39" s="37">
        <v>0.04</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7.0000000000000007E-2</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dNh8NsnkhAuRxihYlfjtywcQk/d+3Naguc0xcEVpAUBMrElCXPxXT//dK777L0VJruJzQ7Csh1jz/6uBDKZ2g==" saltValue="HJNxlcHy3pw6s1exU8Dl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830</v>
      </c>
      <c r="L45" s="60">
        <v>781</v>
      </c>
      <c r="M45" s="60">
        <v>753</v>
      </c>
      <c r="N45" s="60">
        <v>779</v>
      </c>
      <c r="O45" s="61">
        <v>752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30</v>
      </c>
      <c r="L48" s="64">
        <v>50</v>
      </c>
      <c r="M48" s="64">
        <v>46</v>
      </c>
      <c r="N48" s="64">
        <v>49</v>
      </c>
      <c r="O48" s="65">
        <v>45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v>
      </c>
      <c r="L49" s="64">
        <v>22</v>
      </c>
      <c r="M49" s="64">
        <v>20</v>
      </c>
      <c r="N49" s="64">
        <v>21</v>
      </c>
      <c r="O49" s="65">
        <v>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642</v>
      </c>
      <c r="L52" s="64">
        <v>648</v>
      </c>
      <c r="M52" s="64">
        <v>608</v>
      </c>
      <c r="N52" s="64">
        <v>605</v>
      </c>
      <c r="O52" s="65">
        <v>561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240</v>
      </c>
      <c r="L53" s="69">
        <v>205</v>
      </c>
      <c r="M53" s="69">
        <v>211</v>
      </c>
      <c r="N53" s="69">
        <v>244</v>
      </c>
      <c r="O53" s="70">
        <v>238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sRX+5SZFzm9sOichC89FzHMIZKH2KU9IyixdxQs91F/AVh3+oIR9BB4t7UW5/v0zwSV9fcTalkkbqJEjn7mXg==" saltValue="hBRqmapWvqlzH4VmAKZo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6899</v>
      </c>
      <c r="J41" s="356">
        <v>6882</v>
      </c>
      <c r="K41" s="356">
        <v>6749</v>
      </c>
      <c r="L41" s="356">
        <v>6751</v>
      </c>
      <c r="M41" s="357">
        <v>6789</v>
      </c>
    </row>
    <row r="42" spans="2:13" ht="27.75" customHeight="1" x14ac:dyDescent="0.15">
      <c r="B42" s="1186"/>
      <c r="C42" s="1187"/>
      <c r="D42" s="106"/>
      <c r="E42" s="1192" t="s">
        <v>32</v>
      </c>
      <c r="F42" s="1192"/>
      <c r="G42" s="1192"/>
      <c r="H42" s="1193"/>
      <c r="I42" s="358">
        <v>362</v>
      </c>
      <c r="J42" s="359">
        <v>363</v>
      </c>
      <c r="K42" s="359">
        <v>4</v>
      </c>
      <c r="L42" s="359">
        <v>6</v>
      </c>
      <c r="M42" s="360">
        <v>4</v>
      </c>
    </row>
    <row r="43" spans="2:13" ht="27.75" customHeight="1" x14ac:dyDescent="0.15">
      <c r="B43" s="1186"/>
      <c r="C43" s="1187"/>
      <c r="D43" s="106"/>
      <c r="E43" s="1192" t="s">
        <v>33</v>
      </c>
      <c r="F43" s="1192"/>
      <c r="G43" s="1192"/>
      <c r="H43" s="1193"/>
      <c r="I43" s="358">
        <v>431</v>
      </c>
      <c r="J43" s="359">
        <v>464</v>
      </c>
      <c r="K43" s="359">
        <v>501</v>
      </c>
      <c r="L43" s="359">
        <v>532</v>
      </c>
      <c r="M43" s="360">
        <v>660</v>
      </c>
    </row>
    <row r="44" spans="2:13" ht="27.75" customHeight="1" x14ac:dyDescent="0.15">
      <c r="B44" s="1186"/>
      <c r="C44" s="1187"/>
      <c r="D44" s="106"/>
      <c r="E44" s="1192" t="s">
        <v>34</v>
      </c>
      <c r="F44" s="1192"/>
      <c r="G44" s="1192"/>
      <c r="H44" s="1193"/>
      <c r="I44" s="358">
        <v>80</v>
      </c>
      <c r="J44" s="359">
        <v>58</v>
      </c>
      <c r="K44" s="359">
        <v>38</v>
      </c>
      <c r="L44" s="359">
        <v>19</v>
      </c>
      <c r="M44" s="360">
        <v>17</v>
      </c>
    </row>
    <row r="45" spans="2:13" ht="27.75" customHeight="1" x14ac:dyDescent="0.15">
      <c r="B45" s="1186"/>
      <c r="C45" s="1187"/>
      <c r="D45" s="106"/>
      <c r="E45" s="1192" t="s">
        <v>35</v>
      </c>
      <c r="F45" s="1192"/>
      <c r="G45" s="1192"/>
      <c r="H45" s="1193"/>
      <c r="I45" s="358">
        <v>573</v>
      </c>
      <c r="J45" s="359">
        <v>508</v>
      </c>
      <c r="K45" s="359">
        <v>435</v>
      </c>
      <c r="L45" s="359">
        <v>378</v>
      </c>
      <c r="M45" s="360">
        <v>274</v>
      </c>
    </row>
    <row r="46" spans="2:13" ht="27.75" customHeight="1" x14ac:dyDescent="0.15">
      <c r="B46" s="1186"/>
      <c r="C46" s="1187"/>
      <c r="D46" s="107"/>
      <c r="E46" s="1192" t="s">
        <v>36</v>
      </c>
      <c r="F46" s="1192"/>
      <c r="G46" s="1192"/>
      <c r="H46" s="1193"/>
      <c r="I46" s="358">
        <v>80</v>
      </c>
      <c r="J46" s="359">
        <v>93</v>
      </c>
      <c r="K46" s="359">
        <v>97</v>
      </c>
      <c r="L46" s="359">
        <v>91</v>
      </c>
      <c r="M46" s="360">
        <v>88</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2246</v>
      </c>
      <c r="J50" s="359">
        <v>2305</v>
      </c>
      <c r="K50" s="359">
        <v>2273</v>
      </c>
      <c r="L50" s="359">
        <v>2446</v>
      </c>
      <c r="M50" s="360">
        <v>2704</v>
      </c>
    </row>
    <row r="51" spans="2:13" ht="27.75" customHeight="1" x14ac:dyDescent="0.15">
      <c r="B51" s="1186"/>
      <c r="C51" s="1187"/>
      <c r="D51" s="106"/>
      <c r="E51" s="1192" t="s">
        <v>42</v>
      </c>
      <c r="F51" s="1192"/>
      <c r="G51" s="1192"/>
      <c r="H51" s="1193"/>
      <c r="I51" s="358">
        <v>690</v>
      </c>
      <c r="J51" s="359">
        <v>732</v>
      </c>
      <c r="K51" s="359">
        <v>780</v>
      </c>
      <c r="L51" s="359">
        <v>856</v>
      </c>
      <c r="M51" s="360">
        <v>893</v>
      </c>
    </row>
    <row r="52" spans="2:13" ht="27.75" customHeight="1" x14ac:dyDescent="0.15">
      <c r="B52" s="1188"/>
      <c r="C52" s="1189"/>
      <c r="D52" s="106"/>
      <c r="E52" s="1192" t="s">
        <v>43</v>
      </c>
      <c r="F52" s="1192"/>
      <c r="G52" s="1192"/>
      <c r="H52" s="1193"/>
      <c r="I52" s="358">
        <v>4790</v>
      </c>
      <c r="J52" s="359">
        <v>4571</v>
      </c>
      <c r="K52" s="359">
        <v>4479</v>
      </c>
      <c r="L52" s="359">
        <v>4340</v>
      </c>
      <c r="M52" s="360">
        <v>4411</v>
      </c>
    </row>
    <row r="53" spans="2:13" ht="27.75" customHeight="1" thickBot="1" x14ac:dyDescent="0.2">
      <c r="B53" s="1199" t="s">
        <v>19</v>
      </c>
      <c r="C53" s="1200"/>
      <c r="D53" s="110"/>
      <c r="E53" s="1201" t="s">
        <v>44</v>
      </c>
      <c r="F53" s="1201"/>
      <c r="G53" s="1201"/>
      <c r="H53" s="1202"/>
      <c r="I53" s="361">
        <v>699</v>
      </c>
      <c r="J53" s="362">
        <v>759</v>
      </c>
      <c r="K53" s="362">
        <v>293</v>
      </c>
      <c r="L53" s="362">
        <v>135</v>
      </c>
      <c r="M53" s="363">
        <v>-176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7vpmm04rOdoslyrcH4P7E0NHvjH3zjSiknbg0laAmT/D+I2GblpjnL/1wjV2Ckn2sIQZlyE8vWj6/HDflgatA==" saltValue="34qP34xa0NE4DJ+rshj0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1139</v>
      </c>
      <c r="G55" s="122">
        <v>904</v>
      </c>
      <c r="H55" s="123">
        <v>829</v>
      </c>
    </row>
    <row r="56" spans="2:8" ht="52.5" customHeight="1" x14ac:dyDescent="0.15">
      <c r="B56" s="124"/>
      <c r="C56" s="1213" t="s">
        <v>47</v>
      </c>
      <c r="D56" s="1213"/>
      <c r="E56" s="1214"/>
      <c r="F56" s="125">
        <v>165</v>
      </c>
      <c r="G56" s="125">
        <v>165</v>
      </c>
      <c r="H56" s="126">
        <v>176</v>
      </c>
    </row>
    <row r="57" spans="2:8" ht="53.25" customHeight="1" x14ac:dyDescent="0.15">
      <c r="B57" s="124"/>
      <c r="C57" s="1215" t="s">
        <v>48</v>
      </c>
      <c r="D57" s="1215"/>
      <c r="E57" s="1216"/>
      <c r="F57" s="127">
        <v>893</v>
      </c>
      <c r="G57" s="127">
        <v>1285</v>
      </c>
      <c r="H57" s="128">
        <v>1613</v>
      </c>
    </row>
    <row r="58" spans="2:8" ht="45.75" customHeight="1" x14ac:dyDescent="0.15">
      <c r="B58" s="129"/>
      <c r="C58" s="1203" t="s">
        <v>557</v>
      </c>
      <c r="D58" s="1204"/>
      <c r="E58" s="1205"/>
      <c r="F58" s="130">
        <v>774</v>
      </c>
      <c r="G58" s="130">
        <v>722</v>
      </c>
      <c r="H58" s="131">
        <v>703</v>
      </c>
    </row>
    <row r="59" spans="2:8" ht="45.75" customHeight="1" x14ac:dyDescent="0.15">
      <c r="B59" s="129"/>
      <c r="C59" s="1203" t="s">
        <v>558</v>
      </c>
      <c r="D59" s="1204"/>
      <c r="E59" s="1205"/>
      <c r="F59" s="130" t="s">
        <v>559</v>
      </c>
      <c r="G59" s="130">
        <v>460</v>
      </c>
      <c r="H59" s="131">
        <v>535</v>
      </c>
    </row>
    <row r="60" spans="2:8" ht="45.75" customHeight="1" x14ac:dyDescent="0.15">
      <c r="B60" s="129"/>
      <c r="C60" s="1203" t="s">
        <v>560</v>
      </c>
      <c r="D60" s="1204"/>
      <c r="E60" s="1205"/>
      <c r="F60" s="130" t="s">
        <v>559</v>
      </c>
      <c r="G60" s="130" t="s">
        <v>559</v>
      </c>
      <c r="H60" s="131">
        <v>130</v>
      </c>
    </row>
    <row r="61" spans="2:8" ht="45.75" customHeight="1" x14ac:dyDescent="0.15">
      <c r="B61" s="129"/>
      <c r="C61" s="1203" t="s">
        <v>561</v>
      </c>
      <c r="D61" s="1204"/>
      <c r="E61" s="1205"/>
      <c r="F61" s="130">
        <v>75</v>
      </c>
      <c r="G61" s="130">
        <v>67</v>
      </c>
      <c r="H61" s="131">
        <v>62</v>
      </c>
    </row>
    <row r="62" spans="2:8" ht="45.75" customHeight="1" thickBot="1" x14ac:dyDescent="0.2">
      <c r="B62" s="132"/>
      <c r="C62" s="1206" t="s">
        <v>562</v>
      </c>
      <c r="D62" s="1207"/>
      <c r="E62" s="1208"/>
      <c r="F62" s="133" t="s">
        <v>559</v>
      </c>
      <c r="G62" s="133" t="s">
        <v>559</v>
      </c>
      <c r="H62" s="134">
        <v>50</v>
      </c>
    </row>
    <row r="63" spans="2:8" ht="52.5" customHeight="1" thickBot="1" x14ac:dyDescent="0.2">
      <c r="B63" s="135"/>
      <c r="C63" s="1209" t="s">
        <v>49</v>
      </c>
      <c r="D63" s="1209"/>
      <c r="E63" s="1210"/>
      <c r="F63" s="136">
        <v>2196</v>
      </c>
      <c r="G63" s="136">
        <v>2354</v>
      </c>
      <c r="H63" s="137">
        <v>2618</v>
      </c>
    </row>
    <row r="64" spans="2:8" x14ac:dyDescent="0.15"/>
  </sheetData>
  <sheetProtection algorithmName="SHA-512" hashValue="r/JZFcZJ+pqJ2z8e+eZHYnO1eTgipURjstqNg1h1j7AmRpii3HjDltowCbObEwg7rLmVnlbNiw1HDDBZjuSX9w==" saltValue="S8qTlIQ+OaZ97pHXs+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164532</v>
      </c>
      <c r="E3" s="156"/>
      <c r="F3" s="157">
        <v>190274</v>
      </c>
      <c r="G3" s="158"/>
      <c r="H3" s="159"/>
    </row>
    <row r="4" spans="1:8" x14ac:dyDescent="0.15">
      <c r="A4" s="160"/>
      <c r="B4" s="161"/>
      <c r="C4" s="162"/>
      <c r="D4" s="163">
        <v>31961</v>
      </c>
      <c r="E4" s="164"/>
      <c r="F4" s="165">
        <v>88584</v>
      </c>
      <c r="G4" s="166"/>
      <c r="H4" s="167"/>
    </row>
    <row r="5" spans="1:8" x14ac:dyDescent="0.15">
      <c r="A5" s="148" t="s">
        <v>518</v>
      </c>
      <c r="B5" s="153"/>
      <c r="C5" s="154"/>
      <c r="D5" s="155">
        <v>165111</v>
      </c>
      <c r="E5" s="156"/>
      <c r="F5" s="157">
        <v>200194</v>
      </c>
      <c r="G5" s="158"/>
      <c r="H5" s="159"/>
    </row>
    <row r="6" spans="1:8" x14ac:dyDescent="0.15">
      <c r="A6" s="160"/>
      <c r="B6" s="161"/>
      <c r="C6" s="162"/>
      <c r="D6" s="163">
        <v>40346</v>
      </c>
      <c r="E6" s="164"/>
      <c r="F6" s="165">
        <v>106422</v>
      </c>
      <c r="G6" s="166"/>
      <c r="H6" s="167"/>
    </row>
    <row r="7" spans="1:8" x14ac:dyDescent="0.15">
      <c r="A7" s="148" t="s">
        <v>519</v>
      </c>
      <c r="B7" s="153"/>
      <c r="C7" s="154"/>
      <c r="D7" s="155">
        <v>182608</v>
      </c>
      <c r="E7" s="156"/>
      <c r="F7" s="157">
        <v>196914</v>
      </c>
      <c r="G7" s="158"/>
      <c r="H7" s="159"/>
    </row>
    <row r="8" spans="1:8" x14ac:dyDescent="0.15">
      <c r="A8" s="160"/>
      <c r="B8" s="161"/>
      <c r="C8" s="162"/>
      <c r="D8" s="163">
        <v>47122</v>
      </c>
      <c r="E8" s="164"/>
      <c r="F8" s="165">
        <v>98966</v>
      </c>
      <c r="G8" s="166"/>
      <c r="H8" s="167"/>
    </row>
    <row r="9" spans="1:8" x14ac:dyDescent="0.15">
      <c r="A9" s="148" t="s">
        <v>520</v>
      </c>
      <c r="B9" s="153"/>
      <c r="C9" s="154"/>
      <c r="D9" s="155">
        <v>267455</v>
      </c>
      <c r="E9" s="156"/>
      <c r="F9" s="157">
        <v>204757</v>
      </c>
      <c r="G9" s="158"/>
      <c r="H9" s="159"/>
    </row>
    <row r="10" spans="1:8" x14ac:dyDescent="0.15">
      <c r="A10" s="160"/>
      <c r="B10" s="161"/>
      <c r="C10" s="162"/>
      <c r="D10" s="163">
        <v>67928</v>
      </c>
      <c r="E10" s="164"/>
      <c r="F10" s="165">
        <v>106071</v>
      </c>
      <c r="G10" s="166"/>
      <c r="H10" s="167"/>
    </row>
    <row r="11" spans="1:8" x14ac:dyDescent="0.15">
      <c r="A11" s="148" t="s">
        <v>521</v>
      </c>
      <c r="B11" s="153"/>
      <c r="C11" s="154"/>
      <c r="D11" s="155">
        <v>229724</v>
      </c>
      <c r="E11" s="156"/>
      <c r="F11" s="157">
        <v>194971</v>
      </c>
      <c r="G11" s="158"/>
      <c r="H11" s="159"/>
    </row>
    <row r="12" spans="1:8" x14ac:dyDescent="0.15">
      <c r="A12" s="160"/>
      <c r="B12" s="161"/>
      <c r="C12" s="168"/>
      <c r="D12" s="163">
        <v>84719</v>
      </c>
      <c r="E12" s="164"/>
      <c r="F12" s="165">
        <v>105966</v>
      </c>
      <c r="G12" s="166"/>
      <c r="H12" s="167"/>
    </row>
    <row r="13" spans="1:8" x14ac:dyDescent="0.15">
      <c r="A13" s="148"/>
      <c r="B13" s="153"/>
      <c r="C13" s="169"/>
      <c r="D13" s="170">
        <v>201886</v>
      </c>
      <c r="E13" s="171"/>
      <c r="F13" s="172">
        <v>197422</v>
      </c>
      <c r="G13" s="173"/>
      <c r="H13" s="159"/>
    </row>
    <row r="14" spans="1:8" x14ac:dyDescent="0.15">
      <c r="A14" s="160"/>
      <c r="B14" s="161"/>
      <c r="C14" s="162"/>
      <c r="D14" s="163">
        <v>54415</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6.73</v>
      </c>
      <c r="C19" s="174">
        <f>ROUND(VALUE(SUBSTITUTE(実質収支比率等に係る経年分析!G$48,"▲","-")),2)</f>
        <v>7.16</v>
      </c>
      <c r="D19" s="174">
        <f>ROUND(VALUE(SUBSTITUTE(実質収支比率等に係る経年分析!H$48,"▲","-")),2)</f>
        <v>7.5</v>
      </c>
      <c r="E19" s="174">
        <f>ROUND(VALUE(SUBSTITUTE(実質収支比率等に係る経年分析!I$48,"▲","-")),2)</f>
        <v>9.68</v>
      </c>
      <c r="F19" s="174">
        <f>ROUND(VALUE(SUBSTITUTE(実質収支比率等に係る経年分析!J$48,"▲","-")),2)</f>
        <v>7.27</v>
      </c>
    </row>
    <row r="20" spans="1:11" x14ac:dyDescent="0.15">
      <c r="A20" s="174" t="s">
        <v>53</v>
      </c>
      <c r="B20" s="174">
        <f>ROUND(VALUE(SUBSTITUTE(実質収支比率等に係る経年分析!F$47,"▲","-")),2)</f>
        <v>30.42</v>
      </c>
      <c r="C20" s="174">
        <f>ROUND(VALUE(SUBSTITUTE(実質収支比率等に係る経年分析!G$47,"▲","-")),2)</f>
        <v>26.93</v>
      </c>
      <c r="D20" s="174">
        <f>ROUND(VALUE(SUBSTITUTE(実質収支比率等に係る経年分析!H$47,"▲","-")),2)</f>
        <v>28.79</v>
      </c>
      <c r="E20" s="174">
        <f>ROUND(VALUE(SUBSTITUTE(実質収支比率等に係る経年分析!I$47,"▲","-")),2)</f>
        <v>23.23</v>
      </c>
      <c r="F20" s="174">
        <f>ROUND(VALUE(SUBSTITUTE(実質収支比率等に係る経年分析!J$47,"▲","-")),2)</f>
        <v>21.25</v>
      </c>
    </row>
    <row r="21" spans="1:11" x14ac:dyDescent="0.15">
      <c r="A21" s="174" t="s">
        <v>54</v>
      </c>
      <c r="B21" s="174">
        <f>IF(ISNUMBER(VALUE(SUBSTITUTE(実質収支比率等に係る経年分析!F$49,"▲","-"))),ROUND(VALUE(SUBSTITUTE(実質収支比率等に係る経年分析!F$49,"▲","-")),2),NA())</f>
        <v>2.72</v>
      </c>
      <c r="C21" s="174">
        <f>IF(ISNUMBER(VALUE(SUBSTITUTE(実質収支比率等に係る経年分析!G$49,"▲","-"))),ROUND(VALUE(SUBSTITUTE(実質収支比率等に係る経年分析!G$49,"▲","-")),2),NA())</f>
        <v>-1.19</v>
      </c>
      <c r="D21" s="174">
        <f>IF(ISNUMBER(VALUE(SUBSTITUTE(実質収支比率等に係る経年分析!H$49,"▲","-"))),ROUND(VALUE(SUBSTITUTE(実質収支比率等に係る経年分析!H$49,"▲","-")),2),NA())</f>
        <v>3.94</v>
      </c>
      <c r="E21" s="174">
        <f>IF(ISNUMBER(VALUE(SUBSTITUTE(実質収支比率等に係る経年分析!I$49,"▲","-"))),ROUND(VALUE(SUBSTITUTE(実質収支比率等に係る経年分析!I$49,"▲","-")),2),NA())</f>
        <v>-3.98</v>
      </c>
      <c r="F21" s="174">
        <f>IF(ISNUMBER(VALUE(SUBSTITUTE(実質収支比率等に係る経年分析!J$49,"▲","-"))),ROUND(VALUE(SUBSTITUTE(実質収支比率等に係る経年分析!J$49,"▲","-")),2),NA())</f>
        <v>-4.33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徳之島ダム小水力発電特別会計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642</v>
      </c>
      <c r="E42" s="176"/>
      <c r="F42" s="176"/>
      <c r="G42" s="176">
        <f>'実質公債費比率（分子）の構造'!L$52</f>
        <v>648</v>
      </c>
      <c r="H42" s="176"/>
      <c r="I42" s="176"/>
      <c r="J42" s="176">
        <f>'実質公債費比率（分子）の構造'!M$52</f>
        <v>608</v>
      </c>
      <c r="K42" s="176"/>
      <c r="L42" s="176"/>
      <c r="M42" s="176">
        <f>'実質公債費比率（分子）の構造'!N$52</f>
        <v>605</v>
      </c>
      <c r="N42" s="176"/>
      <c r="O42" s="176"/>
      <c r="P42" s="176">
        <f>'実質公債費比率（分子）の構造'!O$52</f>
        <v>561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22</v>
      </c>
      <c r="F45" s="176"/>
      <c r="G45" s="176"/>
      <c r="H45" s="176">
        <f>'実質公債費比率（分子）の構造'!M$49</f>
        <v>20</v>
      </c>
      <c r="I45" s="176"/>
      <c r="J45" s="176"/>
      <c r="K45" s="176">
        <f>'実質公債費比率（分子）の構造'!N$49</f>
        <v>21</v>
      </c>
      <c r="L45" s="176"/>
      <c r="M45" s="176"/>
      <c r="N45" s="176">
        <f>'実質公債費比率（分子）の構造'!O$49</f>
        <v>2</v>
      </c>
      <c r="O45" s="176"/>
      <c r="P45" s="176"/>
    </row>
    <row r="46" spans="1:16" x14ac:dyDescent="0.15">
      <c r="A46" s="176" t="s">
        <v>64</v>
      </c>
      <c r="B46" s="176">
        <f>'実質公債費比率（分子）の構造'!K$48</f>
        <v>30</v>
      </c>
      <c r="C46" s="176"/>
      <c r="D46" s="176"/>
      <c r="E46" s="176">
        <f>'実質公債費比率（分子）の構造'!L$48</f>
        <v>50</v>
      </c>
      <c r="F46" s="176"/>
      <c r="G46" s="176"/>
      <c r="H46" s="176">
        <f>'実質公債費比率（分子）の構造'!M$48</f>
        <v>46</v>
      </c>
      <c r="I46" s="176"/>
      <c r="J46" s="176"/>
      <c r="K46" s="176">
        <f>'実質公債費比率（分子）の構造'!N$48</f>
        <v>49</v>
      </c>
      <c r="L46" s="176"/>
      <c r="M46" s="176"/>
      <c r="N46" s="176">
        <f>'実質公債費比率（分子）の構造'!O$48</f>
        <v>45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830</v>
      </c>
      <c r="C49" s="176"/>
      <c r="D49" s="176"/>
      <c r="E49" s="176">
        <f>'実質公債費比率（分子）の構造'!L$45</f>
        <v>781</v>
      </c>
      <c r="F49" s="176"/>
      <c r="G49" s="176"/>
      <c r="H49" s="176">
        <f>'実質公債費比率（分子）の構造'!M$45</f>
        <v>753</v>
      </c>
      <c r="I49" s="176"/>
      <c r="J49" s="176"/>
      <c r="K49" s="176">
        <f>'実質公債費比率（分子）の構造'!N$45</f>
        <v>779</v>
      </c>
      <c r="L49" s="176"/>
      <c r="M49" s="176"/>
      <c r="N49" s="176">
        <f>'実質公債費比率（分子）の構造'!O$45</f>
        <v>752</v>
      </c>
      <c r="O49" s="176"/>
      <c r="P49" s="176"/>
    </row>
    <row r="50" spans="1:16" x14ac:dyDescent="0.15">
      <c r="A50" s="176" t="s">
        <v>67</v>
      </c>
      <c r="B50" s="176" t="e">
        <f>NA()</f>
        <v>#N/A</v>
      </c>
      <c r="C50" s="176">
        <f>IF(ISNUMBER('実質公債費比率（分子）の構造'!K$53),'実質公債費比率（分子）の構造'!K$53,NA())</f>
        <v>240</v>
      </c>
      <c r="D50" s="176" t="e">
        <f>NA()</f>
        <v>#N/A</v>
      </c>
      <c r="E50" s="176" t="e">
        <f>NA()</f>
        <v>#N/A</v>
      </c>
      <c r="F50" s="176">
        <f>IF(ISNUMBER('実質公債費比率（分子）の構造'!L$53),'実質公債費比率（分子）の構造'!L$53,NA())</f>
        <v>205</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244</v>
      </c>
      <c r="M50" s="176" t="e">
        <f>NA()</f>
        <v>#N/A</v>
      </c>
      <c r="N50" s="176" t="e">
        <f>NA()</f>
        <v>#N/A</v>
      </c>
      <c r="O50" s="176">
        <f>IF(ISNUMBER('実質公債費比率（分子）の構造'!O$53),'実質公債費比率（分子）の構造'!O$53,NA())</f>
        <v>238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4790</v>
      </c>
      <c r="E56" s="175"/>
      <c r="F56" s="175"/>
      <c r="G56" s="175">
        <f>'将来負担比率（分子）の構造'!J$52</f>
        <v>4571</v>
      </c>
      <c r="H56" s="175"/>
      <c r="I56" s="175"/>
      <c r="J56" s="175">
        <f>'将来負担比率（分子）の構造'!K$52</f>
        <v>4479</v>
      </c>
      <c r="K56" s="175"/>
      <c r="L56" s="175"/>
      <c r="M56" s="175">
        <f>'将来負担比率（分子）の構造'!L$52</f>
        <v>4340</v>
      </c>
      <c r="N56" s="175"/>
      <c r="O56" s="175"/>
      <c r="P56" s="175">
        <f>'将来負担比率（分子）の構造'!M$52</f>
        <v>4411</v>
      </c>
    </row>
    <row r="57" spans="1:16" x14ac:dyDescent="0.15">
      <c r="A57" s="175" t="s">
        <v>42</v>
      </c>
      <c r="B57" s="175"/>
      <c r="C57" s="175"/>
      <c r="D57" s="175">
        <f>'将来負担比率（分子）の構造'!I$51</f>
        <v>690</v>
      </c>
      <c r="E57" s="175"/>
      <c r="F57" s="175"/>
      <c r="G57" s="175">
        <f>'将来負担比率（分子）の構造'!J$51</f>
        <v>732</v>
      </c>
      <c r="H57" s="175"/>
      <c r="I57" s="175"/>
      <c r="J57" s="175">
        <f>'将来負担比率（分子）の構造'!K$51</f>
        <v>780</v>
      </c>
      <c r="K57" s="175"/>
      <c r="L57" s="175"/>
      <c r="M57" s="175">
        <f>'将来負担比率（分子）の構造'!L$51</f>
        <v>856</v>
      </c>
      <c r="N57" s="175"/>
      <c r="O57" s="175"/>
      <c r="P57" s="175">
        <f>'将来負担比率（分子）の構造'!M$51</f>
        <v>893</v>
      </c>
    </row>
    <row r="58" spans="1:16" x14ac:dyDescent="0.15">
      <c r="A58" s="175" t="s">
        <v>41</v>
      </c>
      <c r="B58" s="175"/>
      <c r="C58" s="175"/>
      <c r="D58" s="175">
        <f>'将来負担比率（分子）の構造'!I$50</f>
        <v>2246</v>
      </c>
      <c r="E58" s="175"/>
      <c r="F58" s="175"/>
      <c r="G58" s="175">
        <f>'将来負担比率（分子）の構造'!J$50</f>
        <v>2305</v>
      </c>
      <c r="H58" s="175"/>
      <c r="I58" s="175"/>
      <c r="J58" s="175">
        <f>'将来負担比率（分子）の構造'!K$50</f>
        <v>2273</v>
      </c>
      <c r="K58" s="175"/>
      <c r="L58" s="175"/>
      <c r="M58" s="175">
        <f>'将来負担比率（分子）の構造'!L$50</f>
        <v>2446</v>
      </c>
      <c r="N58" s="175"/>
      <c r="O58" s="175"/>
      <c r="P58" s="175">
        <f>'将来負担比率（分子）の構造'!M$50</f>
        <v>2704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80</v>
      </c>
      <c r="C61" s="175"/>
      <c r="D61" s="175"/>
      <c r="E61" s="175">
        <f>'将来負担比率（分子）の構造'!J$46</f>
        <v>93</v>
      </c>
      <c r="F61" s="175"/>
      <c r="G61" s="175"/>
      <c r="H61" s="175">
        <f>'将来負担比率（分子）の構造'!K$46</f>
        <v>97</v>
      </c>
      <c r="I61" s="175"/>
      <c r="J61" s="175"/>
      <c r="K61" s="175">
        <f>'将来負担比率（分子）の構造'!L$46</f>
        <v>91</v>
      </c>
      <c r="L61" s="175"/>
      <c r="M61" s="175"/>
      <c r="N61" s="175">
        <f>'将来負担比率（分子）の構造'!M$46</f>
        <v>88</v>
      </c>
      <c r="O61" s="175"/>
      <c r="P61" s="175"/>
    </row>
    <row r="62" spans="1:16" x14ac:dyDescent="0.15">
      <c r="A62" s="175" t="s">
        <v>35</v>
      </c>
      <c r="B62" s="175">
        <f>'将来負担比率（分子）の構造'!I$45</f>
        <v>573</v>
      </c>
      <c r="C62" s="175"/>
      <c r="D62" s="175"/>
      <c r="E62" s="175">
        <f>'将来負担比率（分子）の構造'!J$45</f>
        <v>508</v>
      </c>
      <c r="F62" s="175"/>
      <c r="G62" s="175"/>
      <c r="H62" s="175">
        <f>'将来負担比率（分子）の構造'!K$45</f>
        <v>435</v>
      </c>
      <c r="I62" s="175"/>
      <c r="J62" s="175"/>
      <c r="K62" s="175">
        <f>'将来負担比率（分子）の構造'!L$45</f>
        <v>378</v>
      </c>
      <c r="L62" s="175"/>
      <c r="M62" s="175"/>
      <c r="N62" s="175">
        <f>'将来負担比率（分子）の構造'!M$45</f>
        <v>274</v>
      </c>
      <c r="O62" s="175"/>
      <c r="P62" s="175"/>
    </row>
    <row r="63" spans="1:16" x14ac:dyDescent="0.15">
      <c r="A63" s="175" t="s">
        <v>34</v>
      </c>
      <c r="B63" s="175">
        <f>'将来負担比率（分子）の構造'!I$44</f>
        <v>80</v>
      </c>
      <c r="C63" s="175"/>
      <c r="D63" s="175"/>
      <c r="E63" s="175">
        <f>'将来負担比率（分子）の構造'!J$44</f>
        <v>58</v>
      </c>
      <c r="F63" s="175"/>
      <c r="G63" s="175"/>
      <c r="H63" s="175">
        <f>'将来負担比率（分子）の構造'!K$44</f>
        <v>38</v>
      </c>
      <c r="I63" s="175"/>
      <c r="J63" s="175"/>
      <c r="K63" s="175">
        <f>'将来負担比率（分子）の構造'!L$44</f>
        <v>19</v>
      </c>
      <c r="L63" s="175"/>
      <c r="M63" s="175"/>
      <c r="N63" s="175">
        <f>'将来負担比率（分子）の構造'!M$44</f>
        <v>17</v>
      </c>
      <c r="O63" s="175"/>
      <c r="P63" s="175"/>
    </row>
    <row r="64" spans="1:16" x14ac:dyDescent="0.15">
      <c r="A64" s="175" t="s">
        <v>33</v>
      </c>
      <c r="B64" s="175">
        <f>'将来負担比率（分子）の構造'!I$43</f>
        <v>431</v>
      </c>
      <c r="C64" s="175"/>
      <c r="D64" s="175"/>
      <c r="E64" s="175">
        <f>'将来負担比率（分子）の構造'!J$43</f>
        <v>464</v>
      </c>
      <c r="F64" s="175"/>
      <c r="G64" s="175"/>
      <c r="H64" s="175">
        <f>'将来負担比率（分子）の構造'!K$43</f>
        <v>501</v>
      </c>
      <c r="I64" s="175"/>
      <c r="J64" s="175"/>
      <c r="K64" s="175">
        <f>'将来負担比率（分子）の構造'!L$43</f>
        <v>532</v>
      </c>
      <c r="L64" s="175"/>
      <c r="M64" s="175"/>
      <c r="N64" s="175">
        <f>'将来負担比率（分子）の構造'!M$43</f>
        <v>660</v>
      </c>
      <c r="O64" s="175"/>
      <c r="P64" s="175"/>
    </row>
    <row r="65" spans="1:16" x14ac:dyDescent="0.15">
      <c r="A65" s="175" t="s">
        <v>32</v>
      </c>
      <c r="B65" s="175">
        <f>'将来負担比率（分子）の構造'!I$42</f>
        <v>362</v>
      </c>
      <c r="C65" s="175"/>
      <c r="D65" s="175"/>
      <c r="E65" s="175">
        <f>'将来負担比率（分子）の構造'!J$42</f>
        <v>363</v>
      </c>
      <c r="F65" s="175"/>
      <c r="G65" s="175"/>
      <c r="H65" s="175">
        <f>'将来負担比率（分子）の構造'!K$42</f>
        <v>4</v>
      </c>
      <c r="I65" s="175"/>
      <c r="J65" s="175"/>
      <c r="K65" s="175">
        <f>'将来負担比率（分子）の構造'!L$42</f>
        <v>6</v>
      </c>
      <c r="L65" s="175"/>
      <c r="M65" s="175"/>
      <c r="N65" s="175">
        <f>'将来負担比率（分子）の構造'!M$42</f>
        <v>4</v>
      </c>
      <c r="O65" s="175"/>
      <c r="P65" s="175"/>
    </row>
    <row r="66" spans="1:16" x14ac:dyDescent="0.15">
      <c r="A66" s="175" t="s">
        <v>31</v>
      </c>
      <c r="B66" s="175">
        <f>'将来負担比率（分子）の構造'!I$41</f>
        <v>6899</v>
      </c>
      <c r="C66" s="175"/>
      <c r="D66" s="175"/>
      <c r="E66" s="175">
        <f>'将来負担比率（分子）の構造'!J$41</f>
        <v>6882</v>
      </c>
      <c r="F66" s="175"/>
      <c r="G66" s="175"/>
      <c r="H66" s="175">
        <f>'将来負担比率（分子）の構造'!K$41</f>
        <v>6749</v>
      </c>
      <c r="I66" s="175"/>
      <c r="J66" s="175"/>
      <c r="K66" s="175">
        <f>'将来負担比率（分子）の構造'!L$41</f>
        <v>6751</v>
      </c>
      <c r="L66" s="175"/>
      <c r="M66" s="175"/>
      <c r="N66" s="175">
        <f>'将来負担比率（分子）の構造'!M$41</f>
        <v>6789</v>
      </c>
      <c r="O66" s="175"/>
      <c r="P66" s="175"/>
    </row>
    <row r="67" spans="1:16" x14ac:dyDescent="0.15">
      <c r="A67" s="175" t="s">
        <v>71</v>
      </c>
      <c r="B67" s="175" t="e">
        <f>NA()</f>
        <v>#N/A</v>
      </c>
      <c r="C67" s="175">
        <f>IF(ISNUMBER('将来負担比率（分子）の構造'!I$53), IF('将来負担比率（分子）の構造'!I$53 &lt; 0, 0, '将来負担比率（分子）の構造'!I$53), NA())</f>
        <v>699</v>
      </c>
      <c r="D67" s="175" t="e">
        <f>NA()</f>
        <v>#N/A</v>
      </c>
      <c r="E67" s="175" t="e">
        <f>NA()</f>
        <v>#N/A</v>
      </c>
      <c r="F67" s="175">
        <f>IF(ISNUMBER('将来負担比率（分子）の構造'!J$53), IF('将来負担比率（分子）の構造'!J$53 &lt; 0, 0, '将来負担比率（分子）の構造'!J$53), NA())</f>
        <v>759</v>
      </c>
      <c r="G67" s="175" t="e">
        <f>NA()</f>
        <v>#N/A</v>
      </c>
      <c r="H67" s="175" t="e">
        <f>NA()</f>
        <v>#N/A</v>
      </c>
      <c r="I67" s="175">
        <f>IF(ISNUMBER('将来負担比率（分子）の構造'!K$53), IF('将来負担比率（分子）の構造'!K$53 &lt; 0, 0, '将来負担比率（分子）の構造'!K$53), NA())</f>
        <v>293</v>
      </c>
      <c r="J67" s="175" t="e">
        <f>NA()</f>
        <v>#N/A</v>
      </c>
      <c r="K67" s="175" t="e">
        <f>NA()</f>
        <v>#N/A</v>
      </c>
      <c r="L67" s="175">
        <f>IF(ISNUMBER('将来負担比率（分子）の構造'!L$53), IF('将来負担比率（分子）の構造'!L$53 &lt; 0, 0, '将来負担比率（分子）の構造'!L$53), NA())</f>
        <v>135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1139</v>
      </c>
      <c r="C72" s="179">
        <f>基金残高に係る経年分析!G55</f>
        <v>904</v>
      </c>
      <c r="D72" s="179">
        <f>基金残高に係る経年分析!H55</f>
        <v>829</v>
      </c>
    </row>
    <row r="73" spans="1:16" x14ac:dyDescent="0.15">
      <c r="A73" s="178" t="s">
        <v>74</v>
      </c>
      <c r="B73" s="179">
        <f>基金残高に係る経年分析!F56</f>
        <v>165</v>
      </c>
      <c r="C73" s="179">
        <f>基金残高に係る経年分析!G56</f>
        <v>165</v>
      </c>
      <c r="D73" s="179">
        <f>基金残高に係る経年分析!H56</f>
        <v>176</v>
      </c>
    </row>
    <row r="74" spans="1:16" x14ac:dyDescent="0.15">
      <c r="A74" s="178" t="s">
        <v>75</v>
      </c>
      <c r="B74" s="179">
        <f>基金残高に係る経年分析!F57</f>
        <v>893</v>
      </c>
      <c r="C74" s="179">
        <f>基金残高に係る経年分析!G57</f>
        <v>1285</v>
      </c>
      <c r="D74" s="179">
        <f>基金残高に係る経年分析!H57</f>
        <v>1613</v>
      </c>
    </row>
  </sheetData>
  <sheetProtection algorithmName="SHA-512" hashValue="Bl5PvWQbFrqmeuchsZTJLIN2Qa7PYfGHunP6OGOXP0lmJawbsCvzDh4KyTUI/NK0ZIqfA7SAzcUH6MaDaUy/ng==" saltValue="P9dJFMOvtQimuAad6/FS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2025-03-19T01:14:28Z</cp:lastPrinted>
  <dcterms:created xsi:type="dcterms:W3CDTF">2025-02-19T05:41:50Z</dcterms:created>
  <dcterms:modified xsi:type="dcterms:W3CDTF">2025-03-24T02:02:46Z</dcterms:modified>
  <cp:category/>
</cp:coreProperties>
</file>