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7A048152-9F53-4D4B-AFF3-A79528386D51}" xr6:coauthVersionLast="36"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W34" i="10" s="1"/>
  <c r="BW35" i="10" s="1"/>
  <c r="BW36" i="10" s="1"/>
  <c r="BW37" i="10" s="1"/>
</calcChain>
</file>

<file path=xl/sharedStrings.xml><?xml version="1.0" encoding="utf-8"?>
<sst xmlns="http://schemas.openxmlformats.org/spreadsheetml/2006/main" count="1082" uniqueCount="563">
  <si>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</si>
  <si>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</si>
  <si>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</si>
  <si>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</si>
  <si>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</si>
  <si>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</si>
  <si>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</si>
  <si>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</si>
  <si>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</si>
  <si>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</si>
  <si>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</si>
  <si>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</si>
  <si>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</si>
  <si>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</si>
  <si>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</si>
  <si>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</si>
  <si>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</si>
  <si>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</si>
  <si>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</si>
  <si>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</si>
  <si>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</si>
  <si>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</si>
  <si>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</si>
  <si>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</si>
  <si>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</si>
  <si>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</si>
  <si>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</si>
  <si>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</si>
  <si>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</si>
  <si>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</si>
  <si>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</si>
  <si>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</si>
  <si>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</si>
  <si>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</si>
  <si>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</si>
  <si>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</si>
  <si>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</si>
  <si>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</si>
  <si>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</si>
  <si>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</si>
  <si>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</si>
  <si>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</si>
  <si>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</si>
  <si>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</si>
  <si>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</si>
  <si>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</si>
  <si>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</si>
  <si>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</si>
  <si>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</si>
  <si>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</si>
  <si>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</si>
  <si>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</si>
  <si>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</si>
  <si>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</si>
  <si>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</si>
  <si>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</si>
  <si>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</si>
  <si>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</si>
  <si>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</si>
  <si>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</si>
  <si>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</si>
  <si>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</si>
  <si>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</si>
  <si>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</si>
  <si>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</si>
  <si>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</si>
  <si>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</si>
  <si>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</si>
  <si>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</si>
  <si>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</si>
  <si>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</si>
  <si>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</si>
  <si>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</si>
  <si>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</si>
  <si>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</si>
  <si>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</si>
  <si>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</si>
  <si>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</si>
  <si>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</si>
  <si>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</si>
  <si>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</si>
  <si>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</si>
  <si>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</si>
  <si>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</si>
  <si>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</si>
  <si>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</si>
  <si>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</si>
  <si>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</si>
  <si>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</si>
  <si>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</si>
  <si>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</si>
  <si>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</si>
  <si>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</si>
  <si>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</si>
  <si>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</si>
  <si>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</si>
  <si>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</si>
  <si>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</si>
  <si>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</si>
  <si>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</si>
  <si>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</si>
  <si>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</si>
  <si>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</si>
  <si>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</si>
  <si>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</si>
  <si>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</si>
  <si>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</si>
  <si>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</si>
  <si>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</si>
  <si>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</si>
  <si>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</si>
  <si>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</si>
  <si>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</si>
  <si>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</si>
  <si>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</si>
  <si>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</si>
  <si>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</si>
  <si>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</si>
  <si>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</si>
  <si>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</si>
  <si>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</si>
  <si>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</si>
  <si>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</si>
  <si>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</si>
  <si>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</si>
  <si>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</si>
  <si>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</si>
  <si>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</si>
  <si>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</si>
  <si>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</si>
  <si>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</si>
  <si>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</si>
  <si>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</si>
  <si>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</si>
  <si>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</si>
  <si>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</si>
  <si>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</si>
  <si>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</si>
  <si>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</si>
  <si>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</si>
  <si>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</si>
  <si>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</si>
  <si>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</si>
  <si>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</si>
  <si>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</si>
  <si>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</si>
  <si>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</si>
  <si>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</si>
  <si>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</si>
  <si>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</si>
  <si>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</si>
  <si>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</si>
  <si>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</si>
  <si>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</si>
  <si>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</si>
  <si>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</si>
  <si>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</si>
  <si>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</si>
  <si>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</si>
  <si>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</si>
  <si>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</si>
  <si>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</si>
  <si>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</si>
  <si>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</si>
  <si>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</si>
  <si>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</si>
  <si>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</si>
  <si>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</si>
  <si>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</si>
  <si>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</si>
  <si>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</si>
  <si>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</si>
  <si>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</si>
  <si>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</si>
  <si>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</si>
  <si>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</si>
  <si>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</si>
  <si>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</si>
  <si>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</si>
  <si>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</si>
  <si>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</si>
  <si>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</si>
  <si>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</si>
  <si>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</si>
  <si>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</si>
  <si>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</si>
  <si>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</si>
  <si>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</si>
  <si>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</si>
  <si>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</si>
  <si>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</si>
  <si>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</si>
  <si>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</si>
  <si>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</si>
  <si>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</si>
  <si>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</si>
  <si>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</si>
  <si>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</si>
  <si>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</si>
  <si>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</si>
  <si>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</si>
  <si>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</si>
  <si>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</si>
  <si>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鹿児島県屋久島町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</si>
  <si>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</si>
  <si>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</si>
  <si>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</si>
  <si>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</si>
  <si>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</si>
  <si>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</si>
  <si>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</si>
  <si>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</si>
  <si>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</si>
  <si>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</si>
  <si>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</si>
  <si>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</si>
  <si>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</si>
  <si>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</si>
  <si>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</si>
  <si>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</si>
  <si>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</si>
  <si>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</si>
  <si>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</si>
  <si>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</si>
  <si>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</si>
  <si>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</si>
  <si>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</si>
  <si>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</si>
  <si>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</si>
  <si>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</si>
  <si>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</si>
  <si>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</si>
  <si>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</si>
  <si>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</si>
  <si>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</si>
  <si>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</si>
  <si>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</si>
  <si>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</si>
  <si>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</si>
  <si>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</si>
  <si>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</si>
  <si>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</si>
  <si>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</si>
  <si>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</si>
  <si>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</si>
  <si>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</si>
  <si>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</si>
  <si>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</si>
  <si>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</si>
  <si>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</si>
  <si>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</si>
  <si>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</si>
  <si>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</si>
  <si>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</si>
  <si>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</si>
  <si>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</si>
  <si>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</si>
  <si>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</si>
  <si>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</si>
  <si>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</si>
  <si>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</si>
  <si>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</si>
  <si>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</si>
  <si>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</si>
  <si>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</si>
  <si>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</si>
  <si>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</si>
  <si>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</si>
  <si>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</si>
  <si>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</si>
  <si>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</si>
  <si>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</si>
  <si>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</si>
  <si>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</si>
  <si>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</si>
  <si>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</si>
  <si>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</si>
  <si>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</si>
  <si>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</si>
  <si>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</si>
  <si>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</si>
  <si>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</si>
  <si>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</si>
  <si>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</si>
  <si>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</si>
  <si>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</si>
  <si>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</si>
  <si>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</si>
  <si>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</si>
  <si>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</si>
  <si>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</si>
  <si>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</si>
  <si>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</si>
  <si>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</si>
  <si>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</si>
  <si>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</si>
  <si>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</si>
  <si>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</si>
  <si>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</si>
  <si>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</si>
  <si>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</si>
  <si>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</si>
  <si>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</si>
  <si>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</si>
  <si>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</si>
  <si>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</si>
  <si>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</si>
  <si>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</si>
  <si>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</si>
  <si>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</si>
  <si>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</si>
  <si>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</si>
  <si>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</si>
  <si>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</si>
  <si>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</si>
  <si>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</si>
  <si>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</si>
  <si>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</si>
  <si>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</si>
  <si>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</si>
  <si>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</si>
  <si>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</si>
  <si>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</si>
  <si>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</si>
  <si>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</si>
  <si>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</si>
  <si>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</si>
  <si>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</si>
  <si>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</si>
  <si>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</si>
  <si>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</si>
  <si>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</si>
  <si>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</si>
  <si>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</si>
  <si>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</si>
  <si>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</si>
  <si>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</si>
  <si>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</si>
  <si>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</si>
  <si>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</si>
  <si>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</si>
  <si>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</si>
  <si>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</si>
  <si>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</si>
  <si>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</si>
  <si>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</si>
  <si>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</si>
  <si>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</si>
  <si>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</si>
  <si>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</si>
  <si>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</si>
  <si>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</si>
  <si>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</si>
  <si>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</si>
  <si>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鹿児島県屋久島町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</si>
  <si>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</si>
  <si>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</si>
  <si>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</si>
  <si>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</si>
  <si>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</si>
  <si>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</si>
  <si>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</si>
  <si>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</si>
  <si>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</si>
  <si>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</si>
  <si>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</si>
  <si>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</si>
  <si>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</si>
  <si>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</si>
  <si>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</si>
  <si>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</si>
  <si>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</si>
  <si>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</si>
  <si>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</si>
  <si>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</si>
  <si>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</si>
  <si>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</si>
  <si>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</si>
  <si>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</si>
  <si>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</si>
  <si>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</si>
  <si>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</si>
  <si>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</si>
  <si>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</si>
  <si>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</si>
  <si>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</si>
  <si>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</si>
  <si>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</si>
  <si>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</si>
  <si>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</si>
  <si>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</si>
  <si>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</si>
  <si>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</si>
  <si>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</si>
  <si>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</si>
  <si>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屋久島町船舶事業特別会計</t>
    <phoneticPr fontId="5"/>
  </si>
  <si>
    <t>屋久島町簡易水道事業特別会計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</si>
  <si>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</si>
  <si>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</si>
  <si>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</si>
  <si>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</si>
  <si>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</si>
  <si>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</si>
  <si>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</si>
  <si>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</si>
  <si>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</si>
  <si>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</si>
  <si>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</si>
  <si>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</si>
  <si>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</si>
  <si>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</si>
  <si>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</si>
  <si>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</si>
  <si>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</si>
  <si>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</si>
  <si>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</si>
  <si>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</si>
  <si>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</si>
  <si>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</si>
  <si>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</si>
  <si>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</si>
  <si>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</si>
  <si>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</si>
  <si>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</si>
  <si>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</si>
  <si>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</si>
  <si>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</si>
  <si>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</si>
  <si>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</si>
  <si>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</si>
  <si>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</si>
  <si>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</si>
  <si>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</si>
  <si>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</si>
  <si>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</si>
  <si>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</si>
  <si>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</si>
  <si>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</si>
  <si>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</si>
  <si>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</si>
  <si>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</si>
  <si>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</si>
  <si>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</si>
  <si>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</si>
  <si>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</si>
  <si>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</si>
  <si>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</si>
  <si>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</si>
  <si>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</si>
  <si>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</si>
  <si>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</si>
  <si>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</si>
  <si>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</si>
  <si>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</si>
  <si>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</si>
  <si>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</si>
  <si>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</si>
  <si>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</si>
  <si>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</si>
  <si>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</si>
  <si>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</si>
  <si>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</si>
  <si>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</si>
  <si>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</si>
  <si>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</si>
  <si>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</si>
  <si>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</si>
  <si>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</si>
  <si>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</si>
  <si>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</si>
  <si>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</si>
  <si>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</si>
  <si>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</si>
  <si>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</si>
  <si>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</si>
  <si>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</si>
  <si>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</si>
  <si>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</si>
  <si>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</si>
  <si>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</si>
  <si>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</si>
  <si>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</si>
  <si>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</si>
  <si>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</si>
  <si>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</si>
  <si>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</si>
  <si>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</si>
  <si>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</si>
  <si>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</si>
  <si>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</si>
  <si>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</si>
  <si>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</si>
  <si>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</si>
  <si>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</si>
  <si>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</si>
  <si>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</si>
  <si>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</si>
  <si>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</si>
  <si>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</si>
  <si>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</si>
  <si>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</si>
  <si>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</si>
  <si>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</si>
  <si>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</si>
  <si>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</si>
  <si>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</si>
  <si>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</si>
  <si>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</si>
  <si>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</si>
  <si>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</si>
  <si>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</si>
  <si>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</si>
  <si>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</si>
  <si>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</si>
  <si>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</si>
  <si>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</si>
  <si>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</si>
  <si>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</si>
  <si>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</si>
  <si>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</si>
  <si>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</si>
  <si>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</si>
  <si>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</si>
  <si>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</si>
  <si>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</si>
  <si>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</si>
  <si>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</si>
  <si>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</si>
  <si>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</si>
  <si>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</si>
  <si>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</si>
  <si>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</si>
  <si>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</si>
  <si>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</si>
  <si>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3.45</t>
  </si>
  <si>
    <t>一般会計</t>
  </si>
  <si>
    <t>屋久島町介護保険事業特別会計</t>
  </si>
  <si>
    <t>屋久島町国民健康保険事業特別会計</t>
  </si>
  <si>
    <t>屋久島町上水道事業特別会計</t>
  </si>
  <si>
    <t>屋久島町船舶事業特別会計</t>
  </si>
  <si>
    <t>屋久島町農業集落排水事業特別会計</t>
  </si>
  <si>
    <t>屋久島町診療所事業特別会計</t>
  </si>
  <si>
    <t>屋久島町後期高齢者医療事業特別会計</t>
  </si>
  <si>
    <t>その他会計（赤字）</t>
  </si>
  <si>
    <t>▲ 0.17</t>
  </si>
  <si>
    <t>その他会計（黒字）</t>
  </si>
  <si>
    <t>R01</t>
    <phoneticPr fontId="5"/>
  </si>
  <si>
    <t>R02</t>
    <phoneticPr fontId="5"/>
  </si>
  <si>
    <t>R03</t>
    <phoneticPr fontId="5"/>
  </si>
  <si>
    <t>R04</t>
    <phoneticPr fontId="5"/>
  </si>
  <si>
    <t>R05</t>
    <phoneticPr fontId="5"/>
  </si>
  <si>
    <t>-</t>
    <phoneticPr fontId="2"/>
  </si>
  <si>
    <t>-</t>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</si>
  <si>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</si>
  <si>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 後期高齢者医療特別会計</t>
    <rPh sb="0" eb="4">
      <t>カゴシマケン</t>
    </rPh>
    <rPh sb="4" eb="6">
      <t>コウキ</t>
    </rPh>
    <rPh sb="6" eb="9">
      <t>コウレイシャ</t>
    </rPh>
    <rPh sb="9" eb="11">
      <t>イリョウ</t>
    </rPh>
    <rPh sb="11" eb="15">
      <t>コウイキレンゴウ</t>
    </rPh>
    <rPh sb="16" eb="18">
      <t>コウキ</t>
    </rPh>
    <rPh sb="18" eb="21">
      <t>コウレイシャ</t>
    </rPh>
    <rPh sb="21" eb="23">
      <t>イリョウ</t>
    </rPh>
    <rPh sb="23" eb="27">
      <t>トクベツカイケイ</t>
    </rPh>
    <phoneticPr fontId="2"/>
  </si>
  <si>
    <t>鹿児島県市町村総合事務組合 一般会計</t>
    <rPh sb="0" eb="4">
      <t>カゴシマケン</t>
    </rPh>
    <rPh sb="4" eb="7">
      <t>シチョウソン</t>
    </rPh>
    <rPh sb="7" eb="9">
      <t>ソウゴウ</t>
    </rPh>
    <rPh sb="9" eb="13">
      <t>ジムクミアイ</t>
    </rPh>
    <rPh sb="14" eb="18">
      <t>イッパンカイケイ</t>
    </rPh>
    <phoneticPr fontId="2"/>
  </si>
  <si>
    <t>熊毛地区消防組合 一般会計</t>
    <rPh sb="0" eb="4">
      <t>クマゲチク</t>
    </rPh>
    <rPh sb="4" eb="8">
      <t>ショウボウクミアイ</t>
    </rPh>
    <rPh sb="9" eb="13">
      <t>イッパンカイケイ</t>
    </rPh>
    <phoneticPr fontId="2"/>
  </si>
  <si>
    <t>屋久島町公共施設整備基金</t>
  </si>
  <si>
    <t>屋久島町だいすき基金</t>
  </si>
  <si>
    <t>屋久島町旧支所周辺にぎわい創出事業基金</t>
  </si>
  <si>
    <t>屋久島町未来につなぐ森林づくり基金</t>
  </si>
  <si>
    <t>屋久島町岩崎育英奨学基金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</si>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</sst>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87E0-4CC2-B517-9ED28DC6FF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145459</c:v>
                </c:pt>
                <c:pt idx="1">
                  <c:v>101420</c:v>
                </c:pt>
                <c:pt idx="2">
                  <c:v>100117</c:v>
                </c:pt>
                <c:pt idx="3">
                  <c:v>241061</c:v>
                </c:pt>
                <c:pt idx="4">
                  <c:v>159815</c:v>
                </c:pt>
              </c:numCache>
            </c:numRef>
          </c:val>
          <c:smooth val="0"/>
          <c:extLst>
            <c:ext xmlns:c16="http://schemas.microsoft.com/office/drawing/2014/chart" uri="{C3380CC4-5D6E-409C-BE32-E72D297353CC}">
              <c16:uniqueId val="{00000001-87E0-4CC2-B517-9ED28DC6FF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5.26</c:v>
                </c:pt>
                <c:pt idx="2">
                  <c:v>3.59</c:v>
                </c:pt>
                <c:pt idx="3">
                  <c:v>5.52</c:v>
                </c:pt>
                <c:pt idx="4">
                  <c:v>7.51</c:v>
                </c:pt>
              </c:numCache>
            </c:numRef>
          </c:val>
          <c:extLst>
            <c:ext xmlns:c16="http://schemas.microsoft.com/office/drawing/2014/chart" uri="{C3380CC4-5D6E-409C-BE32-E72D297353CC}">
              <c16:uniqueId val="{00000000-4D34-428C-B613-B61F790F7E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37.86</c:v>
                </c:pt>
                <c:pt idx="1">
                  <c:v>40.619999999999997</c:v>
                </c:pt>
                <c:pt idx="2">
                  <c:v>36.44</c:v>
                </c:pt>
                <c:pt idx="3">
                  <c:v>36.700000000000003</c:v>
                </c:pt>
                <c:pt idx="4">
                  <c:v>36.56</c:v>
                </c:pt>
              </c:numCache>
            </c:numRef>
          </c:val>
          <c:extLst>
            <c:ext xmlns:c16="http://schemas.microsoft.com/office/drawing/2014/chart" uri="{C3380CC4-5D6E-409C-BE32-E72D297353CC}">
              <c16:uniqueId val="{00000001-4D34-428C-B613-B61F790F7E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-0.03</c:v>
                </c:pt>
                <c:pt idx="1">
                  <c:v>3.04</c:v>
                </c:pt>
                <c:pt idx="2">
                  <c:v>-3.45</c:v>
                </c:pt>
                <c:pt idx="3">
                  <c:v>1.35</c:v>
                </c:pt>
                <c:pt idx="4">
                  <c:v>1.72</c:v>
                </c:pt>
              </c:numCache>
            </c:numRef>
          </c:val>
          <c:smooth val="0"/>
          <c:extLst>
            <c:ext xmlns:c16="http://schemas.microsoft.com/office/drawing/2014/chart" uri="{C3380CC4-5D6E-409C-BE32-E72D297353CC}">
              <c16:uniqueId val="{00000002-4D34-428C-B613-B61F790F7E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DE-48EA-B624-F259C1C371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DE-48EA-B624-F259C1C371AC}"/>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DE-48EA-B624-F259C1C371AC}"/>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DE-48EA-B624-F259C1C371AC}"/>
            </c:ext>
          </c:extLst>
        </c:ser>
        <c:ser>
          <c:idx val="4"/>
          <c:order val="4"/>
          <c:tx>
            <c:strRef>
              <c:f>データシート!$A$31</c:f>
              <c:strCache>
                <c:ptCount val="1"/>
                <c:pt idx="0">
                  <c:v>屋久島町農業集落排水事業特別会計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0.03</c:v>
                </c:pt>
                <c:pt idx="3">
                  <c:v>#N/A</c:v>
                </c:pt>
                <c:pt idx="4">
                  <c:v>#N/A</c:v>
                </c:pt>
                <c:pt idx="5">
                  <c:v>0.04</c:v>
                </c:pt>
                <c:pt idx="6">
                  <c:v>#N/A</c:v>
                </c:pt>
                <c:pt idx="7">
                  <c:v>0.05</c:v>
                </c:pt>
                <c:pt idx="8">
                  <c:v>#N/A</c:v>
                </c:pt>
                <c:pt idx="9">
                  <c:v>0.06</c:v>
                </c:pt>
              </c:numCache>
            </c:numRef>
          </c:val>
          <c:extLst>
            <c:ext xmlns:c16="http://schemas.microsoft.com/office/drawing/2014/chart" uri="{C3380CC4-5D6E-409C-BE32-E72D297353CC}">
              <c16:uniqueId val="{00000004-23DE-48EA-B624-F259C1C371AC}"/>
            </c:ext>
          </c:extLst>
        </c:ser>
        <c:ser>
          <c:idx val="5"/>
          <c:order val="5"/>
          <c:tx>
            <c:strRef>
              <c:f>データシート!$A$32</c:f>
              <c:strCache>
                <c:ptCount val="1"/>
                <c:pt idx="0">
                  <c:v>屋久島町船舶事業特別会計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1.33</c:v>
                </c:pt>
                <c:pt idx="4">
                  <c:v>#N/A</c:v>
                </c:pt>
                <c:pt idx="5">
                  <c:v>0.2</c:v>
                </c:pt>
                <c:pt idx="6">
                  <c:v>#N/A</c:v>
                </c:pt>
                <c:pt idx="7">
                  <c:v>0</c:v>
                </c:pt>
                <c:pt idx="8">
                  <c:v>#N/A</c:v>
                </c:pt>
                <c:pt idx="9">
                  <c:v>7.0000000000000007E-2</c:v>
                </c:pt>
              </c:numCache>
            </c:numRef>
          </c:val>
          <c:extLst>
            <c:ext xmlns:c16="http://schemas.microsoft.com/office/drawing/2014/chart" uri="{C3380CC4-5D6E-409C-BE32-E72D297353CC}">
              <c16:uniqueId val="{00000005-23DE-48EA-B624-F259C1C371AC}"/>
            </c:ext>
          </c:extLst>
        </c:ser>
        <c:ser>
          <c:idx val="6"/>
          <c:order val="6"/>
          <c:tx>
            <c:strRef>
              <c:f>データシート!$A$33</c:f>
              <c:strCache>
                <c:ptCount val="1"/>
                <c:pt idx="0">
                  <c:v>屋久島町上水道事業特別会計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0.06</c:v>
                </c:pt>
                <c:pt idx="6">
                  <c:v>#N/A</c:v>
                </c:pt>
                <c:pt idx="7">
                  <c:v>0.28000000000000003</c:v>
                </c:pt>
                <c:pt idx="8">
                  <c:v>#N/A</c:v>
                </c:pt>
                <c:pt idx="9">
                  <c:v>0.53</c:v>
                </c:pt>
              </c:numCache>
            </c:numRef>
          </c:val>
          <c:extLst>
            <c:ext xmlns:c16="http://schemas.microsoft.com/office/drawing/2014/chart" uri="{C3380CC4-5D6E-409C-BE32-E72D297353CC}">
              <c16:uniqueId val="{00000006-23DE-48EA-B624-F259C1C371AC}"/>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0.38</c:v>
                </c:pt>
                <c:pt idx="4">
                  <c:v>#N/A</c:v>
                </c:pt>
                <c:pt idx="5">
                  <c:v>0.4</c:v>
                </c:pt>
                <c:pt idx="6">
                  <c:v>#N/A</c:v>
                </c:pt>
                <c:pt idx="7">
                  <c:v>0.39</c:v>
                </c:pt>
                <c:pt idx="8">
                  <c:v>#N/A</c:v>
                </c:pt>
                <c:pt idx="9">
                  <c:v>0.63</c:v>
                </c:pt>
              </c:numCache>
            </c:numRef>
          </c:val>
          <c:extLst>
            <c:ext xmlns:c16="http://schemas.microsoft.com/office/drawing/2014/chart" uri="{C3380CC4-5D6E-409C-BE32-E72D297353CC}">
              <c16:uniqueId val="{00000007-23DE-48EA-B624-F259C1C371AC}"/>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0.65</c:v>
                </c:pt>
                <c:pt idx="2">
                  <c:v>#N/A</c:v>
                </c:pt>
                <c:pt idx="3">
                  <c:v>0.95</c:v>
                </c:pt>
                <c:pt idx="4">
                  <c:v>#N/A</c:v>
                </c:pt>
                <c:pt idx="5">
                  <c:v>0.84</c:v>
                </c:pt>
                <c:pt idx="6">
                  <c:v>#N/A</c:v>
                </c:pt>
                <c:pt idx="7">
                  <c:v>1.27</c:v>
                </c:pt>
                <c:pt idx="8">
                  <c:v>#N/A</c:v>
                </c:pt>
                <c:pt idx="9">
                  <c:v>1.72</c:v>
                </c:pt>
              </c:numCache>
            </c:numRef>
          </c:val>
          <c:extLst>
            <c:ext xmlns:c16="http://schemas.microsoft.com/office/drawing/2014/chart" uri="{C3380CC4-5D6E-409C-BE32-E72D297353CC}">
              <c16:uniqueId val="{00000008-23DE-48EA-B624-F259C1C371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5.86</c:v>
                </c:pt>
                <c:pt idx="2">
                  <c:v>#N/A</c:v>
                </c:pt>
                <c:pt idx="3">
                  <c:v>5.26</c:v>
                </c:pt>
                <c:pt idx="4">
                  <c:v>#N/A</c:v>
                </c:pt>
                <c:pt idx="5">
                  <c:v>3.59</c:v>
                </c:pt>
                <c:pt idx="6">
                  <c:v>#N/A</c:v>
                </c:pt>
                <c:pt idx="7">
                  <c:v>5.51</c:v>
                </c:pt>
                <c:pt idx="8">
                  <c:v>#N/A</c:v>
                </c:pt>
                <c:pt idx="9">
                  <c:v>7.51</c:v>
                </c:pt>
              </c:numCache>
            </c:numRef>
          </c:val>
          <c:extLst>
            <c:ext xmlns:c16="http://schemas.microsoft.com/office/drawing/2014/chart" uri="{C3380CC4-5D6E-409C-BE32-E72D297353CC}">
              <c16:uniqueId val="{00000009-23DE-48EA-B624-F259C1C371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1016</c:v>
                </c:pt>
                <c:pt idx="5">
                  <c:v>979</c:v>
                </c:pt>
                <c:pt idx="8">
                  <c:v>958</c:v>
                </c:pt>
                <c:pt idx="11">
                  <c:v>973</c:v>
                </c:pt>
                <c:pt idx="14">
                  <c:v>933</c:v>
                </c:pt>
              </c:numCache>
            </c:numRef>
          </c:val>
          <c:extLst>
            <c:ext xmlns:c16="http://schemas.microsoft.com/office/drawing/2014/chart" uri="{C3380CC4-5D6E-409C-BE32-E72D297353CC}">
              <c16:uniqueId val="{00000000-7C48-4B37-9AD0-15E1F7ECE1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48-4B37-9AD0-15E1F7ECE1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c:v>
                </c:pt>
                <c:pt idx="3">
                  <c:v>36</c:v>
                </c:pt>
                <c:pt idx="6">
                  <c:v>30</c:v>
                </c:pt>
                <c:pt idx="9">
                  <c:v>25</c:v>
                </c:pt>
                <c:pt idx="12">
                  <c:v>20</c:v>
                </c:pt>
              </c:numCache>
            </c:numRef>
          </c:val>
          <c:extLst>
            <c:ext xmlns:c16="http://schemas.microsoft.com/office/drawing/2014/chart" uri="{C3380CC4-5D6E-409C-BE32-E72D297353CC}">
              <c16:uniqueId val="{00000002-7C48-4B37-9AD0-15E1F7ECE1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48-4B37-9AD0-15E1F7ECE1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143</c:v>
                </c:pt>
                <c:pt idx="3">
                  <c:v>188</c:v>
                </c:pt>
                <c:pt idx="6">
                  <c:v>175</c:v>
                </c:pt>
                <c:pt idx="9">
                  <c:v>199</c:v>
                </c:pt>
                <c:pt idx="12">
                  <c:v>207</c:v>
                </c:pt>
              </c:numCache>
            </c:numRef>
          </c:val>
          <c:extLst>
            <c:ext xmlns:c16="http://schemas.microsoft.com/office/drawing/2014/chart" uri="{C3380CC4-5D6E-409C-BE32-E72D297353CC}">
              <c16:uniqueId val="{00000004-7C48-4B37-9AD0-15E1F7ECE1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8-4B37-9AD0-15E1F7ECE1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48-4B37-9AD0-15E1F7ECE1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1533</c:v>
                </c:pt>
                <c:pt idx="3">
                  <c:v>1322</c:v>
                </c:pt>
                <c:pt idx="6">
                  <c:v>1251</c:v>
                </c:pt>
                <c:pt idx="9">
                  <c:v>1309</c:v>
                </c:pt>
                <c:pt idx="12">
                  <c:v>1263</c:v>
                </c:pt>
              </c:numCache>
            </c:numRef>
          </c:val>
          <c:extLst>
            <c:ext xmlns:c16="http://schemas.microsoft.com/office/drawing/2014/chart" uri="{C3380CC4-5D6E-409C-BE32-E72D297353CC}">
              <c16:uniqueId val="{00000007-7C48-4B37-9AD0-15E1F7ECE1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739</c:v>
                </c:pt>
                <c:pt idx="2">
                  <c:v>#N/A</c:v>
                </c:pt>
                <c:pt idx="3">
                  <c:v>#N/A</c:v>
                </c:pt>
                <c:pt idx="4">
                  <c:v>567</c:v>
                </c:pt>
                <c:pt idx="5">
                  <c:v>#N/A</c:v>
                </c:pt>
                <c:pt idx="6">
                  <c:v>#N/A</c:v>
                </c:pt>
                <c:pt idx="7">
                  <c:v>498</c:v>
                </c:pt>
                <c:pt idx="8">
                  <c:v>#N/A</c:v>
                </c:pt>
                <c:pt idx="9">
                  <c:v>#N/A</c:v>
                </c:pt>
                <c:pt idx="10">
                  <c:v>560</c:v>
                </c:pt>
                <c:pt idx="11">
                  <c:v>#N/A</c:v>
                </c:pt>
                <c:pt idx="12">
                  <c:v>#N/A</c:v>
                </c:pt>
                <c:pt idx="13">
                  <c:v>557</c:v>
                </c:pt>
                <c:pt idx="14">
                  <c:v>#N/A</c:v>
                </c:pt>
              </c:numCache>
            </c:numRef>
          </c:val>
          <c:smooth val="0"/>
          <c:extLst>
            <c:ext xmlns:c16="http://schemas.microsoft.com/office/drawing/2014/chart" uri="{C3380CC4-5D6E-409C-BE32-E72D297353CC}">
              <c16:uniqueId val="{00000008-7C48-4B37-9AD0-15E1F7ECE1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9109</c:v>
                </c:pt>
                <c:pt idx="5">
                  <c:v>8990</c:v>
                </c:pt>
                <c:pt idx="8">
                  <c:v>9129</c:v>
                </c:pt>
                <c:pt idx="11">
                  <c:v>8784</c:v>
                </c:pt>
                <c:pt idx="14">
                  <c:v>8738</c:v>
                </c:pt>
              </c:numCache>
            </c:numRef>
          </c:val>
          <c:extLst>
            <c:ext xmlns:c16="http://schemas.microsoft.com/office/drawing/2014/chart" uri="{C3380CC4-5D6E-409C-BE32-E72D297353CC}">
              <c16:uniqueId val="{00000000-8FCD-4C7A-AF75-388BD7303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249</c:v>
                </c:pt>
                <c:pt idx="5">
                  <c:v>181</c:v>
                </c:pt>
                <c:pt idx="8">
                  <c:v>123</c:v>
                </c:pt>
                <c:pt idx="11">
                  <c:v>76</c:v>
                </c:pt>
                <c:pt idx="14">
                  <c:v>38</c:v>
                </c:pt>
              </c:numCache>
            </c:numRef>
          </c:val>
          <c:extLst>
            <c:ext xmlns:c16="http://schemas.microsoft.com/office/drawing/2014/chart" uri="{C3380CC4-5D6E-409C-BE32-E72D297353CC}">
              <c16:uniqueId val="{00000001-8FCD-4C7A-AF75-388BD7303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4053</c:v>
                </c:pt>
                <c:pt idx="5">
                  <c:v>4435</c:v>
                </c:pt>
                <c:pt idx="8">
                  <c:v>5017</c:v>
                </c:pt>
                <c:pt idx="11">
                  <c:v>5837</c:v>
                </c:pt>
                <c:pt idx="14">
                  <c:v>5958</c:v>
                </c:pt>
              </c:numCache>
            </c:numRef>
          </c:val>
          <c:extLst>
            <c:ext xmlns:c16="http://schemas.microsoft.com/office/drawing/2014/chart" uri="{C3380CC4-5D6E-409C-BE32-E72D297353CC}">
              <c16:uniqueId val="{00000002-8FCD-4C7A-AF75-388BD7303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CD-4C7A-AF75-388BD7303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CD-4C7A-AF75-388BD7303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8FCD-4C7A-AF75-388BD7303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544</c:v>
                </c:pt>
                <c:pt idx="3">
                  <c:v>534</c:v>
                </c:pt>
                <c:pt idx="6">
                  <c:v>522</c:v>
                </c:pt>
                <c:pt idx="9">
                  <c:v>462</c:v>
                </c:pt>
                <c:pt idx="12">
                  <c:v>480</c:v>
                </c:pt>
              </c:numCache>
            </c:numRef>
          </c:val>
          <c:extLst>
            <c:ext xmlns:c16="http://schemas.microsoft.com/office/drawing/2014/chart" uri="{C3380CC4-5D6E-409C-BE32-E72D297353CC}">
              <c16:uniqueId val="{00000006-8FCD-4C7A-AF75-388BD7303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CD-4C7A-AF75-388BD7303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1558</c:v>
                </c:pt>
                <c:pt idx="3">
                  <c:v>1637</c:v>
                </c:pt>
                <c:pt idx="6">
                  <c:v>1570</c:v>
                </c:pt>
                <c:pt idx="9">
                  <c:v>1584</c:v>
                </c:pt>
                <c:pt idx="12">
                  <c:v>1495</c:v>
                </c:pt>
              </c:numCache>
            </c:numRef>
          </c:val>
          <c:extLst>
            <c:ext xmlns:c16="http://schemas.microsoft.com/office/drawing/2014/chart" uri="{C3380CC4-5D6E-409C-BE32-E72D297353CC}">
              <c16:uniqueId val="{00000008-8FCD-4C7A-AF75-388BD7303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147</c:v>
                </c:pt>
                <c:pt idx="3">
                  <c:v>111</c:v>
                </c:pt>
                <c:pt idx="6">
                  <c:v>81</c:v>
                </c:pt>
                <c:pt idx="9">
                  <c:v>57</c:v>
                </c:pt>
                <c:pt idx="12">
                  <c:v>36</c:v>
                </c:pt>
              </c:numCache>
            </c:numRef>
          </c:val>
          <c:extLst>
            <c:ext xmlns:c16="http://schemas.microsoft.com/office/drawing/2014/chart" uri="{C3380CC4-5D6E-409C-BE32-E72D297353CC}">
              <c16:uniqueId val="{00000009-8FCD-4C7A-AF75-388BD7303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12118</c:v>
                </c:pt>
                <c:pt idx="3">
                  <c:v>11761</c:v>
                </c:pt>
                <c:pt idx="6">
                  <c:v>11788</c:v>
                </c:pt>
                <c:pt idx="9">
                  <c:v>11496</c:v>
                </c:pt>
                <c:pt idx="12">
                  <c:v>11410</c:v>
                </c:pt>
              </c:numCache>
            </c:numRef>
          </c:val>
          <c:extLst>
            <c:ext xmlns:c16="http://schemas.microsoft.com/office/drawing/2014/chart" uri="{C3380CC4-5D6E-409C-BE32-E72D297353CC}">
              <c16:uniqueId val="{0000000A-8FCD-4C7A-AF75-388BD73039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957</c:v>
                </c:pt>
                <c:pt idx="2">
                  <c:v>#N/A</c:v>
                </c:pt>
                <c:pt idx="3">
                  <c:v>#N/A</c:v>
                </c:pt>
                <c:pt idx="4">
                  <c:v>438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CD-4C7A-AF75-388BD73039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2335</c:v>
                </c:pt>
                <c:pt idx="1">
                  <c:v>2303</c:v>
                </c:pt>
                <c:pt idx="2">
                  <c:v>2287</c:v>
                </c:pt>
              </c:numCache>
            </c:numRef>
          </c:val>
          <c:extLst>
            <c:ext xmlns:c16="http://schemas.microsoft.com/office/drawing/2014/chart" uri="{C3380CC4-5D6E-409C-BE32-E72D297353CC}">
              <c16:uniqueId val="{00000000-D100-4152-AE7B-0BF8D891F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401</c:v>
                </c:pt>
              </c:numCache>
            </c:numRef>
          </c:val>
          <c:extLst>
            <c:ext xmlns:c16="http://schemas.microsoft.com/office/drawing/2014/chart" uri="{C3380CC4-5D6E-409C-BE32-E72D297353CC}">
              <c16:uniqueId val="{00000001-D100-4152-AE7B-0BF8D891F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2207</c:v>
                </c:pt>
                <c:pt idx="1">
                  <c:v>2836</c:v>
                </c:pt>
                <c:pt idx="2">
                  <c:v>2901</c:v>
                </c:pt>
              </c:numCache>
            </c:numRef>
          </c:val>
          <c:extLst>
            <c:ext xmlns:c16="http://schemas.microsoft.com/office/drawing/2014/chart" uri="{C3380CC4-5D6E-409C-BE32-E72D297353CC}">
              <c16:uniqueId val="{00000002-D100-4152-AE7B-0BF8D891FC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予測を上回る人口減少及び全国平均を上回る高齢化率（</a:t>
          </a:r>
          <a:r>
            <a:rPr kumimoji="1" lang="ja-JP" altLang="ja-JP" sz="900" b="0" i="0" baseline="0">
              <a:solidFill>
                <a:schemeClr val="dk1"/>
              </a:solidFill>
              <a:effectLst/>
              <a:latin typeface="+mn-ea"/>
              <a:ea typeface="+mn-ea"/>
              <a:cs typeface="+mn-cs"/>
            </a:rPr>
            <a:t>令和</a:t>
          </a:r>
          <a:r>
            <a:rPr kumimoji="1" lang="en-US" altLang="ja-JP" sz="900" b="0" i="0" baseline="0">
              <a:solidFill>
                <a:schemeClr val="dk1"/>
              </a:solidFill>
              <a:effectLst/>
              <a:latin typeface="+mn-ea"/>
              <a:ea typeface="+mn-ea"/>
              <a:cs typeface="+mn-cs"/>
            </a:rPr>
            <a:t>6</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月末 </a:t>
          </a:r>
          <a:r>
            <a:rPr kumimoji="1" lang="en-US" altLang="ja-JP" sz="900" b="0" i="0" baseline="0">
              <a:solidFill>
                <a:schemeClr val="dk1"/>
              </a:solidFill>
              <a:effectLst/>
              <a:latin typeface="+mn-ea"/>
              <a:ea typeface="+mn-ea"/>
              <a:cs typeface="+mn-cs"/>
            </a:rPr>
            <a:t>38.70</a:t>
          </a:r>
          <a:r>
            <a:rPr kumimoji="1" lang="ja-JP" altLang="ja-JP" sz="900" b="0" i="0" baseline="0">
              <a:solidFill>
                <a:schemeClr val="dk1"/>
              </a:solidFill>
              <a:effectLst/>
              <a:latin typeface="+mn-ea"/>
              <a:ea typeface="+mn-ea"/>
              <a:cs typeface="+mn-cs"/>
            </a:rPr>
            <a:t>％</a:t>
          </a:r>
          <a:r>
            <a:rPr kumimoji="1" lang="ja-JP" altLang="ja-JP" sz="900" b="0" i="0" baseline="0">
              <a:solidFill>
                <a:schemeClr val="dk1"/>
              </a:solidFill>
              <a:effectLst/>
              <a:latin typeface="+mn-lt"/>
              <a:ea typeface="+mn-ea"/>
              <a:cs typeface="+mn-cs"/>
            </a:rPr>
            <a:t>）に加え、離島という地理的条件などもあって零細企業が多いことなどから財政基盤が弱</a:t>
          </a:r>
          <a:r>
            <a:rPr kumimoji="1" lang="ja-JP" altLang="en-US" sz="900" b="0" i="0" baseline="0">
              <a:solidFill>
                <a:schemeClr val="dk1"/>
              </a:solidFill>
              <a:effectLst/>
              <a:latin typeface="+mn-lt"/>
              <a:ea typeface="+mn-ea"/>
              <a:cs typeface="+mn-cs"/>
            </a:rPr>
            <a:t>い状況にある。</a:t>
          </a:r>
          <a:r>
            <a:rPr kumimoji="1" lang="ja-JP" altLang="ja-JP" sz="900" b="0" i="0" baseline="0">
              <a:solidFill>
                <a:schemeClr val="dk1"/>
              </a:solidFill>
              <a:effectLst/>
              <a:latin typeface="+mn-lt"/>
              <a:ea typeface="+mn-ea"/>
              <a:cs typeface="+mn-cs"/>
            </a:rPr>
            <a:t>また、各種公共事業の財源として辺地対策事業債や過疎対策事業債などの交付税措置のある起債を活用していることから公債費が基準財政需要額を増大させており、類似団体平均を大きく下回っている。</a:t>
          </a:r>
          <a:r>
            <a:rPr kumimoji="1" lang="ja-JP" altLang="en-US" sz="900" b="0" i="0" baseline="0">
              <a:solidFill>
                <a:schemeClr val="dk1"/>
              </a:solidFill>
              <a:effectLst/>
              <a:latin typeface="+mn-lt"/>
              <a:ea typeface="+mn-ea"/>
              <a:cs typeface="+mn-cs"/>
            </a:rPr>
            <a:t>加えて</a:t>
          </a:r>
          <a:r>
            <a:rPr kumimoji="1" lang="ja-JP" altLang="ja-JP" sz="900" b="0" i="0" baseline="0">
              <a:solidFill>
                <a:schemeClr val="dk1"/>
              </a:solidFill>
              <a:effectLst/>
              <a:latin typeface="+mn-lt"/>
              <a:ea typeface="+mn-ea"/>
              <a:cs typeface="+mn-cs"/>
            </a:rPr>
            <a:t>、市町村合併の際に住民サービス向上施策として、出張所</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増設</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福祉事務所を設置したことなどから類似団体に比べ</a:t>
          </a:r>
          <a:r>
            <a:rPr kumimoji="1" lang="ja-JP" altLang="en-US" sz="900" b="0" i="0" baseline="0">
              <a:solidFill>
                <a:schemeClr val="dk1"/>
              </a:solidFill>
              <a:effectLst/>
              <a:latin typeface="+mn-lt"/>
              <a:ea typeface="+mn-ea"/>
              <a:cs typeface="+mn-cs"/>
            </a:rPr>
            <a:t>多くの</a:t>
          </a:r>
          <a:r>
            <a:rPr kumimoji="1" lang="ja-JP" altLang="ja-JP" sz="900" b="0" i="0" baseline="0">
              <a:solidFill>
                <a:schemeClr val="dk1"/>
              </a:solidFill>
              <a:effectLst/>
              <a:latin typeface="+mn-lt"/>
              <a:ea typeface="+mn-ea"/>
              <a:cs typeface="+mn-cs"/>
            </a:rPr>
            <a:t>職員</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抱えている。住民ニーズが多様化・複雑化している中、過度な人員抑制は行政サービスの低下や職員の働き方に悪影響を及ぼすおそれがあることから、適切な職員配置による効率的な組織を目指すとともに、経常経費の徹底的な見直しと抑制及び投資的事業の厳選、徴収体制の強化による税収確保等に努めて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物価高騰</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の影響による物件費の上昇</a:t>
          </a:r>
          <a:r>
            <a:rPr kumimoji="1" lang="ja-JP" altLang="en-US" sz="900" b="0" i="0" baseline="0">
              <a:solidFill>
                <a:schemeClr val="dk1"/>
              </a:solidFill>
              <a:effectLst/>
              <a:latin typeface="+mn-lt"/>
              <a:ea typeface="+mn-ea"/>
              <a:cs typeface="+mn-cs"/>
            </a:rPr>
            <a:t>や公共施設の老朽化に伴う維持補修費の増</a:t>
          </a:r>
          <a:r>
            <a:rPr kumimoji="1" lang="ja-JP" altLang="ja-JP" sz="900" b="0" i="0" baseline="0">
              <a:solidFill>
                <a:schemeClr val="dk1"/>
              </a:solidFill>
              <a:effectLst/>
              <a:latin typeface="+mn-lt"/>
              <a:ea typeface="+mn-ea"/>
              <a:cs typeface="+mn-cs"/>
            </a:rPr>
            <a:t>などで経常経費が増加する一方、臨時財政対策債発行可能額が国の地方財政対策における財源不足額の減少に伴って抑制されたことから比率が上昇した。本町は</a:t>
          </a:r>
          <a:r>
            <a:rPr kumimoji="1" lang="ja-JP" altLang="en-US"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ポイント上昇したものの</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類似団体</a:t>
          </a:r>
          <a:r>
            <a:rPr kumimoji="1" lang="ja-JP" altLang="en-US" sz="900" b="0" i="0" baseline="0">
              <a:solidFill>
                <a:schemeClr val="dk1"/>
              </a:solidFill>
              <a:effectLst/>
              <a:latin typeface="+mn-lt"/>
              <a:ea typeface="+mn-ea"/>
              <a:cs typeface="+mn-cs"/>
            </a:rPr>
            <a:t>平均</a:t>
          </a:r>
          <a:r>
            <a:rPr kumimoji="1" lang="ja-JP" altLang="ja-JP" sz="900" b="0" i="0" baseline="0">
              <a:solidFill>
                <a:schemeClr val="dk1"/>
              </a:solidFill>
              <a:effectLst/>
              <a:latin typeface="+mn-lt"/>
              <a:ea typeface="+mn-ea"/>
              <a:cs typeface="+mn-cs"/>
            </a:rPr>
            <a:t>を下回っている</a:t>
          </a:r>
          <a:r>
            <a:rPr kumimoji="1" lang="ja-JP" altLang="en-US" sz="900" b="0" i="0" baseline="0">
              <a:solidFill>
                <a:schemeClr val="dk1"/>
              </a:solidFill>
              <a:effectLst/>
              <a:latin typeface="+mn-lt"/>
              <a:ea typeface="+mn-ea"/>
              <a:cs typeface="+mn-cs"/>
            </a:rPr>
            <a:t>状況にある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今後は、</a:t>
          </a:r>
          <a:r>
            <a:rPr kumimoji="1" lang="ja-JP" altLang="en-US" sz="900" b="0" i="0" baseline="0">
              <a:solidFill>
                <a:schemeClr val="dk1"/>
              </a:solidFill>
              <a:effectLst/>
              <a:latin typeface="+mn-lt"/>
              <a:ea typeface="+mn-ea"/>
              <a:cs typeface="+mn-cs"/>
            </a:rPr>
            <a:t>一般廃棄物処理施設など大規模な公共施設</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建設・改修</a:t>
          </a:r>
          <a:r>
            <a:rPr kumimoji="1" lang="ja-JP" altLang="ja-JP" sz="900" b="0" i="0" baseline="0">
              <a:solidFill>
                <a:schemeClr val="dk1"/>
              </a:solidFill>
              <a:effectLst/>
              <a:latin typeface="+mn-lt"/>
              <a:ea typeface="+mn-ea"/>
              <a:cs typeface="+mn-cs"/>
            </a:rPr>
            <a:t>事業</a:t>
          </a:r>
          <a:r>
            <a:rPr kumimoji="1" lang="ja-JP" altLang="en-US" sz="900" b="0" i="0" baseline="0">
              <a:solidFill>
                <a:schemeClr val="dk1"/>
              </a:solidFill>
              <a:effectLst/>
              <a:latin typeface="+mn-lt"/>
              <a:ea typeface="+mn-ea"/>
              <a:cs typeface="+mn-cs"/>
            </a:rPr>
            <a:t>に係る</a:t>
          </a:r>
          <a:r>
            <a:rPr kumimoji="1" lang="ja-JP" altLang="ja-JP" sz="900" b="0" i="0" baseline="0">
              <a:solidFill>
                <a:schemeClr val="dk1"/>
              </a:solidFill>
              <a:effectLst/>
              <a:latin typeface="+mn-lt"/>
              <a:ea typeface="+mn-ea"/>
              <a:cs typeface="+mn-cs"/>
            </a:rPr>
            <a:t>地方債の償還が</a:t>
          </a:r>
          <a:r>
            <a:rPr kumimoji="1" lang="ja-JP" altLang="en-US" sz="900" b="0" i="0" baseline="0">
              <a:solidFill>
                <a:schemeClr val="dk1"/>
              </a:solidFill>
              <a:effectLst/>
              <a:latin typeface="+mn-lt"/>
              <a:ea typeface="+mn-ea"/>
              <a:cs typeface="+mn-cs"/>
            </a:rPr>
            <a:t>始まる</a:t>
          </a:r>
          <a:r>
            <a:rPr kumimoji="1" lang="ja-JP" altLang="ja-JP" sz="900" b="0" i="0" baseline="0">
              <a:solidFill>
                <a:schemeClr val="dk1"/>
              </a:solidFill>
              <a:effectLst/>
              <a:latin typeface="+mn-lt"/>
              <a:ea typeface="+mn-ea"/>
              <a:cs typeface="+mn-cs"/>
            </a:rPr>
            <a:t>ことから公債費の増加</a:t>
          </a:r>
          <a:r>
            <a:rPr kumimoji="1" lang="ja-JP" altLang="en-US" sz="900" b="0" i="0" baseline="0">
              <a:solidFill>
                <a:schemeClr val="dk1"/>
              </a:solidFill>
              <a:effectLst/>
              <a:latin typeface="+mn-lt"/>
              <a:ea typeface="+mn-ea"/>
              <a:cs typeface="+mn-cs"/>
            </a:rPr>
            <a:t>が見込まれるため</a:t>
          </a:r>
          <a:r>
            <a:rPr kumimoji="1" lang="ja-JP" altLang="ja-JP" sz="900" b="0" i="0" baseline="0">
              <a:solidFill>
                <a:schemeClr val="dk1"/>
              </a:solidFill>
              <a:effectLst/>
              <a:latin typeface="+mn-lt"/>
              <a:ea typeface="+mn-ea"/>
              <a:cs typeface="+mn-cs"/>
            </a:rPr>
            <a:t>比率の上昇が懸念される。自主財源が乏しい本町にとっては各種事業を実施していくためには地方債の発行はある程度やむを得ないが、可能な限り発行額の抑制に努めるとともに事務事業の見直しを行って歳出予算の削減に努めるなど、経常経費の縮減を図って比率上昇の抑制を目指す。</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7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778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27178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900" b="0" i="0" baseline="0">
              <a:solidFill>
                <a:schemeClr val="dk1"/>
              </a:solidFill>
              <a:effectLst/>
              <a:latin typeface="+mn-ea"/>
              <a:ea typeface="+mn-ea"/>
              <a:cs typeface="+mn-cs"/>
            </a:rPr>
            <a:t>決算額が</a:t>
          </a:r>
          <a:r>
            <a:rPr kumimoji="1" lang="ja-JP" altLang="ja-JP" sz="900" b="0" i="0" baseline="0">
              <a:solidFill>
                <a:schemeClr val="dk1"/>
              </a:solidFill>
              <a:effectLst/>
              <a:latin typeface="+mn-ea"/>
              <a:ea typeface="+mn-ea"/>
              <a:cs typeface="+mn-cs"/>
            </a:rPr>
            <a:t>前年度から</a:t>
          </a:r>
          <a:r>
            <a:rPr kumimoji="1" lang="en-US" altLang="ja-JP" sz="900" b="0" i="0" baseline="0">
              <a:solidFill>
                <a:schemeClr val="dk1"/>
              </a:solidFill>
              <a:effectLst/>
              <a:latin typeface="+mn-ea"/>
              <a:ea typeface="+mn-ea"/>
              <a:cs typeface="+mn-cs"/>
            </a:rPr>
            <a:t>7,163</a:t>
          </a:r>
          <a:r>
            <a:rPr kumimoji="1" lang="ja-JP" altLang="ja-JP" sz="900" b="0" i="0" baseline="0">
              <a:solidFill>
                <a:schemeClr val="dk1"/>
              </a:solidFill>
              <a:effectLst/>
              <a:latin typeface="+mn-ea"/>
              <a:ea typeface="+mn-ea"/>
              <a:cs typeface="+mn-cs"/>
            </a:rPr>
            <a:t>円減少</a:t>
          </a:r>
          <a:r>
            <a:rPr kumimoji="1" lang="ja-JP" altLang="en-US" sz="900" b="0" i="0" baseline="0">
              <a:solidFill>
                <a:schemeClr val="dk1"/>
              </a:solidFill>
              <a:effectLst/>
              <a:latin typeface="+mn-ea"/>
              <a:ea typeface="+mn-ea"/>
              <a:cs typeface="+mn-cs"/>
            </a:rPr>
            <a:t>して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これは物件費の減少によるものである。物件費については、公共施設解体に要する費用が前年度から大きく減少したことが影響している。本町においては</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月の合併の際、住民サービスを低下させないように出張所を６箇所設置したことや</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屋久島と口永良部</a:t>
          </a:r>
          <a:r>
            <a:rPr kumimoji="1" lang="ja-JP" altLang="en-US" sz="900" b="0" i="0" baseline="0">
              <a:solidFill>
                <a:schemeClr val="dk1"/>
              </a:solidFill>
              <a:effectLst/>
              <a:latin typeface="+mn-lt"/>
              <a:ea typeface="+mn-ea"/>
              <a:cs typeface="+mn-cs"/>
            </a:rPr>
            <a:t>島</a:t>
          </a:r>
          <a:r>
            <a:rPr kumimoji="1" lang="ja-JP" altLang="ja-JP" sz="900" b="0" i="0" baseline="0">
              <a:solidFill>
                <a:schemeClr val="dk1"/>
              </a:solidFill>
              <a:effectLst/>
              <a:latin typeface="+mn-lt"/>
              <a:ea typeface="+mn-ea"/>
              <a:cs typeface="+mn-cs"/>
            </a:rPr>
            <a:t>間に町営船を運航していることなどで類似団体平均よりも職員数が多い</a:t>
          </a:r>
          <a:r>
            <a:rPr kumimoji="1" lang="ja-JP" altLang="en-US" sz="900" b="0" i="0" baseline="0">
              <a:solidFill>
                <a:schemeClr val="dk1"/>
              </a:solidFill>
              <a:effectLst/>
              <a:latin typeface="+mn-lt"/>
              <a:ea typeface="+mn-ea"/>
              <a:cs typeface="+mn-cs"/>
            </a:rPr>
            <a:t>状況にある。</a:t>
          </a:r>
          <a:r>
            <a:rPr kumimoji="1" lang="ja-JP" altLang="ja-JP" sz="900" b="0" i="0" baseline="0">
              <a:solidFill>
                <a:schemeClr val="dk1"/>
              </a:solidFill>
              <a:effectLst/>
              <a:latin typeface="+mn-lt"/>
              <a:ea typeface="+mn-ea"/>
              <a:cs typeface="+mn-cs"/>
            </a:rPr>
            <a:t>また、令和２年度以降においては、会計年度任用職員制度の導入による人件費の増や、</a:t>
          </a:r>
          <a:r>
            <a:rPr kumimoji="1" lang="ja-JP" altLang="en-US" sz="900" b="0" i="0" baseline="0">
              <a:solidFill>
                <a:schemeClr val="dk1"/>
              </a:solidFill>
              <a:effectLst/>
              <a:latin typeface="+mn-lt"/>
              <a:ea typeface="+mn-ea"/>
              <a:cs typeface="+mn-cs"/>
            </a:rPr>
            <a:t>物価高騰や公共施設の</a:t>
          </a:r>
          <a:r>
            <a:rPr kumimoji="1" lang="ja-JP" altLang="ja-JP" sz="900" b="0" i="0" baseline="0">
              <a:solidFill>
                <a:schemeClr val="dk1"/>
              </a:solidFill>
              <a:effectLst/>
              <a:latin typeface="+mn-lt"/>
              <a:ea typeface="+mn-ea"/>
              <a:cs typeface="+mn-cs"/>
            </a:rPr>
            <a:t>解体</a:t>
          </a:r>
          <a:r>
            <a:rPr kumimoji="1" lang="ja-JP" altLang="en-US" sz="900" b="0" i="0" baseline="0">
              <a:solidFill>
                <a:schemeClr val="dk1"/>
              </a:solidFill>
              <a:effectLst/>
              <a:latin typeface="+mn-lt"/>
              <a:ea typeface="+mn-ea"/>
              <a:cs typeface="+mn-cs"/>
            </a:rPr>
            <a:t>に伴う物件費の増</a:t>
          </a:r>
          <a:r>
            <a:rPr kumimoji="1" lang="ja-JP" altLang="ja-JP" sz="900" b="0" i="0" baseline="0">
              <a:solidFill>
                <a:schemeClr val="dk1"/>
              </a:solidFill>
              <a:effectLst/>
              <a:latin typeface="+mn-lt"/>
              <a:ea typeface="+mn-ea"/>
              <a:cs typeface="+mn-cs"/>
            </a:rPr>
            <a:t>などが影響し高止まりの状況</a:t>
          </a:r>
          <a:r>
            <a:rPr kumimoji="1" lang="ja-JP" altLang="en-US" sz="900" b="0" i="0" baseline="0">
              <a:solidFill>
                <a:schemeClr val="dk1"/>
              </a:solidFill>
              <a:effectLst/>
              <a:latin typeface="+mn-lt"/>
              <a:ea typeface="+mn-ea"/>
              <a:cs typeface="+mn-cs"/>
            </a:rPr>
            <a:t>となっている。</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会計年度任用職員を含めた職員の適切な定員管理</a:t>
          </a:r>
          <a:r>
            <a:rPr kumimoji="1" lang="ja-JP" altLang="ja-JP" sz="900" b="0" i="0" baseline="0">
              <a:solidFill>
                <a:schemeClr val="dk1"/>
              </a:solidFill>
              <a:effectLst/>
              <a:latin typeface="+mn-lt"/>
              <a:ea typeface="+mn-ea"/>
              <a:cs typeface="+mn-cs"/>
            </a:rPr>
            <a:t>や、公共施設管理計画等に基づ</a:t>
          </a:r>
          <a:r>
            <a:rPr kumimoji="1" lang="ja-JP" altLang="en-US" sz="900" b="0" i="0" baseline="0">
              <a:solidFill>
                <a:schemeClr val="dk1"/>
              </a:solidFill>
              <a:effectLst/>
              <a:latin typeface="+mn-lt"/>
              <a:ea typeface="+mn-ea"/>
              <a:cs typeface="+mn-cs"/>
            </a:rPr>
            <a:t>く</a:t>
          </a:r>
          <a:r>
            <a:rPr kumimoji="1" lang="ja-JP" altLang="ja-JP" sz="900" b="0" i="0" baseline="0">
              <a:solidFill>
                <a:schemeClr val="dk1"/>
              </a:solidFill>
              <a:effectLst/>
              <a:latin typeface="+mn-lt"/>
              <a:ea typeface="+mn-ea"/>
              <a:cs typeface="+mn-cs"/>
            </a:rPr>
            <a:t>施設の統廃合</a:t>
          </a:r>
          <a:r>
            <a:rPr kumimoji="1" lang="ja-JP" altLang="en-US" sz="900" b="0" i="0" baseline="0">
              <a:solidFill>
                <a:schemeClr val="dk1"/>
              </a:solidFill>
              <a:effectLst/>
              <a:latin typeface="+mn-lt"/>
              <a:ea typeface="+mn-ea"/>
              <a:cs typeface="+mn-cs"/>
            </a:rPr>
            <a:t>や長寿命化による適正管理</a:t>
          </a:r>
          <a:r>
            <a:rPr kumimoji="1" lang="ja-JP" altLang="ja-JP" sz="900" b="0" i="0" baseline="0">
              <a:solidFill>
                <a:schemeClr val="dk1"/>
              </a:solidFill>
              <a:effectLst/>
              <a:latin typeface="+mn-lt"/>
              <a:ea typeface="+mn-ea"/>
              <a:cs typeface="+mn-cs"/>
            </a:rPr>
            <a:t>を</a:t>
          </a:r>
          <a:r>
            <a:rPr kumimoji="1" lang="ja-JP" altLang="en-US" sz="900" b="0" i="0" baseline="0">
              <a:solidFill>
                <a:schemeClr val="dk1"/>
              </a:solidFill>
              <a:effectLst/>
              <a:latin typeface="+mn-lt"/>
              <a:ea typeface="+mn-ea"/>
              <a:cs typeface="+mn-cs"/>
            </a:rPr>
            <a:t>進め改善を図るよう努める。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129459</xdr:rowOff>
    </xdr:from>
    <xdr:to>
      <xdr:col>23</xdr:col>
      <xdr:colOff>133350</xdr:colOff>
      <xdr:row>83</xdr:row>
      <xdr:rowOff>154150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59809"/>
          <a:ext cx="838200"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128197</xdr:rowOff>
    </xdr:from>
    <xdr:to>
      <xdr:col>19</xdr:col>
      <xdr:colOff>133350</xdr:colOff>
      <xdr:row>83</xdr:row>
      <xdr:rowOff>154150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8547"/>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128197</xdr:rowOff>
    </xdr:from>
    <xdr:to>
      <xdr:col>15</xdr:col>
      <xdr:colOff>82550</xdr:colOff>
      <xdr:row>83</xdr:row>
      <xdr:rowOff>140934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585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33317</xdr:rowOff>
    </xdr:from>
    <xdr:to>
      <xdr:col>11</xdr:col>
      <xdr:colOff>31750</xdr:colOff>
      <xdr:row>83</xdr:row>
      <xdr:rowOff>140934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78659</xdr:rowOff>
    </xdr:from>
    <xdr:to>
      <xdr:col>23</xdr:col>
      <xdr:colOff>184150</xdr:colOff>
      <xdr:row>84</xdr:row>
      <xdr:rowOff>8809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50736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103350</xdr:rowOff>
    </xdr:from>
    <xdr:to>
      <xdr:col>19</xdr:col>
      <xdr:colOff>184150</xdr:colOff>
      <xdr:row>84</xdr:row>
      <xdr:rowOff>33500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18277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77397</xdr:rowOff>
    </xdr:from>
    <xdr:to>
      <xdr:col>15</xdr:col>
      <xdr:colOff>133350</xdr:colOff>
      <xdr:row>84</xdr:row>
      <xdr:rowOff>7547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163774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90134</xdr:rowOff>
    </xdr:from>
    <xdr:to>
      <xdr:col>11</xdr:col>
      <xdr:colOff>82550</xdr:colOff>
      <xdr:row>84</xdr:row>
      <xdr:rowOff>20284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153967</xdr:rowOff>
    </xdr:from>
    <xdr:to>
      <xdr:col>7</xdr:col>
      <xdr:colOff>31750</xdr:colOff>
      <xdr:row>83</xdr:row>
      <xdr:rowOff>84117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68894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前年度から</a:t>
          </a:r>
          <a:r>
            <a:rPr lang="en-US" altLang="ja-JP" sz="900" b="0" i="0" baseline="0">
              <a:solidFill>
                <a:schemeClr val="dk1"/>
              </a:solidFill>
              <a:effectLst/>
              <a:latin typeface="+mn-lt"/>
              <a:ea typeface="+mn-ea"/>
              <a:cs typeface="+mn-cs"/>
            </a:rPr>
            <a:t>0.1</a:t>
          </a:r>
          <a:r>
            <a:rPr lang="ja-JP" altLang="ja-JP" sz="900" b="0" i="0" baseline="0">
              <a:solidFill>
                <a:schemeClr val="dk1"/>
              </a:solidFill>
              <a:effectLst/>
              <a:latin typeface="+mn-lt"/>
              <a:ea typeface="+mn-ea"/>
              <a:cs typeface="+mn-cs"/>
            </a:rPr>
            <a:t>ポイント</a:t>
          </a:r>
          <a:r>
            <a:rPr lang="ja-JP" altLang="en-US" sz="900" b="0" i="0" baseline="0">
              <a:solidFill>
                <a:schemeClr val="dk1"/>
              </a:solidFill>
              <a:effectLst/>
              <a:latin typeface="+mn-lt"/>
              <a:ea typeface="+mn-ea"/>
              <a:cs typeface="+mn-cs"/>
            </a:rPr>
            <a:t>増加</a:t>
          </a:r>
          <a:r>
            <a:rPr lang="ja-JP" altLang="ja-JP" sz="900" b="0" i="0" baseline="0">
              <a:solidFill>
                <a:schemeClr val="dk1"/>
              </a:solidFill>
              <a:effectLst/>
              <a:latin typeface="+mn-lt"/>
              <a:ea typeface="+mn-ea"/>
              <a:cs typeface="+mn-cs"/>
            </a:rPr>
            <a:t>し</a:t>
          </a:r>
          <a:r>
            <a:rPr lang="ja-JP" altLang="en-US" sz="900" b="0" i="0" baseline="0">
              <a:solidFill>
                <a:schemeClr val="dk1"/>
              </a:solidFill>
              <a:effectLst/>
              <a:latin typeface="+mn-lt"/>
              <a:ea typeface="+mn-ea"/>
              <a:cs typeface="+mn-cs"/>
            </a:rPr>
            <a:t>たが、前年度に引き続き</a:t>
          </a:r>
          <a:r>
            <a:rPr lang="ja-JP" altLang="ja-JP" sz="900" b="0" i="0" baseline="0">
              <a:solidFill>
                <a:schemeClr val="dk1"/>
              </a:solidFill>
              <a:effectLst/>
              <a:latin typeface="+mn-lt"/>
              <a:ea typeface="+mn-ea"/>
              <a:cs typeface="+mn-cs"/>
            </a:rPr>
            <a:t>類似団体</a:t>
          </a:r>
          <a:r>
            <a:rPr lang="ja-JP" altLang="en-US" sz="900" b="0" i="0" baseline="0">
              <a:solidFill>
                <a:schemeClr val="dk1"/>
              </a:solidFill>
              <a:effectLst/>
              <a:latin typeface="+mn-lt"/>
              <a:ea typeface="+mn-ea"/>
              <a:cs typeface="+mn-cs"/>
            </a:rPr>
            <a:t>平均</a:t>
          </a:r>
          <a:r>
            <a:rPr lang="ja-JP" altLang="ja-JP" sz="900" b="0" i="0" baseline="0">
              <a:solidFill>
                <a:schemeClr val="dk1"/>
              </a:solidFill>
              <a:effectLst/>
              <a:latin typeface="+mn-lt"/>
              <a:ea typeface="+mn-ea"/>
              <a:cs typeface="+mn-cs"/>
            </a:rPr>
            <a:t>を</a:t>
          </a:r>
          <a:r>
            <a:rPr lang="ja-JP" altLang="en-US" sz="900" b="0" i="0" baseline="0">
              <a:solidFill>
                <a:schemeClr val="dk1"/>
              </a:solidFill>
              <a:effectLst/>
              <a:latin typeface="+mn-lt"/>
              <a:ea typeface="+mn-ea"/>
              <a:cs typeface="+mn-cs"/>
            </a:rPr>
            <a:t>下回っており、全国町村平均も下回っている状況にある</a:t>
          </a:r>
          <a:r>
            <a:rPr lang="ja-JP" altLang="ja-JP" sz="900" b="0" i="0" baseline="0">
              <a:solidFill>
                <a:schemeClr val="dk1"/>
              </a:solidFill>
              <a:effectLst/>
              <a:latin typeface="+mn-lt"/>
              <a:ea typeface="+mn-ea"/>
              <a:cs typeface="+mn-cs"/>
            </a:rPr>
            <a:t>。本町の給与は国の制度に準じており、各年度の増減は職員構成や年齢階層の変動の影響が大きいと考えられる。小規模自治体のため、経験年数階層内の分布が変わった場合によっては数値の動きが顕著な場合が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現状は、全体の年齢構成としては高年齢層の職員が多く、今後も引き続き住民サービスの維持に配慮した適正な職員配置</a:t>
          </a:r>
          <a:r>
            <a:rPr lang="ja-JP" altLang="en-US" sz="900" b="0" i="0" baseline="0">
              <a:solidFill>
                <a:schemeClr val="dk1"/>
              </a:solidFill>
              <a:effectLst/>
              <a:latin typeface="+mn-lt"/>
              <a:ea typeface="+mn-ea"/>
              <a:cs typeface="+mn-cs"/>
            </a:rPr>
            <a:t>を</a:t>
          </a:r>
          <a:r>
            <a:rPr lang="ja-JP" altLang="ja-JP" sz="900" b="0" i="0" baseline="0">
              <a:solidFill>
                <a:schemeClr val="dk1"/>
              </a:solidFill>
              <a:effectLst/>
              <a:latin typeface="+mn-lt"/>
              <a:ea typeface="+mn-ea"/>
              <a:cs typeface="+mn-cs"/>
            </a:rPr>
            <a:t>心掛け、全体の年齢層のバランスを勘案しながら、退職者数に見合った新規採用、適正な給与格付けを行うとともに、昇給・昇格についても人事評価に基づいて適切に行っていくよう努める。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85372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0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本町は屋久島と口永良部島の</a:t>
          </a:r>
          <a:r>
            <a:rPr kumimoji="1" lang="ja-JP" altLang="en-US" sz="900" b="0" i="0" baseline="0">
              <a:solidFill>
                <a:sysClr val="windowText" lastClr="000000"/>
              </a:solidFill>
              <a:effectLst/>
              <a:latin typeface="+mn-lt"/>
              <a:ea typeface="+mn-ea"/>
              <a:cs typeface="+mn-cs"/>
            </a:rPr>
            <a:t>２</a:t>
          </a:r>
          <a:r>
            <a:rPr kumimoji="1" lang="ja-JP" altLang="ja-JP" sz="900" b="0" i="0" baseline="0">
              <a:solidFill>
                <a:sysClr val="windowText" lastClr="000000"/>
              </a:solidFill>
              <a:effectLst/>
              <a:latin typeface="+mn-lt"/>
              <a:ea typeface="+mn-ea"/>
              <a:cs typeface="+mn-cs"/>
            </a:rPr>
            <a:t>つの離島を行政区域としている。屋久島の居住区域は島の周囲沿岸部のみで行政区域が広範囲であるため本庁舎以外に５つの出張所、そして、口永良部島に１</a:t>
          </a:r>
          <a:r>
            <a:rPr kumimoji="1" lang="ja-JP" altLang="en-US" sz="900" b="0" i="0" baseline="0">
              <a:solidFill>
                <a:sysClr val="windowText" lastClr="000000"/>
              </a:solidFill>
              <a:effectLst/>
              <a:latin typeface="+mn-lt"/>
              <a:ea typeface="+mn-ea"/>
              <a:cs typeface="+mn-cs"/>
            </a:rPr>
            <a:t>つの</a:t>
          </a:r>
          <a:endParaRPr kumimoji="1" lang="en-US" altLang="ja-JP" sz="900" b="0" i="0" baseline="0">
            <a:solidFill>
              <a:sysClr val="windowText" lastClr="000000"/>
            </a:solidFill>
            <a:effectLst/>
            <a:latin typeface="+mn-lt"/>
            <a:ea typeface="+mn-ea"/>
            <a:cs typeface="+mn-cs"/>
          </a:endParaRPr>
        </a:p>
        <a:p>
          <a:pPr eaLnBrk="1" fontAlgn="auto" latinLnBrk="0" hangingPunct="1"/>
          <a:r>
            <a:rPr kumimoji="1" lang="ja-JP" altLang="ja-JP" sz="900" b="0" i="0" baseline="0">
              <a:solidFill>
                <a:sysClr val="windowText" lastClr="000000"/>
              </a:solidFill>
              <a:effectLst/>
              <a:latin typeface="+mn-lt"/>
              <a:ea typeface="+mn-ea"/>
              <a:cs typeface="+mn-cs"/>
            </a:rPr>
            <a:t>出張所を設置して行政サービスに努めている。したがって、出張所に配置する職員も相当数必要なことや屋久島と口永良部島間で町営船を運航していること、さらに、福祉事務所設置町として生活保護業務を移管されていることなどから本指数は類似団体平均を上回っている。</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平成</a:t>
          </a:r>
          <a:r>
            <a:rPr kumimoji="1" lang="en-US" altLang="ja-JP" sz="900" b="0" i="0" baseline="0">
              <a:solidFill>
                <a:sysClr val="windowText" lastClr="000000"/>
              </a:solidFill>
              <a:effectLst/>
              <a:latin typeface="+mn-lt"/>
              <a:ea typeface="+mn-ea"/>
              <a:cs typeface="+mn-cs"/>
            </a:rPr>
            <a:t>19</a:t>
          </a:r>
          <a:r>
            <a:rPr kumimoji="1" lang="ja-JP" altLang="ja-JP" sz="900" b="0" i="0" baseline="0">
              <a:solidFill>
                <a:sysClr val="windowText" lastClr="000000"/>
              </a:solidFill>
              <a:effectLst/>
              <a:latin typeface="+mn-lt"/>
              <a:ea typeface="+mn-ea"/>
              <a:cs typeface="+mn-cs"/>
            </a:rPr>
            <a:t>年の合併以降、職員数は自然減という形で年々減少傾向</a:t>
          </a:r>
          <a:r>
            <a:rPr kumimoji="1" lang="ja-JP" altLang="en-US" sz="900" b="0" i="0" baseline="0">
              <a:solidFill>
                <a:sysClr val="windowText" lastClr="000000"/>
              </a:solidFill>
              <a:effectLst/>
              <a:latin typeface="+mn-lt"/>
              <a:ea typeface="+mn-ea"/>
              <a:cs typeface="+mn-cs"/>
            </a:rPr>
            <a:t>に</a:t>
          </a:r>
          <a:r>
            <a:rPr kumimoji="1" lang="ja-JP" altLang="ja-JP" sz="900" b="0" i="0" baseline="0">
              <a:solidFill>
                <a:sysClr val="windowText" lastClr="000000"/>
              </a:solidFill>
              <a:effectLst/>
              <a:latin typeface="+mn-lt"/>
              <a:ea typeface="+mn-ea"/>
              <a:cs typeface="+mn-cs"/>
            </a:rPr>
            <a:t>あったが、</a:t>
          </a:r>
          <a:r>
            <a:rPr kumimoji="1" lang="ja-JP" altLang="en-US" sz="900" b="0" i="0" baseline="0">
              <a:solidFill>
                <a:sysClr val="windowText" lastClr="000000"/>
              </a:solidFill>
              <a:effectLst/>
              <a:latin typeface="+mn-lt"/>
              <a:ea typeface="+mn-ea"/>
              <a:cs typeface="+mn-cs"/>
            </a:rPr>
            <a:t>近年</a:t>
          </a:r>
          <a:r>
            <a:rPr kumimoji="1" lang="ja-JP" altLang="ja-JP" sz="900" b="0" i="0" baseline="0">
              <a:solidFill>
                <a:sysClr val="windowText" lastClr="000000"/>
              </a:solidFill>
              <a:effectLst/>
              <a:latin typeface="+mn-lt"/>
              <a:ea typeface="+mn-ea"/>
              <a:cs typeface="+mn-cs"/>
            </a:rPr>
            <a:t>は鈍化している。今後は住民ニーズの多様化・複雑化が一層進んでい</a:t>
          </a:r>
          <a:r>
            <a:rPr kumimoji="1" lang="ja-JP" altLang="en-US" sz="900" b="0" i="0" baseline="0">
              <a:solidFill>
                <a:sysClr val="windowText" lastClr="000000"/>
              </a:solidFill>
              <a:effectLst/>
              <a:latin typeface="+mn-lt"/>
              <a:ea typeface="+mn-ea"/>
              <a:cs typeface="+mn-cs"/>
            </a:rPr>
            <a:t>く</a:t>
          </a:r>
          <a:r>
            <a:rPr kumimoji="1" lang="ja-JP" altLang="ja-JP" sz="900" b="0" i="0" baseline="0">
              <a:solidFill>
                <a:sysClr val="windowText" lastClr="000000"/>
              </a:solidFill>
              <a:effectLst/>
              <a:latin typeface="+mn-lt"/>
              <a:ea typeface="+mn-ea"/>
              <a:cs typeface="+mn-cs"/>
            </a:rPr>
            <a:t>中、地域の特性や事情に配慮しつつ</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適切な行政サービスを提供できるよう適正な職員配置に努めていく。</a:t>
          </a:r>
          <a:endParaRPr lang="ja-JP" altLang="ja-JP" sz="9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78232</xdr:rowOff>
    </xdr:from>
    <xdr:to>
      <xdr:col>81</xdr:col>
      <xdr:colOff>44450</xdr:colOff>
      <xdr:row>62</xdr:row>
      <xdr:rowOff>79197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0813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55550</xdr:rowOff>
    </xdr:from>
    <xdr:to>
      <xdr:col>77</xdr:col>
      <xdr:colOff>44450</xdr:colOff>
      <xdr:row>62</xdr:row>
      <xdr:rowOff>79197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85450"/>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44933</xdr:rowOff>
    </xdr:from>
    <xdr:to>
      <xdr:col>72</xdr:col>
      <xdr:colOff>203200</xdr:colOff>
      <xdr:row>62</xdr:row>
      <xdr:rowOff>55550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7483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44933</xdr:rowOff>
    </xdr:from>
    <xdr:to>
      <xdr:col>68</xdr:col>
      <xdr:colOff>152400</xdr:colOff>
      <xdr:row>62</xdr:row>
      <xdr:rowOff>51689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27432</xdr:rowOff>
    </xdr:from>
    <xdr:to>
      <xdr:col>81</xdr:col>
      <xdr:colOff>95250</xdr:colOff>
      <xdr:row>62</xdr:row>
      <xdr:rowOff>129032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170959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28397</xdr:rowOff>
    </xdr:from>
    <xdr:to>
      <xdr:col>77</xdr:col>
      <xdr:colOff>95250</xdr:colOff>
      <xdr:row>62</xdr:row>
      <xdr:rowOff>129997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114774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4750</xdr:rowOff>
    </xdr:from>
    <xdr:to>
      <xdr:col>73</xdr:col>
      <xdr:colOff>44450</xdr:colOff>
      <xdr:row>62</xdr:row>
      <xdr:rowOff>106350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91127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165583</xdr:rowOff>
    </xdr:from>
    <xdr:to>
      <xdr:col>68</xdr:col>
      <xdr:colOff>203200</xdr:colOff>
      <xdr:row>62</xdr:row>
      <xdr:rowOff>95733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80510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889</xdr:rowOff>
    </xdr:from>
    <xdr:to>
      <xdr:col>64</xdr:col>
      <xdr:colOff>152400</xdr:colOff>
      <xdr:row>62</xdr:row>
      <xdr:rowOff>102489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年度に策定した公債費負担適正化計画に基づ</a:t>
          </a:r>
          <a:r>
            <a:rPr kumimoji="1" lang="ja-JP" altLang="en-US" sz="900" b="0" i="0" baseline="0">
              <a:solidFill>
                <a:schemeClr val="dk1"/>
              </a:solidFill>
              <a:effectLst/>
              <a:latin typeface="+mn-lt"/>
              <a:ea typeface="+mn-ea"/>
              <a:cs typeface="+mn-cs"/>
            </a:rPr>
            <a:t>き</a:t>
          </a:r>
          <a:r>
            <a:rPr kumimoji="1" lang="ja-JP" altLang="ja-JP" sz="900" b="0" i="0" baseline="0">
              <a:solidFill>
                <a:schemeClr val="dk1"/>
              </a:solidFill>
              <a:effectLst/>
              <a:latin typeface="+mn-lt"/>
              <a:ea typeface="+mn-ea"/>
              <a:cs typeface="+mn-cs"/>
            </a:rPr>
            <a:t>事業の厳選などによる新規地方債の発行抑制</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に</a:t>
          </a:r>
          <a:r>
            <a:rPr kumimoji="1" lang="ja-JP" altLang="en-US" sz="900" b="0" i="0" baseline="0">
              <a:solidFill>
                <a:schemeClr val="dk1"/>
              </a:solidFill>
              <a:effectLst/>
              <a:latin typeface="+mn-lt"/>
              <a:ea typeface="+mn-ea"/>
              <a:cs typeface="+mn-cs"/>
            </a:rPr>
            <a:t>継続して取り組んでおり、結果として</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年度決算で</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％を下回り、令和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年度決算では</a:t>
          </a:r>
          <a:r>
            <a:rPr kumimoji="1" lang="en-US" altLang="ja-JP" sz="900" b="0" i="0" baseline="0">
              <a:solidFill>
                <a:schemeClr val="dk1"/>
              </a:solidFill>
              <a:effectLst/>
              <a:latin typeface="+mn-lt"/>
              <a:ea typeface="+mn-ea"/>
              <a:cs typeface="+mn-cs"/>
            </a:rPr>
            <a:t>10.0</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前年度</a:t>
          </a:r>
          <a:r>
            <a:rPr kumimoji="1" lang="ja-JP" altLang="en-US" sz="900" b="0" i="0" baseline="0">
              <a:solidFill>
                <a:schemeClr val="dk1"/>
              </a:solidFill>
              <a:effectLst/>
              <a:latin typeface="+mn-lt"/>
              <a:ea typeface="+mn-ea"/>
              <a:cs typeface="+mn-cs"/>
            </a:rPr>
            <a:t>比</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ポイント減</a:t>
          </a:r>
          <a:r>
            <a:rPr kumimoji="1" lang="ja-JP" altLang="en-US" sz="900" b="0" i="0" baseline="0">
              <a:solidFill>
                <a:schemeClr val="dk1"/>
              </a:solidFill>
              <a:effectLst/>
              <a:latin typeface="+mn-lt"/>
              <a:ea typeface="+mn-ea"/>
              <a:cs typeface="+mn-cs"/>
            </a:rPr>
            <a:t>）となった</a:t>
          </a:r>
          <a:r>
            <a:rPr kumimoji="1" lang="ja-JP" altLang="ja-JP" sz="900" b="0" i="0" baseline="0">
              <a:solidFill>
                <a:schemeClr val="dk1"/>
              </a:solidFill>
              <a:effectLst/>
              <a:latin typeface="+mn-lt"/>
              <a:ea typeface="+mn-ea"/>
              <a:cs typeface="+mn-cs"/>
            </a:rPr>
            <a:t>。これは、これまでに実施した基盤整備等の償還が終了したことによる地方債残高の減少とともに、地方交付税（普通交付税）において新たな算定項目が追加されたことなどにより、合併の際のシミュレーションを上回る交付額となっていることなども影響している。</a:t>
          </a:r>
          <a:endParaRPr lang="ja-JP" altLang="ja-JP" sz="900">
            <a:effectLst/>
          </a:endParaRPr>
        </a:p>
        <a:p>
          <a:r>
            <a:rPr kumimoji="1" lang="ja-JP" altLang="ja-JP" sz="900" b="0" i="0" baseline="0">
              <a:solidFill>
                <a:schemeClr val="dk1"/>
              </a:solidFill>
              <a:effectLst/>
              <a:latin typeface="+mn-lt"/>
              <a:ea typeface="+mn-ea"/>
              <a:cs typeface="+mn-cs"/>
            </a:rPr>
            <a:t>　しかし、比率は減少傾向にはあるものの依然として類似団体平均を上回っており、県内でも高い水準にあることから、特に普通建設事業については適正な計画・管理・厳選を行い、当該年度の起債額を元金償還額以下に抑制するように努めるなど長期的視点に立った公債費管理に努め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263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43</xdr:row>
      <xdr:rowOff>8382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153162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807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58928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255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月の合併以降、経常経費の見直しによる歳出抑制や事業の厳選などによる地方債発行抑制など健全な財政</a:t>
          </a:r>
          <a:r>
            <a:rPr kumimoji="1" lang="ja-JP" altLang="en-US" sz="900" b="0" i="0" baseline="0">
              <a:solidFill>
                <a:schemeClr val="dk1"/>
              </a:solidFill>
              <a:effectLst/>
              <a:latin typeface="+mn-lt"/>
              <a:ea typeface="+mn-ea"/>
              <a:cs typeface="+mn-cs"/>
            </a:rPr>
            <a:t>運営</a:t>
          </a:r>
          <a:r>
            <a:rPr kumimoji="1" lang="ja-JP" altLang="ja-JP" sz="900" b="0" i="0" baseline="0">
              <a:solidFill>
                <a:schemeClr val="dk1"/>
              </a:solidFill>
              <a:effectLst/>
              <a:latin typeface="+mn-lt"/>
              <a:ea typeface="+mn-ea"/>
              <a:cs typeface="+mn-cs"/>
            </a:rPr>
            <a:t>を目指して取り組んできたところであり、その効果もあって各種比率の改善が進みつつあるといえる。</a:t>
          </a:r>
          <a:endParaRPr lang="ja-JP" altLang="ja-JP" sz="900">
            <a:effectLst/>
          </a:endParaRPr>
        </a:p>
        <a:p>
          <a:r>
            <a:rPr kumimoji="1" lang="ja-JP" altLang="ja-JP" sz="900" b="0" i="0" baseline="0">
              <a:solidFill>
                <a:schemeClr val="dk1"/>
              </a:solidFill>
              <a:effectLst/>
              <a:latin typeface="+mn-lt"/>
              <a:ea typeface="+mn-ea"/>
              <a:cs typeface="+mn-cs"/>
            </a:rPr>
            <a:t>　前年度に引き続いて将来負担比率は算定なしとなった。これは、これまでに実施した大規模な基盤整備の償還が終了したことによる地方債残高の減少とともに、老朽化が著しい公共施設の大規模改修等に備えた公共施設整備基金への積立てなどの影響によるものである。</a:t>
          </a:r>
          <a:r>
            <a:rPr kumimoji="1" lang="ja-JP" altLang="en-US" sz="900" b="0" i="0" baseline="0">
              <a:solidFill>
                <a:schemeClr val="dk1"/>
              </a:solidFill>
              <a:effectLst/>
              <a:latin typeface="+mn-lt"/>
              <a:ea typeface="+mn-ea"/>
              <a:cs typeface="+mn-cs"/>
            </a:rPr>
            <a:t>今後は老朽化した施設の更新や大規模改修</a:t>
          </a:r>
          <a:r>
            <a:rPr kumimoji="1" lang="ja-JP" altLang="ja-JP" sz="900" b="0" i="0" baseline="0">
              <a:solidFill>
                <a:schemeClr val="dk1"/>
              </a:solidFill>
              <a:effectLst/>
              <a:latin typeface="+mn-lt"/>
              <a:ea typeface="+mn-ea"/>
              <a:cs typeface="+mn-cs"/>
            </a:rPr>
            <a:t>等による地方債発行及び基金の取崩しなどにより比率の悪化が見込まれるが、町民の安全・安心な生活に配慮しつつ、財政健全化とのバランスを図りながらの適切な事業執行による町勢発展に努める。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10583</xdr:rowOff>
    </xdr:from>
    <xdr:to>
      <xdr:col>68</xdr:col>
      <xdr:colOff>152400</xdr:colOff>
      <xdr:row>14</xdr:row>
      <xdr:rowOff>133531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105911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82731</xdr:rowOff>
    </xdr:from>
    <xdr:to>
      <xdr:col>64</xdr:col>
      <xdr:colOff>152400</xdr:colOff>
      <xdr:row>15</xdr:row>
      <xdr:rowOff>12881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169108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0.8</a:t>
          </a:r>
          <a:r>
            <a:rPr kumimoji="1" lang="ja-JP" altLang="ja-JP" sz="900" b="0" i="0" baseline="0">
              <a:solidFill>
                <a:schemeClr val="dk1"/>
              </a:solidFill>
              <a:effectLst/>
              <a:latin typeface="+mn-lt"/>
              <a:ea typeface="+mn-ea"/>
              <a:cs typeface="+mn-cs"/>
            </a:rPr>
            <a:t>ポイントの増加となったものの、職員給与は国の制度に準じていることなどから、例年同様に類似団体平均を下回っている。数値増加の要因は、</a:t>
          </a:r>
          <a:r>
            <a:rPr kumimoji="1" lang="ja-JP" altLang="en-US" sz="900" b="0" i="0" baseline="0">
              <a:solidFill>
                <a:schemeClr val="dk1"/>
              </a:solidFill>
              <a:effectLst/>
              <a:latin typeface="+mn-lt"/>
              <a:ea typeface="+mn-ea"/>
              <a:cs typeface="+mn-cs"/>
            </a:rPr>
            <a:t>令和５年人事院勧告に基づく給与及び期末勤勉手当の改定などによるものとなっている。</a:t>
          </a:r>
          <a:endParaRPr lang="ja-JP" altLang="ja-JP" sz="900">
            <a:effectLst/>
          </a:endParaRPr>
        </a:p>
        <a:p>
          <a:r>
            <a:rPr kumimoji="1" lang="ja-JP" altLang="ja-JP" sz="900" b="0" i="0" baseline="0">
              <a:solidFill>
                <a:schemeClr val="dk1"/>
              </a:solidFill>
              <a:effectLst/>
              <a:latin typeface="+mn-lt"/>
              <a:ea typeface="+mn-ea"/>
              <a:cs typeface="+mn-cs"/>
            </a:rPr>
            <a:t>　住民ニーズの多様化・複雑化が深化する中で、適宜、人員配置の見直し等を行って適切な行政サービスを提供できるよう努め</a:t>
          </a:r>
          <a:r>
            <a:rPr kumimoji="1" lang="ja-JP" altLang="en-US" sz="900" b="0" i="0" baseline="0">
              <a:solidFill>
                <a:schemeClr val="dk1"/>
              </a:solidFill>
              <a:effectLst/>
              <a:latin typeface="+mn-lt"/>
              <a:ea typeface="+mn-ea"/>
              <a:cs typeface="+mn-cs"/>
            </a:rPr>
            <a:t>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17272</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46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17272</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46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129286</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871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39624</xdr:rowOff>
    </xdr:from>
    <xdr:to>
      <xdr:col>24</xdr:col>
      <xdr:colOff>76200</xdr:colOff>
      <xdr:row>34</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137922</xdr:rowOff>
    </xdr:from>
    <xdr:to>
      <xdr:col>15</xdr:col>
      <xdr:colOff>149225</xdr:colOff>
      <xdr:row>34</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78486</xdr:rowOff>
    </xdr:from>
    <xdr:to>
      <xdr:col>6</xdr:col>
      <xdr:colOff>171450</xdr:colOff>
      <xdr:row>34</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0.9</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し、類似団体との差は</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ポイントと</a:t>
          </a:r>
          <a:r>
            <a:rPr kumimoji="1" lang="ja-JP" altLang="en-US" sz="900" b="0" i="0" baseline="0">
              <a:solidFill>
                <a:schemeClr val="dk1"/>
              </a:solidFill>
              <a:effectLst/>
              <a:latin typeface="+mn-lt"/>
              <a:ea typeface="+mn-ea"/>
              <a:cs typeface="+mn-cs"/>
            </a:rPr>
            <a:t>なった。</a:t>
          </a:r>
          <a:r>
            <a:rPr kumimoji="1" lang="ja-JP" altLang="ja-JP" sz="900" b="0" i="0" baseline="0">
              <a:solidFill>
                <a:schemeClr val="dk1"/>
              </a:solidFill>
              <a:effectLst/>
              <a:latin typeface="+mn-lt"/>
              <a:ea typeface="+mn-ea"/>
              <a:cs typeface="+mn-cs"/>
            </a:rPr>
            <a:t>本町は離島であることから各種経費が割高であることや、</a:t>
          </a:r>
          <a:r>
            <a:rPr kumimoji="1" lang="ja-JP" altLang="en-US" sz="900" b="0" i="0" baseline="0">
              <a:solidFill>
                <a:schemeClr val="dk1"/>
              </a:solidFill>
              <a:effectLst/>
              <a:latin typeface="+mn-lt"/>
              <a:ea typeface="+mn-ea"/>
              <a:cs typeface="+mn-cs"/>
            </a:rPr>
            <a:t>保有している施設数が多いこと、また、一般廃棄物</a:t>
          </a:r>
          <a:r>
            <a:rPr kumimoji="1" lang="ja-JP" altLang="ja-JP" sz="900" b="0" i="0" baseline="0">
              <a:solidFill>
                <a:schemeClr val="dk1"/>
              </a:solidFill>
              <a:effectLst/>
              <a:latin typeface="+mn-lt"/>
              <a:ea typeface="+mn-ea"/>
              <a:cs typeface="+mn-cs"/>
            </a:rPr>
            <a:t>処理施設において環境に配慮したリサイクル費用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が多額であることなどが要因として挙げられる。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からこれまで継続して物件費を含む経常経費の削減に取り組んでおり、事務的経費の削減はある程度進んでいると考えている。今後も類似団体と比較して大きな乖離を生じさせないよう、これまで同様に経済性や効率性などを勘案して経常経費の削減に取り組みつつ適正な事務執行における物件費の支出に努め</a:t>
          </a:r>
          <a:r>
            <a:rPr kumimoji="1" lang="ja-JP" altLang="en-US" sz="900" b="0" i="0" baseline="0">
              <a:solidFill>
                <a:schemeClr val="dk1"/>
              </a:solidFill>
              <a:effectLst/>
              <a:latin typeface="+mn-lt"/>
              <a:ea typeface="+mn-ea"/>
              <a:cs typeface="+mn-cs"/>
            </a:rPr>
            <a:t>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67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1.6</a:t>
          </a:r>
          <a:r>
            <a:rPr kumimoji="1" lang="ja-JP" altLang="ja-JP" sz="900" b="0" i="0" baseline="0">
              <a:solidFill>
                <a:schemeClr val="dk1"/>
              </a:solidFill>
              <a:effectLst/>
              <a:latin typeface="+mn-lt"/>
              <a:ea typeface="+mn-ea"/>
              <a:cs typeface="+mn-cs"/>
            </a:rPr>
            <a:t>ポイントの減となっているが、これは前年度に比べ特定財源が増加したことが要因であり、扶助費</a:t>
          </a:r>
          <a:r>
            <a:rPr kumimoji="1" lang="ja-JP" altLang="en-US" sz="900" b="0" i="0" baseline="0">
              <a:solidFill>
                <a:schemeClr val="dk1"/>
              </a:solidFill>
              <a:effectLst/>
              <a:latin typeface="+mn-lt"/>
              <a:ea typeface="+mn-ea"/>
              <a:cs typeface="+mn-cs"/>
            </a:rPr>
            <a:t>総額で見れば</a:t>
          </a:r>
          <a:r>
            <a:rPr kumimoji="1" lang="ja-JP" altLang="ja-JP" sz="900" b="0" i="0" baseline="0">
              <a:solidFill>
                <a:schemeClr val="dk1"/>
              </a:solidFill>
              <a:effectLst/>
              <a:latin typeface="+mn-lt"/>
              <a:ea typeface="+mn-ea"/>
              <a:cs typeface="+mn-cs"/>
            </a:rPr>
            <a:t>、生活保護扶助費において生活費及び住宅費が高止まっており、</a:t>
          </a:r>
          <a:r>
            <a:rPr kumimoji="1" lang="ja-JP" altLang="en-US" sz="900" b="0" i="0" baseline="0">
              <a:solidFill>
                <a:schemeClr val="dk1"/>
              </a:solidFill>
              <a:effectLst/>
              <a:latin typeface="+mn-lt"/>
              <a:ea typeface="+mn-ea"/>
              <a:cs typeface="+mn-cs"/>
            </a:rPr>
            <a:t>障害者福祉や児童福祉に係る経費も</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傾向にある</a:t>
          </a:r>
          <a:r>
            <a:rPr kumimoji="1" lang="ja-JP" altLang="ja-JP"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扶助費は時代の流れや社会の様子が大きく反映される傾向にあり、また、離島である本町は地理的要因の影響も受ける。社会情勢の変化や保護者のニーズに対応した良質なサービスを提供するために、公益性や適時性の精査を行うとともに、必要性の高い施策への重点化のため、介護予防や健康づくりなどのサービス充実を図るなど予防段階での取組みを進め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683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15422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ポイント上昇した。</a:t>
          </a:r>
          <a:r>
            <a:rPr kumimoji="1" lang="ja-JP" altLang="en-US" sz="900" b="0" i="0" baseline="0">
              <a:solidFill>
                <a:schemeClr val="dk1"/>
              </a:solidFill>
              <a:effectLst/>
              <a:latin typeface="+mn-lt"/>
              <a:ea typeface="+mn-ea"/>
              <a:cs typeface="+mn-cs"/>
            </a:rPr>
            <a:t>繰出金については、総額は減少したが特定財源が減少したことにより、一般財源充当額が増加し数値が悪化している。また、維持補修費については、町営住宅や一般廃棄物処理施設など保有施設の老朽化や設備の故障等による修繕経費が増加したことによ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特別会計の運営は少子高齢化の進展などにより総じて厳しい状況にあるが、町民生活に直結していることから適切な事業実施が図られるよう適時精査を行いながら、各種サービスの一層の推進に努める必要がある。また、老朽化が進む公共施設についても施設の利用に支障を来すことのないように適切な維持管理に</a:t>
          </a:r>
          <a:r>
            <a:rPr kumimoji="1" lang="ja-JP" altLang="en-US" sz="900" b="0" i="0" baseline="0">
              <a:solidFill>
                <a:schemeClr val="dk1"/>
              </a:solidFill>
              <a:effectLst/>
              <a:latin typeface="+mn-lt"/>
              <a:ea typeface="+mn-ea"/>
              <a:cs typeface="+mn-cs"/>
            </a:rPr>
            <a:t>努めていく</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類似団体の平均を下回っているものの、これは本町では公債費及び物件費の割合が高いことから、他の費目が総じて低く抑えられていることに起因する。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本町では、他の経常経費の削減に努めなければならず、各種団体への補助金等については、これまで重点的に精査及び見直しを実施してきたところである。今後も継続的に必要性の低い補助金は見直しや廃止を行う方針であるが、生活環境の向上に資する</a:t>
          </a:r>
          <a:r>
            <a:rPr kumimoji="1" lang="ja-JP" altLang="en-US" sz="900" b="0" i="0" baseline="0">
              <a:solidFill>
                <a:schemeClr val="dk1"/>
              </a:solidFill>
              <a:effectLst/>
              <a:latin typeface="+mn-lt"/>
              <a:ea typeface="+mn-ea"/>
              <a:cs typeface="+mn-cs"/>
            </a:rPr>
            <a:t>もの</a:t>
          </a:r>
          <a:r>
            <a:rPr kumimoji="1" lang="ja-JP" altLang="ja-JP" sz="900" b="0" i="0" baseline="0">
              <a:solidFill>
                <a:schemeClr val="dk1"/>
              </a:solidFill>
              <a:effectLst/>
              <a:latin typeface="+mn-lt"/>
              <a:ea typeface="+mn-ea"/>
              <a:cs typeface="+mn-cs"/>
            </a:rPr>
            <a:t>など真に必要なものについては、住民ニーズを的確に捉え</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適切な行政サービスを提供できるよう努めていく。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20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月の合併により誕生した本町は公債費が平成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％を超えたため公債費負担適正化計画を策定し、新規地方債の発行抑制等による公債費削減に取組み、その成果もあって公債費は年次的に減少してきたところである。令和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デジタル防災行政無線整備事業等に係る</a:t>
          </a:r>
          <a:r>
            <a:rPr kumimoji="1" lang="ja-JP" altLang="ja-JP" sz="900" b="0" i="0" baseline="0">
              <a:solidFill>
                <a:schemeClr val="dk1"/>
              </a:solidFill>
              <a:effectLst/>
              <a:latin typeface="+mn-lt"/>
              <a:ea typeface="+mn-ea"/>
              <a:cs typeface="+mn-cs"/>
            </a:rPr>
            <a:t>地方債の償還が</a:t>
          </a:r>
          <a:r>
            <a:rPr kumimoji="1" lang="ja-JP" altLang="en-US" sz="900" b="0" i="0" baseline="0">
              <a:solidFill>
                <a:schemeClr val="dk1"/>
              </a:solidFill>
              <a:effectLst/>
              <a:latin typeface="+mn-lt"/>
              <a:ea typeface="+mn-ea"/>
              <a:cs typeface="+mn-cs"/>
            </a:rPr>
            <a:t>終了し</a:t>
          </a:r>
          <a:r>
            <a:rPr kumimoji="1" lang="ja-JP" altLang="ja-JP" sz="900" b="0" i="0" baseline="0">
              <a:solidFill>
                <a:schemeClr val="dk1"/>
              </a:solidFill>
              <a:effectLst/>
              <a:latin typeface="+mn-lt"/>
              <a:ea typeface="+mn-ea"/>
              <a:cs typeface="+mn-cs"/>
            </a:rPr>
            <a:t>たことなど</a:t>
          </a:r>
          <a:r>
            <a:rPr kumimoji="1" lang="ja-JP" altLang="en-US" sz="900" b="0" i="0" baseline="0">
              <a:solidFill>
                <a:schemeClr val="dk1"/>
              </a:solidFill>
              <a:effectLst/>
              <a:latin typeface="+mn-lt"/>
              <a:ea typeface="+mn-ea"/>
              <a:cs typeface="+mn-cs"/>
            </a:rPr>
            <a:t>から前年度比</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ている</a:t>
          </a:r>
          <a:r>
            <a:rPr kumimoji="1" lang="ja-JP" altLang="ja-JP" sz="900" b="0" i="0" baseline="0">
              <a:solidFill>
                <a:schemeClr val="dk1"/>
              </a:solidFill>
              <a:effectLst/>
              <a:latin typeface="+mn-lt"/>
              <a:ea typeface="+mn-ea"/>
              <a:cs typeface="+mn-cs"/>
            </a:rPr>
            <a:t>。町民の生活環境向上のための事業実施にあたっては、ある程度の地方債の発行は必要であることから、今後も類似団体との格差に注視しながら、長期定な視点に立ったインフラ整備等と財政健全化のバランスを図った行財政運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1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315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昨年度と比較して</a:t>
          </a:r>
          <a:r>
            <a:rPr kumimoji="1" lang="en-US" altLang="ja-JP" sz="900" b="0" i="0" baseline="0">
              <a:solidFill>
                <a:schemeClr val="dk1"/>
              </a:solidFill>
              <a:effectLst/>
              <a:latin typeface="+mn-lt"/>
              <a:ea typeface="+mn-ea"/>
              <a:cs typeface="+mn-cs"/>
            </a:rPr>
            <a:t>0.9</a:t>
          </a:r>
          <a:r>
            <a:rPr kumimoji="1" lang="ja-JP" altLang="ja-JP" sz="900" b="0" i="0" baseline="0">
              <a:solidFill>
                <a:schemeClr val="dk1"/>
              </a:solidFill>
              <a:effectLst/>
              <a:latin typeface="+mn-lt"/>
              <a:ea typeface="+mn-ea"/>
              <a:cs typeface="+mn-cs"/>
            </a:rPr>
            <a:t>ポイントの増加となったものの、類似団体平均は</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ポイントの増加となっており、増加の傾向は全国的なものであるといえる。</a:t>
          </a:r>
          <a:r>
            <a:rPr kumimoji="1" lang="ja-JP" altLang="en-US" sz="900" b="0" i="0" baseline="0">
              <a:solidFill>
                <a:schemeClr val="dk1"/>
              </a:solidFill>
              <a:effectLst/>
              <a:latin typeface="+mn-lt"/>
              <a:ea typeface="+mn-ea"/>
              <a:cs typeface="+mn-cs"/>
            </a:rPr>
            <a:t>なお</a:t>
          </a:r>
          <a:r>
            <a:rPr kumimoji="1" lang="ja-JP" altLang="ja-JP" sz="900" b="0" i="0" baseline="0">
              <a:solidFill>
                <a:schemeClr val="dk1"/>
              </a:solidFill>
              <a:effectLst/>
              <a:latin typeface="+mn-lt"/>
              <a:ea typeface="+mn-ea"/>
              <a:cs typeface="+mn-cs"/>
            </a:rPr>
            <a:t>、増加比率が類似団体平均を下回ったことについては、事業の厳選や経常経費の精査など、健全な財政運営に向けての取り組みの効果であると考えられる。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今後も住民ニーズに迅速に応えることができる柔軟な財政運営を目指して、経常経費については適宜精査を行い抑制に努めるとともに、人件費の推移にも注視しながら必要な行政サービスの提供を</a:t>
          </a:r>
          <a:r>
            <a:rPr kumimoji="1" lang="ja-JP" altLang="en-US" sz="900" b="0" i="0" baseline="0">
              <a:solidFill>
                <a:schemeClr val="dk1"/>
              </a:solidFill>
              <a:effectLst/>
              <a:latin typeface="+mn-lt"/>
              <a:ea typeface="+mn-ea"/>
              <a:cs typeface="+mn-cs"/>
            </a:rPr>
            <a:t>行い</a:t>
          </a:r>
          <a:r>
            <a:rPr kumimoji="1" lang="ja-JP" altLang="ja-JP" sz="900" b="0" i="0" baseline="0">
              <a:solidFill>
                <a:schemeClr val="dk1"/>
              </a:solidFill>
              <a:effectLst/>
              <a:latin typeface="+mn-lt"/>
              <a:ea typeface="+mn-ea"/>
              <a:cs typeface="+mn-cs"/>
            </a:rPr>
            <a:t>、生活環境の向上に資するよう長期的視点に立った町勢発展に努めていく。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76</xdr:row>
      <xdr:rowOff>157480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3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77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94057</xdr:rowOff>
    </xdr:from>
    <xdr:to>
      <xdr:col>29</xdr:col>
      <xdr:colOff>127000</xdr:colOff>
      <xdr:row>15</xdr:row>
      <xdr:rowOff>113269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3432"/>
          <a:ext cx="647700" cy="1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113269</xdr:rowOff>
    </xdr:from>
    <xdr:to>
      <xdr:col>26</xdr:col>
      <xdr:colOff>50800</xdr:colOff>
      <xdr:row>15</xdr:row>
      <xdr:rowOff>124310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32644"/>
          <a:ext cx="6985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124310</xdr:rowOff>
    </xdr:from>
    <xdr:to>
      <xdr:col>22</xdr:col>
      <xdr:colOff>114300</xdr:colOff>
      <xdr:row>15</xdr:row>
      <xdr:rowOff>144299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43685"/>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144299</xdr:rowOff>
    </xdr:from>
    <xdr:to>
      <xdr:col>18</xdr:col>
      <xdr:colOff>177800</xdr:colOff>
      <xdr:row>15</xdr:row>
      <xdr:rowOff>157695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63674"/>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43257</xdr:rowOff>
    </xdr:from>
    <xdr:to>
      <xdr:col>29</xdr:col>
      <xdr:colOff>177800</xdr:colOff>
      <xdr:row>15</xdr:row>
      <xdr:rowOff>144857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59784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62469</xdr:rowOff>
    </xdr:from>
    <xdr:to>
      <xdr:col>26</xdr:col>
      <xdr:colOff>101600</xdr:colOff>
      <xdr:row>15</xdr:row>
      <xdr:rowOff>164069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8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2796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5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73510</xdr:rowOff>
    </xdr:from>
    <xdr:to>
      <xdr:col>22</xdr:col>
      <xdr:colOff>165100</xdr:colOff>
      <xdr:row>16</xdr:row>
      <xdr:rowOff>3660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9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6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93499</xdr:rowOff>
    </xdr:from>
    <xdr:to>
      <xdr:col>19</xdr:col>
      <xdr:colOff>38100</xdr:colOff>
      <xdr:row>16</xdr:row>
      <xdr:rowOff>23649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33826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106895</xdr:rowOff>
    </xdr:from>
    <xdr:to>
      <xdr:col>15</xdr:col>
      <xdr:colOff>101600</xdr:colOff>
      <xdr:row>16</xdr:row>
      <xdr:rowOff>37045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47222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9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114976</xdr:rowOff>
    </xdr:from>
    <xdr:to>
      <xdr:col>29</xdr:col>
      <xdr:colOff>127000</xdr:colOff>
      <xdr:row>34</xdr:row>
      <xdr:rowOff>122725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382426"/>
          <a:ext cx="647700" cy="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122725</xdr:rowOff>
    </xdr:from>
    <xdr:to>
      <xdr:col>26</xdr:col>
      <xdr:colOff>50800</xdr:colOff>
      <xdr:row>34</xdr:row>
      <xdr:rowOff>258194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90175"/>
          <a:ext cx="698500" cy="1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145265</xdr:rowOff>
    </xdr:from>
    <xdr:to>
      <xdr:col>22</xdr:col>
      <xdr:colOff>114300</xdr:colOff>
      <xdr:row>34</xdr:row>
      <xdr:rowOff>258194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12715"/>
          <a:ext cx="698500" cy="11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184767</xdr:rowOff>
    </xdr:from>
    <xdr:to>
      <xdr:col>18</xdr:col>
      <xdr:colOff>177800</xdr:colOff>
      <xdr:row>34</xdr:row>
      <xdr:rowOff>145265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109317"/>
          <a:ext cx="698500" cy="30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64176</xdr:rowOff>
    </xdr:from>
    <xdr:to>
      <xdr:col>29</xdr:col>
      <xdr:colOff>177800</xdr:colOff>
      <xdr:row>34</xdr:row>
      <xdr:rowOff>165776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3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252153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71925</xdr:rowOff>
    </xdr:from>
    <xdr:to>
      <xdr:col>26</xdr:col>
      <xdr:colOff>101600</xdr:colOff>
      <xdr:row>34</xdr:row>
      <xdr:rowOff>173525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33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183702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0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207394</xdr:rowOff>
    </xdr:from>
    <xdr:to>
      <xdr:col>22</xdr:col>
      <xdr:colOff>165100</xdr:colOff>
      <xdr:row>34</xdr:row>
      <xdr:rowOff>308994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7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319171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4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94465</xdr:rowOff>
    </xdr:from>
    <xdr:to>
      <xdr:col>19</xdr:col>
      <xdr:colOff>38100</xdr:colOff>
      <xdr:row>34</xdr:row>
      <xdr:rowOff>196065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206242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3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133967</xdr:rowOff>
    </xdr:from>
    <xdr:to>
      <xdr:col>15</xdr:col>
      <xdr:colOff>101600</xdr:colOff>
      <xdr:row>33</xdr:row>
      <xdr:rowOff>235567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05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74294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58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208</xdr:rowOff>
    </xdr:from>
    <xdr:to>
      <xdr:col>24</xdr:col>
      <xdr:colOff>63500</xdr:colOff>
      <xdr:row>35</xdr:row>
      <xdr:rowOff>17070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0958"/>
          <a:ext cx="8382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xdr:rowOff>
    </xdr:from>
    <xdr:to>
      <xdr:col>19</xdr:col>
      <xdr:colOff>177800</xdr:colOff>
      <xdr:row>35</xdr:row>
      <xdr:rowOff>31490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1782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31490</xdr:rowOff>
    </xdr:from>
    <xdr:to>
      <xdr:col>15</xdr:col>
      <xdr:colOff>50800</xdr:colOff>
      <xdr:row>35</xdr:row>
      <xdr:rowOff>41114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3224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41114</xdr:rowOff>
    </xdr:from>
    <xdr:to>
      <xdr:col>10</xdr:col>
      <xdr:colOff>114300</xdr:colOff>
      <xdr:row>35</xdr:row>
      <xdr:rowOff>140290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120858</xdr:rowOff>
    </xdr:from>
    <xdr:to>
      <xdr:col>24</xdr:col>
      <xdr:colOff>114300</xdr:colOff>
      <xdr:row>35</xdr:row>
      <xdr:rowOff>51008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137720</xdr:rowOff>
    </xdr:from>
    <xdr:to>
      <xdr:col>20</xdr:col>
      <xdr:colOff>38100</xdr:colOff>
      <xdr:row>35</xdr:row>
      <xdr:rowOff>67870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84397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4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152140</xdr:rowOff>
    </xdr:from>
    <xdr:to>
      <xdr:col>15</xdr:col>
      <xdr:colOff>101600</xdr:colOff>
      <xdr:row>35</xdr:row>
      <xdr:rowOff>82290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98817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161764</xdr:rowOff>
    </xdr:from>
    <xdr:to>
      <xdr:col>10</xdr:col>
      <xdr:colOff>165100</xdr:colOff>
      <xdr:row>35</xdr:row>
      <xdr:rowOff>91914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108441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89490</xdr:rowOff>
    </xdr:from>
    <xdr:to>
      <xdr:col>6</xdr:col>
      <xdr:colOff>38100</xdr:colOff>
      <xdr:row>36</xdr:row>
      <xdr:rowOff>19640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36167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165367</xdr:rowOff>
    </xdr:from>
    <xdr:to>
      <xdr:col>24</xdr:col>
      <xdr:colOff>63500</xdr:colOff>
      <xdr:row>55</xdr:row>
      <xdr:rowOff>57573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423667"/>
          <a:ext cx="838200" cy="6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165367</xdr:rowOff>
    </xdr:from>
    <xdr:to>
      <xdr:col>19</xdr:col>
      <xdr:colOff>177800</xdr:colOff>
      <xdr:row>55</xdr:row>
      <xdr:rowOff>17998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23667"/>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137492</xdr:rowOff>
    </xdr:from>
    <xdr:to>
      <xdr:col>15</xdr:col>
      <xdr:colOff>50800</xdr:colOff>
      <xdr:row>55</xdr:row>
      <xdr:rowOff>17998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95792"/>
          <a:ext cx="8890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137492</xdr:rowOff>
    </xdr:from>
    <xdr:to>
      <xdr:col>10</xdr:col>
      <xdr:colOff>114300</xdr:colOff>
      <xdr:row>55</xdr:row>
      <xdr:rowOff>6572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95792"/>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6773</xdr:rowOff>
    </xdr:from>
    <xdr:to>
      <xdr:col>24</xdr:col>
      <xdr:colOff>114300</xdr:colOff>
      <xdr:row>55</xdr:row>
      <xdr:rowOff>108373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29650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114567</xdr:rowOff>
    </xdr:from>
    <xdr:to>
      <xdr:col>20</xdr:col>
      <xdr:colOff>38100</xdr:colOff>
      <xdr:row>55</xdr:row>
      <xdr:rowOff>44717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61244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138648</xdr:rowOff>
    </xdr:from>
    <xdr:to>
      <xdr:col>15</xdr:col>
      <xdr:colOff>101600</xdr:colOff>
      <xdr:row>55</xdr:row>
      <xdr:rowOff>68798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85325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86692</xdr:rowOff>
    </xdr:from>
    <xdr:to>
      <xdr:col>10</xdr:col>
      <xdr:colOff>165100</xdr:colOff>
      <xdr:row>55</xdr:row>
      <xdr:rowOff>16842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33369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2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127222</xdr:rowOff>
    </xdr:from>
    <xdr:to>
      <xdr:col>6</xdr:col>
      <xdr:colOff>38100</xdr:colOff>
      <xdr:row>55</xdr:row>
      <xdr:rowOff>57372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73899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136911</xdr:rowOff>
    </xdr:from>
    <xdr:to>
      <xdr:col>24</xdr:col>
      <xdr:colOff>63500</xdr:colOff>
      <xdr:row>76</xdr:row>
      <xdr:rowOff>90551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995661"/>
          <a:ext cx="8382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86711</xdr:rowOff>
    </xdr:from>
    <xdr:to>
      <xdr:col>19</xdr:col>
      <xdr:colOff>177800</xdr:colOff>
      <xdr:row>76</xdr:row>
      <xdr:rowOff>90551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1691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86711</xdr:rowOff>
    </xdr:from>
    <xdr:to>
      <xdr:col>15</xdr:col>
      <xdr:colOff>50800</xdr:colOff>
      <xdr:row>77</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16911"/>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103307</xdr:rowOff>
    </xdr:from>
    <xdr:to>
      <xdr:col>10</xdr:col>
      <xdr:colOff>114300</xdr:colOff>
      <xdr:row>77</xdr:row>
      <xdr:rowOff>148020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04957"/>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86111</xdr:rowOff>
    </xdr:from>
    <xdr:to>
      <xdr:col>24</xdr:col>
      <xdr:colOff>114300</xdr:colOff>
      <xdr:row>76</xdr:row>
      <xdr:rowOff>16261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108988</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7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39751</xdr:rowOff>
    </xdr:from>
    <xdr:to>
      <xdr:col>20</xdr:col>
      <xdr:colOff>38100</xdr:colOff>
      <xdr:row>76</xdr:row>
      <xdr:rowOff>141351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157878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35911</xdr:rowOff>
    </xdr:from>
    <xdr:to>
      <xdr:col>15</xdr:col>
      <xdr:colOff>101600</xdr:colOff>
      <xdr:row>76</xdr:row>
      <xdr:rowOff>137511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154037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52507</xdr:rowOff>
    </xdr:from>
    <xdr:to>
      <xdr:col>10</xdr:col>
      <xdr:colOff>165100</xdr:colOff>
      <xdr:row>77</xdr:row>
      <xdr:rowOff>154107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145234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97220</xdr:rowOff>
    </xdr:from>
    <xdr:to>
      <xdr:col>6</xdr:col>
      <xdr:colOff>38100</xdr:colOff>
      <xdr:row>78</xdr:row>
      <xdr:rowOff>27370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18497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103820</xdr:rowOff>
    </xdr:from>
    <xdr:to>
      <xdr:col>24</xdr:col>
      <xdr:colOff>63500</xdr:colOff>
      <xdr:row>91</xdr:row>
      <xdr:rowOff>20414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534320"/>
          <a:ext cx="8382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20414</xdr:rowOff>
    </xdr:from>
    <xdr:to>
      <xdr:col>19</xdr:col>
      <xdr:colOff>177800</xdr:colOff>
      <xdr:row>91</xdr:row>
      <xdr:rowOff>32976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622364"/>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32976</xdr:rowOff>
    </xdr:from>
    <xdr:to>
      <xdr:col>15</xdr:col>
      <xdr:colOff>50800</xdr:colOff>
      <xdr:row>92</xdr:row>
      <xdr:rowOff>80395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634926"/>
          <a:ext cx="8890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80395</xdr:rowOff>
    </xdr:from>
    <xdr:to>
      <xdr:col>10</xdr:col>
      <xdr:colOff>114300</xdr:colOff>
      <xdr:row>92</xdr:row>
      <xdr:rowOff>92825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53020</xdr:rowOff>
    </xdr:from>
    <xdr:to>
      <xdr:col>24</xdr:col>
      <xdr:colOff>114300</xdr:colOff>
      <xdr:row>90</xdr:row>
      <xdr:rowOff>154620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4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6047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3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141064</xdr:rowOff>
    </xdr:from>
    <xdr:to>
      <xdr:col>20</xdr:col>
      <xdr:colOff>38100</xdr:colOff>
      <xdr:row>91</xdr:row>
      <xdr:rowOff>71214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87741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153626</xdr:rowOff>
    </xdr:from>
    <xdr:to>
      <xdr:col>15</xdr:col>
      <xdr:colOff>101600</xdr:colOff>
      <xdr:row>91</xdr:row>
      <xdr:rowOff>83776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100303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5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29595</xdr:rowOff>
    </xdr:from>
    <xdr:to>
      <xdr:col>10</xdr:col>
      <xdr:colOff>165100</xdr:colOff>
      <xdr:row>92</xdr:row>
      <xdr:rowOff>131195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147722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42025</xdr:rowOff>
    </xdr:from>
    <xdr:to>
      <xdr:col>6</xdr:col>
      <xdr:colOff>38100</xdr:colOff>
      <xdr:row>92</xdr:row>
      <xdr:rowOff>143625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160152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62986</xdr:rowOff>
    </xdr:from>
    <xdr:to>
      <xdr:col>55</xdr:col>
      <xdr:colOff>0</xdr:colOff>
      <xdr:row>34</xdr:row>
      <xdr:rowOff>63494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9228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64705</xdr:rowOff>
    </xdr:from>
    <xdr:to>
      <xdr:col>50</xdr:col>
      <xdr:colOff>114300</xdr:colOff>
      <xdr:row>34</xdr:row>
      <xdr:rowOff>62986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22555"/>
          <a:ext cx="889000" cy="1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110823</xdr:rowOff>
    </xdr:from>
    <xdr:to>
      <xdr:col>45</xdr:col>
      <xdr:colOff>177800</xdr:colOff>
      <xdr:row>33</xdr:row>
      <xdr:rowOff>64705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97223"/>
          <a:ext cx="8890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110823</xdr:rowOff>
    </xdr:from>
    <xdr:to>
      <xdr:col>41</xdr:col>
      <xdr:colOff>50800</xdr:colOff>
      <xdr:row>36</xdr:row>
      <xdr:rowOff>60348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12694</xdr:rowOff>
    </xdr:from>
    <xdr:to>
      <xdr:col>55</xdr:col>
      <xdr:colOff>50800</xdr:colOff>
      <xdr:row>34</xdr:row>
      <xdr:rowOff>114294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35571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12186</xdr:rowOff>
    </xdr:from>
    <xdr:to>
      <xdr:col>50</xdr:col>
      <xdr:colOff>165100</xdr:colOff>
      <xdr:row>34</xdr:row>
      <xdr:rowOff>113786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130313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13905</xdr:rowOff>
    </xdr:from>
    <xdr:to>
      <xdr:col>46</xdr:col>
      <xdr:colOff>38100</xdr:colOff>
      <xdr:row>33</xdr:row>
      <xdr:rowOff>115505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132032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60023</xdr:rowOff>
    </xdr:from>
    <xdr:to>
      <xdr:col>41</xdr:col>
      <xdr:colOff>101600</xdr:colOff>
      <xdr:row>32</xdr:row>
      <xdr:rowOff>161623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6700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9548</xdr:rowOff>
    </xdr:from>
    <xdr:to>
      <xdr:col>36</xdr:col>
      <xdr:colOff>165100</xdr:colOff>
      <xdr:row>36</xdr:row>
      <xdr:rowOff>111148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127675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168892</xdr:rowOff>
    </xdr:from>
    <xdr:to>
      <xdr:col>55</xdr:col>
      <xdr:colOff>0</xdr:colOff>
      <xdr:row>56</xdr:row>
      <xdr:rowOff>91318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27192"/>
          <a:ext cx="838200" cy="2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168892</xdr:rowOff>
    </xdr:from>
    <xdr:to>
      <xdr:col>50</xdr:col>
      <xdr:colOff>114300</xdr:colOff>
      <xdr:row>57</xdr:row>
      <xdr:rowOff>114825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27192"/>
          <a:ext cx="889000" cy="46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110570</xdr:rowOff>
    </xdr:from>
    <xdr:to>
      <xdr:col>45</xdr:col>
      <xdr:colOff>177800</xdr:colOff>
      <xdr:row>57</xdr:row>
      <xdr:rowOff>114825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3220"/>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138201</xdr:rowOff>
    </xdr:from>
    <xdr:to>
      <xdr:col>41</xdr:col>
      <xdr:colOff>50800</xdr:colOff>
      <xdr:row>57</xdr:row>
      <xdr:rowOff>110570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39401"/>
          <a:ext cx="889000" cy="1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40518</xdr:rowOff>
    </xdr:from>
    <xdr:to>
      <xdr:col>55</xdr:col>
      <xdr:colOff>50800</xdr:colOff>
      <xdr:row>56</xdr:row>
      <xdr:rowOff>142118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63395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9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118092</xdr:rowOff>
    </xdr:from>
    <xdr:to>
      <xdr:col>50</xdr:col>
      <xdr:colOff>165100</xdr:colOff>
      <xdr:row>55</xdr:row>
      <xdr:rowOff>48242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64769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64025</xdr:rowOff>
    </xdr:from>
    <xdr:to>
      <xdr:col>46</xdr:col>
      <xdr:colOff>38100</xdr:colOff>
      <xdr:row>57</xdr:row>
      <xdr:rowOff>165625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1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59770</xdr:rowOff>
    </xdr:from>
    <xdr:to>
      <xdr:col>41</xdr:col>
      <xdr:colOff>101600</xdr:colOff>
      <xdr:row>57</xdr:row>
      <xdr:rowOff>161370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152497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2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87401</xdr:rowOff>
    </xdr:from>
    <xdr:to>
      <xdr:col>36</xdr:col>
      <xdr:colOff>165100</xdr:colOff>
      <xdr:row>57</xdr:row>
      <xdr:rowOff>17551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34078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144587</xdr:rowOff>
    </xdr:from>
    <xdr:to>
      <xdr:col>55</xdr:col>
      <xdr:colOff>0</xdr:colOff>
      <xdr:row>79</xdr:row>
      <xdr:rowOff>74375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660437"/>
          <a:ext cx="838200" cy="9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144587</xdr:rowOff>
    </xdr:from>
    <xdr:to>
      <xdr:col>50</xdr:col>
      <xdr:colOff>114300</xdr:colOff>
      <xdr:row>78</xdr:row>
      <xdr:rowOff>169276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660437"/>
          <a:ext cx="889000" cy="8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169276</xdr:rowOff>
    </xdr:from>
    <xdr:to>
      <xdr:col>45</xdr:col>
      <xdr:colOff>177800</xdr:colOff>
      <xdr:row>78</xdr:row>
      <xdr:rowOff>169853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4237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104507</xdr:rowOff>
    </xdr:from>
    <xdr:to>
      <xdr:col>41</xdr:col>
      <xdr:colOff>50800</xdr:colOff>
      <xdr:row>78</xdr:row>
      <xdr:rowOff>169853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77607"/>
          <a:ext cx="889000" cy="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23575</xdr:rowOff>
    </xdr:from>
    <xdr:to>
      <xdr:col>55</xdr:col>
      <xdr:colOff>50800</xdr:colOff>
      <xdr:row>79</xdr:row>
      <xdr:rowOff>125175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109952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93787</xdr:rowOff>
    </xdr:from>
    <xdr:to>
      <xdr:col>50</xdr:col>
      <xdr:colOff>165100</xdr:colOff>
      <xdr:row>74</xdr:row>
      <xdr:rowOff>23937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40464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3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118476</xdr:rowOff>
    </xdr:from>
    <xdr:to>
      <xdr:col>46</xdr:col>
      <xdr:colOff>38100</xdr:colOff>
      <xdr:row>79</xdr:row>
      <xdr:rowOff>48626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39753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119053</xdr:rowOff>
    </xdr:from>
    <xdr:to>
      <xdr:col>41</xdr:col>
      <xdr:colOff>101600</xdr:colOff>
      <xdr:row>79</xdr:row>
      <xdr:rowOff>49203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40330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53707</xdr:rowOff>
    </xdr:from>
    <xdr:to>
      <xdr:col>36</xdr:col>
      <xdr:colOff>165100</xdr:colOff>
      <xdr:row>78</xdr:row>
      <xdr:rowOff>155307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146434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13229</xdr:rowOff>
    </xdr:from>
    <xdr:to>
      <xdr:col>55</xdr:col>
      <xdr:colOff>0</xdr:colOff>
      <xdr:row>96</xdr:row>
      <xdr:rowOff>17838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00979"/>
          <a:ext cx="838200" cy="1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17838</xdr:rowOff>
    </xdr:from>
    <xdr:to>
      <xdr:col>50</xdr:col>
      <xdr:colOff>114300</xdr:colOff>
      <xdr:row>96</xdr:row>
      <xdr:rowOff>139184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77038"/>
          <a:ext cx="889000" cy="1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139184</xdr:rowOff>
    </xdr:from>
    <xdr:to>
      <xdr:col>45</xdr:col>
      <xdr:colOff>177800</xdr:colOff>
      <xdr:row>97</xdr:row>
      <xdr:rowOff>41635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98384"/>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80446</xdr:rowOff>
    </xdr:from>
    <xdr:to>
      <xdr:col>41</xdr:col>
      <xdr:colOff>50800</xdr:colOff>
      <xdr:row>97</xdr:row>
      <xdr:rowOff>41635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39646"/>
          <a:ext cx="8890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133879</xdr:rowOff>
    </xdr:from>
    <xdr:to>
      <xdr:col>55</xdr:col>
      <xdr:colOff>50800</xdr:colOff>
      <xdr:row>95</xdr:row>
      <xdr:rowOff>64029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156756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138488</xdr:rowOff>
    </xdr:from>
    <xdr:to>
      <xdr:col>50</xdr:col>
      <xdr:colOff>165100</xdr:colOff>
      <xdr:row>96</xdr:row>
      <xdr:rowOff>68638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85165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20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88384</xdr:rowOff>
    </xdr:from>
    <xdr:to>
      <xdr:col>46</xdr:col>
      <xdr:colOff>38100</xdr:colOff>
      <xdr:row>97</xdr:row>
      <xdr:rowOff>18534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35061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162285</xdr:rowOff>
    </xdr:from>
    <xdr:to>
      <xdr:col>41</xdr:col>
      <xdr:colOff>101600</xdr:colOff>
      <xdr:row>97</xdr:row>
      <xdr:rowOff>92435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29646</xdr:rowOff>
    </xdr:from>
    <xdr:to>
      <xdr:col>36</xdr:col>
      <xdr:colOff>165100</xdr:colOff>
      <xdr:row>96</xdr:row>
      <xdr:rowOff>131246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147773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128430</xdr:rowOff>
    </xdr:from>
    <xdr:to>
      <xdr:col>85</xdr:col>
      <xdr:colOff>127000</xdr:colOff>
      <xdr:row>37</xdr:row>
      <xdr:rowOff>141826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786280"/>
          <a:ext cx="838200" cy="69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113914</xdr:rowOff>
    </xdr:from>
    <xdr:to>
      <xdr:col>81</xdr:col>
      <xdr:colOff>50800</xdr:colOff>
      <xdr:row>33</xdr:row>
      <xdr:rowOff>128430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77176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113914</xdr:rowOff>
    </xdr:from>
    <xdr:to>
      <xdr:col>76</xdr:col>
      <xdr:colOff>114300</xdr:colOff>
      <xdr:row>35</xdr:row>
      <xdr:rowOff>21102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771764"/>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77246</xdr:rowOff>
    </xdr:from>
    <xdr:to>
      <xdr:col>71</xdr:col>
      <xdr:colOff>177800</xdr:colOff>
      <xdr:row>35</xdr:row>
      <xdr:rowOff>21102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5735096"/>
          <a:ext cx="8890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91026</xdr:rowOff>
    </xdr:from>
    <xdr:to>
      <xdr:col>85</xdr:col>
      <xdr:colOff>177800</xdr:colOff>
      <xdr:row>38</xdr:row>
      <xdr:rowOff>21175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113903</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77630</xdr:rowOff>
    </xdr:from>
    <xdr:to>
      <xdr:col>81</xdr:col>
      <xdr:colOff>101600</xdr:colOff>
      <xdr:row>34</xdr:row>
      <xdr:rowOff>7780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7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24307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5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63114</xdr:rowOff>
    </xdr:from>
    <xdr:to>
      <xdr:col>76</xdr:col>
      <xdr:colOff>165100</xdr:colOff>
      <xdr:row>33</xdr:row>
      <xdr:rowOff>164714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7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9791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4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141752</xdr:rowOff>
    </xdr:from>
    <xdr:to>
      <xdr:col>72</xdr:col>
      <xdr:colOff>38100</xdr:colOff>
      <xdr:row>35</xdr:row>
      <xdr:rowOff>71902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9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88429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7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26446</xdr:rowOff>
    </xdr:from>
    <xdr:to>
      <xdr:col>67</xdr:col>
      <xdr:colOff>101600</xdr:colOff>
      <xdr:row>33</xdr:row>
      <xdr:rowOff>128046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6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144573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73178</xdr:rowOff>
    </xdr:from>
    <xdr:to>
      <xdr:col>85</xdr:col>
      <xdr:colOff>127000</xdr:colOff>
      <xdr:row>74</xdr:row>
      <xdr:rowOff>88516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60478"/>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73178</xdr:rowOff>
    </xdr:from>
    <xdr:to>
      <xdr:col>81</xdr:col>
      <xdr:colOff>50800</xdr:colOff>
      <xdr:row>74</xdr:row>
      <xdr:rowOff>112462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760478"/>
          <a:ext cx="889000" cy="3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89311</xdr:rowOff>
    </xdr:from>
    <xdr:to>
      <xdr:col>76</xdr:col>
      <xdr:colOff>114300</xdr:colOff>
      <xdr:row>74</xdr:row>
      <xdr:rowOff>112462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776611"/>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534</xdr:rowOff>
    </xdr:from>
    <xdr:to>
      <xdr:col>71</xdr:col>
      <xdr:colOff>177800</xdr:colOff>
      <xdr:row>74</xdr:row>
      <xdr:rowOff>89311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687834"/>
          <a:ext cx="889000" cy="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37716</xdr:rowOff>
    </xdr:from>
    <xdr:to>
      <xdr:col>85</xdr:col>
      <xdr:colOff>177800</xdr:colOff>
      <xdr:row>74</xdr:row>
      <xdr:rowOff>139316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60593</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7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22378</xdr:rowOff>
    </xdr:from>
    <xdr:to>
      <xdr:col>81</xdr:col>
      <xdr:colOff>101600</xdr:colOff>
      <xdr:row>74</xdr:row>
      <xdr:rowOff>123978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140505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48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61662</xdr:rowOff>
    </xdr:from>
    <xdr:to>
      <xdr:col>76</xdr:col>
      <xdr:colOff>165100</xdr:colOff>
      <xdr:row>74</xdr:row>
      <xdr:rowOff>163262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8339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5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38511</xdr:rowOff>
    </xdr:from>
    <xdr:to>
      <xdr:col>72</xdr:col>
      <xdr:colOff>38100</xdr:colOff>
      <xdr:row>74</xdr:row>
      <xdr:rowOff>140111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156638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50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121184</xdr:rowOff>
    </xdr:from>
    <xdr:to>
      <xdr:col>67</xdr:col>
      <xdr:colOff>101600</xdr:colOff>
      <xdr:row>74</xdr:row>
      <xdr:rowOff>51334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67861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122723</xdr:rowOff>
    </xdr:from>
    <xdr:to>
      <xdr:col>85</xdr:col>
      <xdr:colOff>127000</xdr:colOff>
      <xdr:row>97</xdr:row>
      <xdr:rowOff>12438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581923"/>
          <a:ext cx="8382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122723</xdr:rowOff>
    </xdr:from>
    <xdr:to>
      <xdr:col>81</xdr:col>
      <xdr:colOff>50800</xdr:colOff>
      <xdr:row>96</xdr:row>
      <xdr:rowOff>159877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581923"/>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159877</xdr:rowOff>
    </xdr:from>
    <xdr:to>
      <xdr:col>76</xdr:col>
      <xdr:colOff>114300</xdr:colOff>
      <xdr:row>97</xdr:row>
      <xdr:rowOff>108755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619077"/>
          <a:ext cx="889000" cy="1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108755</xdr:rowOff>
    </xdr:from>
    <xdr:to>
      <xdr:col>71</xdr:col>
      <xdr:colOff>177800</xdr:colOff>
      <xdr:row>98</xdr:row>
      <xdr:rowOff>11635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39405"/>
          <a:ext cx="889000" cy="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133088</xdr:rowOff>
    </xdr:from>
    <xdr:to>
      <xdr:col>85</xdr:col>
      <xdr:colOff>177800</xdr:colOff>
      <xdr:row>97</xdr:row>
      <xdr:rowOff>63238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155965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71923</xdr:rowOff>
    </xdr:from>
    <xdr:to>
      <xdr:col>81</xdr:col>
      <xdr:colOff>101600</xdr:colOff>
      <xdr:row>97</xdr:row>
      <xdr:rowOff>2073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18600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3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109077</xdr:rowOff>
    </xdr:from>
    <xdr:to>
      <xdr:col>76</xdr:col>
      <xdr:colOff>165100</xdr:colOff>
      <xdr:row>97</xdr:row>
      <xdr:rowOff>39227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55754</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34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57955</xdr:rowOff>
    </xdr:from>
    <xdr:to>
      <xdr:col>72</xdr:col>
      <xdr:colOff>38100</xdr:colOff>
      <xdr:row>97</xdr:row>
      <xdr:rowOff>159555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132285</xdr:rowOff>
    </xdr:from>
    <xdr:to>
      <xdr:col>67</xdr:col>
      <xdr:colOff>101600</xdr:colOff>
      <xdr:row>98</xdr:row>
      <xdr:rowOff>62435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78962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13208</xdr:rowOff>
    </xdr:from>
    <xdr:to>
      <xdr:col>116</xdr:col>
      <xdr:colOff>63500</xdr:colOff>
      <xdr:row>59</xdr:row>
      <xdr:rowOff>29820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28758"/>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15722</xdr:rowOff>
    </xdr:from>
    <xdr:to>
      <xdr:col>111</xdr:col>
      <xdr:colOff>177800</xdr:colOff>
      <xdr:row>59</xdr:row>
      <xdr:rowOff>29820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31272"/>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170409</xdr:rowOff>
    </xdr:from>
    <xdr:to>
      <xdr:col>107</xdr:col>
      <xdr:colOff>50800</xdr:colOff>
      <xdr:row>59</xdr:row>
      <xdr:rowOff>15722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1450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170409</xdr:rowOff>
    </xdr:from>
    <xdr:to>
      <xdr:col>102</xdr:col>
      <xdr:colOff>114300</xdr:colOff>
      <xdr:row>59</xdr:row>
      <xdr:rowOff>2731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1450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133858</xdr:rowOff>
    </xdr:from>
    <xdr:to>
      <xdr:col>116</xdr:col>
      <xdr:colOff>114300</xdr:colOff>
      <xdr:row>59</xdr:row>
      <xdr:rowOff>64008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49496</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3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150470</xdr:rowOff>
    </xdr:from>
    <xdr:to>
      <xdr:col>112</xdr:col>
      <xdr:colOff>38100</xdr:colOff>
      <xdr:row>59</xdr:row>
      <xdr:rowOff>80620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71747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8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136372</xdr:rowOff>
    </xdr:from>
    <xdr:to>
      <xdr:col>107</xdr:col>
      <xdr:colOff>101600</xdr:colOff>
      <xdr:row>59</xdr:row>
      <xdr:rowOff>66522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57649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119609</xdr:rowOff>
    </xdr:from>
    <xdr:to>
      <xdr:col>102</xdr:col>
      <xdr:colOff>165100</xdr:colOff>
      <xdr:row>59</xdr:row>
      <xdr:rowOff>49759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40886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123381</xdr:rowOff>
    </xdr:from>
    <xdr:to>
      <xdr:col>98</xdr:col>
      <xdr:colOff>38100</xdr:colOff>
      <xdr:row>59</xdr:row>
      <xdr:rowOff>53531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44658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105508</xdr:rowOff>
    </xdr:from>
    <xdr:to>
      <xdr:col>116</xdr:col>
      <xdr:colOff>63500</xdr:colOff>
      <xdr:row>75</xdr:row>
      <xdr:rowOff>111136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64258"/>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105508</xdr:rowOff>
    </xdr:from>
    <xdr:to>
      <xdr:col>111</xdr:col>
      <xdr:colOff>177800</xdr:colOff>
      <xdr:row>75</xdr:row>
      <xdr:rowOff>151391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64258"/>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151391</xdr:rowOff>
    </xdr:from>
    <xdr:to>
      <xdr:col>107</xdr:col>
      <xdr:colOff>50800</xdr:colOff>
      <xdr:row>75</xdr:row>
      <xdr:rowOff>153329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1014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21122</xdr:rowOff>
    </xdr:from>
    <xdr:to>
      <xdr:col>102</xdr:col>
      <xdr:colOff>114300</xdr:colOff>
      <xdr:row>75</xdr:row>
      <xdr:rowOff>153329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60336</xdr:rowOff>
    </xdr:from>
    <xdr:to>
      <xdr:col>116</xdr:col>
      <xdr:colOff>114300</xdr:colOff>
      <xdr:row>75</xdr:row>
      <xdr:rowOff>161936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83213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54708</xdr:rowOff>
    </xdr:from>
    <xdr:to>
      <xdr:col>112</xdr:col>
      <xdr:colOff>38100</xdr:colOff>
      <xdr:row>75</xdr:row>
      <xdr:rowOff>156308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100592</xdr:rowOff>
    </xdr:from>
    <xdr:to>
      <xdr:col>107</xdr:col>
      <xdr:colOff>101600</xdr:colOff>
      <xdr:row>76</xdr:row>
      <xdr:rowOff>30742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21868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102529</xdr:rowOff>
    </xdr:from>
    <xdr:to>
      <xdr:col>102</xdr:col>
      <xdr:colOff>165100</xdr:colOff>
      <xdr:row>76</xdr:row>
      <xdr:rowOff>32679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141772</xdr:rowOff>
    </xdr:from>
    <xdr:to>
      <xdr:col>98</xdr:col>
      <xdr:colOff>38100</xdr:colOff>
      <xdr:row>75</xdr:row>
      <xdr:rowOff>71922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88449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50" b="0" i="0" baseline="0">
              <a:solidFill>
                <a:schemeClr val="dk1"/>
              </a:solidFill>
              <a:effectLst/>
              <a:latin typeface="+mn-lt"/>
              <a:ea typeface="+mn-ea"/>
              <a:cs typeface="+mn-cs"/>
            </a:rPr>
            <a:t>歳出決算総額は、住民一人当たり</a:t>
          </a:r>
          <a:r>
            <a:rPr kumimoji="1" lang="en-US" altLang="ja-JP" sz="850" b="0" i="0" baseline="0">
              <a:solidFill>
                <a:schemeClr val="dk1"/>
              </a:solidFill>
              <a:effectLst/>
              <a:latin typeface="+mn-lt"/>
              <a:ea typeface="+mn-ea"/>
              <a:cs typeface="+mn-cs"/>
            </a:rPr>
            <a:t>1,060,022</a:t>
          </a:r>
          <a:r>
            <a:rPr kumimoji="1" lang="ja-JP" altLang="ja-JP" sz="850" b="0" i="0" baseline="0">
              <a:solidFill>
                <a:schemeClr val="dk1"/>
              </a:solidFill>
              <a:effectLst/>
              <a:latin typeface="+mn-lt"/>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・人件費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退職者の推移を考慮しながら</a:t>
          </a:r>
          <a:r>
            <a:rPr kumimoji="1" lang="ja-JP" altLang="ja-JP" sz="850" b="0" i="0" baseline="0">
              <a:solidFill>
                <a:schemeClr val="dk1"/>
              </a:solidFill>
              <a:effectLst/>
              <a:latin typeface="+mn-lt"/>
              <a:ea typeface="+mn-ea"/>
              <a:cs typeface="+mn-cs"/>
            </a:rPr>
            <a:t>新規採用</a:t>
          </a:r>
          <a:r>
            <a:rPr kumimoji="1" lang="ja-JP" altLang="en-US" sz="850" b="0" i="0" baseline="0">
              <a:solidFill>
                <a:schemeClr val="dk1"/>
              </a:solidFill>
              <a:effectLst/>
              <a:latin typeface="+mn-lt"/>
              <a:ea typeface="+mn-ea"/>
              <a:cs typeface="+mn-cs"/>
            </a:rPr>
            <a:t>を行っているため職員数に大きな増減は生じていないが</a:t>
          </a:r>
          <a:r>
            <a:rPr kumimoji="1" lang="ja-JP" altLang="ja-JP" sz="850" b="0" i="0" baseline="0">
              <a:solidFill>
                <a:schemeClr val="dk1"/>
              </a:solidFill>
              <a:effectLst/>
              <a:latin typeface="+mn-lt"/>
              <a:ea typeface="+mn-ea"/>
              <a:cs typeface="+mn-cs"/>
            </a:rPr>
            <a:t>、</a:t>
          </a:r>
          <a:r>
            <a:rPr kumimoji="1" lang="ja-JP" altLang="en-US" sz="850" b="0" i="0" baseline="0">
              <a:solidFill>
                <a:schemeClr val="dk1"/>
              </a:solidFill>
              <a:effectLst/>
              <a:latin typeface="+mn-lt"/>
              <a:ea typeface="+mn-ea"/>
              <a:cs typeface="+mn-cs"/>
            </a:rPr>
            <a:t>人事院勧告に基づく給与及び期末勤勉手当の改定があった</a:t>
          </a:r>
          <a:r>
            <a:rPr kumimoji="1" lang="ja-JP" altLang="ja-JP" sz="850" b="0" i="0" baseline="0">
              <a:solidFill>
                <a:schemeClr val="dk1"/>
              </a:solidFill>
              <a:effectLst/>
              <a:latin typeface="+mn-lt"/>
              <a:ea typeface="+mn-ea"/>
              <a:cs typeface="+mn-cs"/>
            </a:rPr>
            <a:t>ことなどから住民一人当たりのコストが増加する結果となった。また、本庁舎以外に６箇所の出張所を設置していることや</a:t>
          </a:r>
          <a:r>
            <a:rPr kumimoji="1" lang="ja-JP" altLang="en-US" sz="850" b="0" i="0" baseline="0">
              <a:solidFill>
                <a:schemeClr val="dk1"/>
              </a:solidFill>
              <a:effectLst/>
              <a:latin typeface="+mn-lt"/>
              <a:ea typeface="+mn-ea"/>
              <a:cs typeface="+mn-cs"/>
            </a:rPr>
            <a:t>町営船を保有していること</a:t>
          </a:r>
          <a:r>
            <a:rPr kumimoji="1" lang="ja-JP" altLang="ja-JP" sz="850" b="0" i="0" baseline="0">
              <a:solidFill>
                <a:schemeClr val="dk1"/>
              </a:solidFill>
              <a:effectLst/>
              <a:latin typeface="+mn-lt"/>
              <a:ea typeface="+mn-ea"/>
              <a:cs typeface="+mn-cs"/>
            </a:rPr>
            <a:t>など</a:t>
          </a:r>
          <a:r>
            <a:rPr kumimoji="1" lang="ja-JP" altLang="en-US" sz="850" b="0" i="0" baseline="0">
              <a:solidFill>
                <a:schemeClr val="dk1"/>
              </a:solidFill>
              <a:effectLst/>
              <a:latin typeface="+mn-lt"/>
              <a:ea typeface="+mn-ea"/>
              <a:cs typeface="+mn-cs"/>
            </a:rPr>
            <a:t>から</a:t>
          </a:r>
          <a:r>
            <a:rPr kumimoji="1" lang="ja-JP" altLang="ja-JP" sz="850" b="0" i="0" baseline="0">
              <a:solidFill>
                <a:schemeClr val="dk1"/>
              </a:solidFill>
              <a:effectLst/>
              <a:latin typeface="+mn-lt"/>
              <a:ea typeface="+mn-ea"/>
              <a:cs typeface="+mn-cs"/>
            </a:rPr>
            <a:t>類似団体より職員数が多くなって</a:t>
          </a:r>
          <a:r>
            <a:rPr kumimoji="1" lang="ja-JP" altLang="en-US" sz="850" b="0" i="0" baseline="0">
              <a:solidFill>
                <a:schemeClr val="dk1"/>
              </a:solidFill>
              <a:effectLst/>
              <a:latin typeface="+mn-lt"/>
              <a:ea typeface="+mn-ea"/>
              <a:cs typeface="+mn-cs"/>
            </a:rPr>
            <a:t>おり</a:t>
          </a:r>
          <a:r>
            <a:rPr kumimoji="1" lang="ja-JP" altLang="ja-JP" sz="850" b="0" i="0" baseline="0">
              <a:solidFill>
                <a:schemeClr val="dk1"/>
              </a:solidFill>
              <a:effectLst/>
              <a:latin typeface="+mn-lt"/>
              <a:ea typeface="+mn-ea"/>
              <a:cs typeface="+mn-cs"/>
            </a:rPr>
            <a:t>コストは割高となっている。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・物件費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は、離島であることから各種経費が割高となっていることや、</a:t>
          </a:r>
          <a:r>
            <a:rPr kumimoji="1" lang="ja-JP" altLang="en-US" sz="850" b="0" i="0" baseline="0">
              <a:solidFill>
                <a:schemeClr val="dk1"/>
              </a:solidFill>
              <a:effectLst/>
              <a:latin typeface="+mn-lt"/>
              <a:ea typeface="+mn-ea"/>
              <a:cs typeface="+mn-cs"/>
            </a:rPr>
            <a:t>一般廃棄物</a:t>
          </a:r>
          <a:r>
            <a:rPr kumimoji="1" lang="ja-JP" altLang="ja-JP" sz="850" b="0" i="0" baseline="0">
              <a:solidFill>
                <a:schemeClr val="dk1"/>
              </a:solidFill>
              <a:effectLst/>
              <a:latin typeface="+mn-lt"/>
              <a:ea typeface="+mn-ea"/>
              <a:cs typeface="+mn-cs"/>
            </a:rPr>
            <a:t>処理施設において環境に配慮したリサイクルに要する費用</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島外搬出費用含む</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が多額であること、公共施設個別計画等に基づく公共施設の除却費用が影響するなどして高止まりの状況となっている。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・扶助費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は、福祉事務所設置町であることから生活保護業務及び児童扶養手当支給事務等が影響して類似団体と比較すると突出している。</a:t>
          </a:r>
          <a:r>
            <a:rPr kumimoji="1" lang="ja-JP" altLang="en-US" sz="850" b="0" i="0" baseline="0">
              <a:solidFill>
                <a:schemeClr val="dk1"/>
              </a:solidFill>
              <a:effectLst/>
              <a:latin typeface="+mn-lt"/>
              <a:ea typeface="+mn-ea"/>
              <a:cs typeface="+mn-cs"/>
            </a:rPr>
            <a:t>生活保護費が高止まりしていることに加え、</a:t>
          </a:r>
          <a:r>
            <a:rPr kumimoji="1" lang="ja-JP" altLang="ja-JP" sz="850" b="0" i="0" baseline="0">
              <a:solidFill>
                <a:schemeClr val="dk1"/>
              </a:solidFill>
              <a:effectLst/>
              <a:latin typeface="+mn-lt"/>
              <a:ea typeface="+mn-ea"/>
              <a:cs typeface="+mn-cs"/>
            </a:rPr>
            <a:t>障害者福祉や児童福祉</a:t>
          </a:r>
          <a:r>
            <a:rPr kumimoji="1" lang="ja-JP" altLang="en-US" sz="850" b="0" i="0" baseline="0">
              <a:solidFill>
                <a:schemeClr val="dk1"/>
              </a:solidFill>
              <a:effectLst/>
              <a:latin typeface="+mn-lt"/>
              <a:ea typeface="+mn-ea"/>
              <a:cs typeface="+mn-cs"/>
            </a:rPr>
            <a:t>に係る費用も増加傾向にあるため</a:t>
          </a:r>
          <a:r>
            <a:rPr kumimoji="1" lang="ja-JP" altLang="ja-JP" sz="850" b="0" i="0" baseline="0">
              <a:solidFill>
                <a:schemeClr val="dk1"/>
              </a:solidFill>
              <a:effectLst/>
              <a:latin typeface="+mn-lt"/>
              <a:ea typeface="+mn-ea"/>
              <a:cs typeface="+mn-cs"/>
            </a:rPr>
            <a:t>住民一人当たりコストも上昇した。</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・普通建設事業費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令和２年度から整備を行ってきた</a:t>
          </a:r>
          <a:r>
            <a:rPr kumimoji="1" lang="ja-JP" altLang="ja-JP" sz="850" b="0" i="0" baseline="0">
              <a:solidFill>
                <a:schemeClr val="dk1"/>
              </a:solidFill>
              <a:effectLst/>
              <a:latin typeface="+mn-lt"/>
              <a:ea typeface="+mn-ea"/>
              <a:cs typeface="+mn-cs"/>
            </a:rPr>
            <a:t>屋久島と口永良部島を結ぶ海底光ケーブル整備</a:t>
          </a:r>
          <a:r>
            <a:rPr kumimoji="1" lang="ja-JP" altLang="en-US" sz="850" b="0" i="0" baseline="0">
              <a:solidFill>
                <a:schemeClr val="dk1"/>
              </a:solidFill>
              <a:effectLst/>
              <a:latin typeface="+mn-lt"/>
              <a:ea typeface="+mn-ea"/>
              <a:cs typeface="+mn-cs"/>
            </a:rPr>
            <a:t>事業が令和４年度に完成したことで</a:t>
          </a:r>
          <a:r>
            <a:rPr kumimoji="1" lang="ja-JP" altLang="ja-JP" sz="850" b="0" i="0" baseline="0">
              <a:solidFill>
                <a:schemeClr val="dk1"/>
              </a:solidFill>
              <a:effectLst/>
              <a:latin typeface="+mn-lt"/>
              <a:ea typeface="+mn-ea"/>
              <a:cs typeface="+mn-cs"/>
            </a:rPr>
            <a:t>、</a:t>
          </a:r>
          <a:r>
            <a:rPr kumimoji="1" lang="ja-JP" altLang="en-US" sz="850" b="0" i="0" baseline="0">
              <a:solidFill>
                <a:schemeClr val="dk1"/>
              </a:solidFill>
              <a:effectLst/>
              <a:latin typeface="+mn-lt"/>
              <a:ea typeface="+mn-ea"/>
              <a:cs typeface="+mn-cs"/>
            </a:rPr>
            <a:t>住民一人当たりのコストが大きく減少している。なお、普通建設事業費は老朽化施設の大規模改修などが年次的に計画されているが、</a:t>
          </a:r>
          <a:r>
            <a:rPr kumimoji="1" lang="ja-JP" altLang="ja-JP" sz="850" b="0" i="0" baseline="0">
              <a:solidFill>
                <a:schemeClr val="dk1"/>
              </a:solidFill>
              <a:effectLst/>
              <a:latin typeface="+mn-lt"/>
              <a:ea typeface="+mn-ea"/>
              <a:cs typeface="+mn-cs"/>
            </a:rPr>
            <a:t>財政健全化に配慮しつつ、町民の生活環境の向上に</a:t>
          </a:r>
          <a:r>
            <a:rPr kumimoji="1" lang="ja-JP" altLang="en-US" sz="850" b="0" i="0" baseline="0">
              <a:solidFill>
                <a:schemeClr val="dk1"/>
              </a:solidFill>
              <a:effectLst/>
              <a:latin typeface="+mn-lt"/>
              <a:ea typeface="+mn-ea"/>
              <a:cs typeface="+mn-cs"/>
            </a:rPr>
            <a:t>繋がる事業を取捨選択し実施していく。</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・災害復旧費</a:t>
          </a:r>
          <a:r>
            <a:rPr kumimoji="1" lang="ja-JP" altLang="en-US" sz="850" b="0" i="0" baseline="0">
              <a:solidFill>
                <a:schemeClr val="dk1"/>
              </a:solidFill>
              <a:effectLst/>
              <a:latin typeface="+mn-lt"/>
              <a:ea typeface="+mn-ea"/>
              <a:cs typeface="+mn-cs"/>
            </a:rPr>
            <a:t>について</a:t>
          </a:r>
          <a:r>
            <a:rPr kumimoji="1" lang="ja-JP" altLang="ja-JP" sz="850" b="0" i="0" baseline="0">
              <a:solidFill>
                <a:schemeClr val="dk1"/>
              </a:solidFill>
              <a:effectLst/>
              <a:latin typeface="+mn-lt"/>
              <a:ea typeface="+mn-ea"/>
              <a:cs typeface="+mn-cs"/>
            </a:rPr>
            <a:t>は、</a:t>
          </a:r>
          <a:r>
            <a:rPr kumimoji="1" lang="ja-JP" altLang="en-US" sz="850" b="0" i="0" baseline="0">
              <a:solidFill>
                <a:schemeClr val="dk1"/>
              </a:solidFill>
              <a:effectLst/>
              <a:latin typeface="+mn-lt"/>
              <a:ea typeface="+mn-ea"/>
              <a:cs typeface="+mn-cs"/>
            </a:rPr>
            <a:t>令和５年度は災害の発生件数が少なかったことに加え、繰越事業となっていた港湾施設の災害復旧事業が完了したことで住民一人当たりのコストが大きく減少している。</a:t>
          </a:r>
          <a:r>
            <a:rPr kumimoji="1" lang="ja-JP" altLang="ja-JP" sz="850" b="0" i="0" baseline="0">
              <a:solidFill>
                <a:schemeClr val="dk1"/>
              </a:solidFill>
              <a:effectLst/>
              <a:latin typeface="+mn-lt"/>
              <a:ea typeface="+mn-ea"/>
              <a:cs typeface="+mn-cs"/>
            </a:rPr>
            <a:t>台風や豪雨が激甚化・頻発化していることから今後も年度間の大きな増減や高水準での推移が予想される。</a:t>
          </a:r>
          <a:endParaRPr lang="ja-JP" altLang="ja-JP" sz="850">
            <a:effectLst/>
          </a:endParaRPr>
        </a:p>
        <a:p>
          <a:r>
            <a:rPr kumimoji="1" lang="ja-JP" altLang="ja-JP" sz="850" b="0" i="0" baseline="0">
              <a:solidFill>
                <a:schemeClr val="dk1"/>
              </a:solidFill>
              <a:effectLst/>
              <a:latin typeface="+mn-lt"/>
              <a:ea typeface="+mn-ea"/>
              <a:cs typeface="+mn-cs"/>
            </a:rPr>
            <a:t>　・公債費については、平成</a:t>
          </a:r>
          <a:r>
            <a:rPr kumimoji="1" lang="en-US" altLang="ja-JP" sz="850" b="0" i="0" baseline="0">
              <a:solidFill>
                <a:schemeClr val="dk1"/>
              </a:solidFill>
              <a:effectLst/>
              <a:latin typeface="+mn-lt"/>
              <a:ea typeface="+mn-ea"/>
              <a:cs typeface="+mn-cs"/>
            </a:rPr>
            <a:t>19</a:t>
          </a:r>
          <a:r>
            <a:rPr kumimoji="1" lang="ja-JP" altLang="ja-JP" sz="850" b="0" i="0" baseline="0">
              <a:solidFill>
                <a:schemeClr val="dk1"/>
              </a:solidFill>
              <a:effectLst/>
              <a:latin typeface="+mn-lt"/>
              <a:ea typeface="+mn-ea"/>
              <a:cs typeface="+mn-cs"/>
            </a:rPr>
            <a:t>年</a:t>
          </a:r>
          <a:r>
            <a:rPr kumimoji="1" lang="en-US" altLang="ja-JP" sz="850" b="0" i="0" baseline="0">
              <a:solidFill>
                <a:schemeClr val="dk1"/>
              </a:solidFill>
              <a:effectLst/>
              <a:latin typeface="+mn-lt"/>
              <a:ea typeface="+mn-ea"/>
              <a:cs typeface="+mn-cs"/>
            </a:rPr>
            <a:t>10</a:t>
          </a:r>
          <a:r>
            <a:rPr kumimoji="1" lang="ja-JP" altLang="ja-JP" sz="850" b="0" i="0" baseline="0">
              <a:solidFill>
                <a:schemeClr val="dk1"/>
              </a:solidFill>
              <a:effectLst/>
              <a:latin typeface="+mn-lt"/>
              <a:ea typeface="+mn-ea"/>
              <a:cs typeface="+mn-cs"/>
            </a:rPr>
            <a:t>月の２町合併時から事業の厳選などにより地方債の発行抑制に努めて年々減少傾向にある。令和</a:t>
          </a:r>
          <a:r>
            <a:rPr kumimoji="1" lang="ja-JP" altLang="en-US" sz="850" b="0" i="0" baseline="0">
              <a:solidFill>
                <a:schemeClr val="dk1"/>
              </a:solidFill>
              <a:effectLst/>
              <a:latin typeface="+mn-lt"/>
              <a:ea typeface="+mn-ea"/>
              <a:cs typeface="+mn-cs"/>
            </a:rPr>
            <a:t>５</a:t>
          </a:r>
          <a:r>
            <a:rPr kumimoji="1" lang="ja-JP" altLang="ja-JP" sz="850" b="0" i="0" baseline="0">
              <a:solidFill>
                <a:schemeClr val="dk1"/>
              </a:solidFill>
              <a:effectLst/>
              <a:latin typeface="+mn-lt"/>
              <a:ea typeface="+mn-ea"/>
              <a:cs typeface="+mn-cs"/>
            </a:rPr>
            <a:t>年度はデジタル防災行政無線整備事業等に</a:t>
          </a:r>
          <a:r>
            <a:rPr kumimoji="1" lang="ja-JP" altLang="en-US" sz="850" b="0" i="0" baseline="0">
              <a:solidFill>
                <a:schemeClr val="dk1"/>
              </a:solidFill>
              <a:effectLst/>
              <a:latin typeface="+mn-lt"/>
              <a:ea typeface="+mn-ea"/>
              <a:cs typeface="+mn-cs"/>
            </a:rPr>
            <a:t>係る</a:t>
          </a:r>
          <a:r>
            <a:rPr kumimoji="1" lang="ja-JP" altLang="ja-JP" sz="850" b="0" i="0" baseline="0">
              <a:solidFill>
                <a:schemeClr val="dk1"/>
              </a:solidFill>
              <a:effectLst/>
              <a:latin typeface="+mn-lt"/>
              <a:ea typeface="+mn-ea"/>
              <a:cs typeface="+mn-cs"/>
            </a:rPr>
            <a:t>償還が</a:t>
          </a:r>
          <a:r>
            <a:rPr kumimoji="1" lang="ja-JP" altLang="en-US" sz="850" b="0" i="0" baseline="0">
              <a:solidFill>
                <a:schemeClr val="dk1"/>
              </a:solidFill>
              <a:effectLst/>
              <a:latin typeface="+mn-lt"/>
              <a:ea typeface="+mn-ea"/>
              <a:cs typeface="+mn-cs"/>
            </a:rPr>
            <a:t>終了したこ</a:t>
          </a:r>
          <a:r>
            <a:rPr kumimoji="1" lang="ja-JP" altLang="ja-JP" sz="850" b="0" i="0" baseline="0">
              <a:solidFill>
                <a:schemeClr val="dk1"/>
              </a:solidFill>
              <a:effectLst/>
              <a:latin typeface="+mn-lt"/>
              <a:ea typeface="+mn-ea"/>
              <a:cs typeface="+mn-cs"/>
            </a:rPr>
            <a:t>となどから住民一人当たりのコスト</a:t>
          </a:r>
          <a:r>
            <a:rPr kumimoji="1" lang="ja-JP" altLang="en-US" sz="850" b="0" i="0" baseline="0">
              <a:solidFill>
                <a:schemeClr val="dk1"/>
              </a:solidFill>
              <a:effectLst/>
              <a:latin typeface="+mn-lt"/>
              <a:ea typeface="+mn-ea"/>
              <a:cs typeface="+mn-cs"/>
            </a:rPr>
            <a:t>は減少している。</a:t>
          </a:r>
          <a:r>
            <a:rPr kumimoji="1" lang="ja-JP" altLang="ja-JP" sz="850" b="0" i="0" baseline="0">
              <a:solidFill>
                <a:schemeClr val="dk1"/>
              </a:solidFill>
              <a:effectLst/>
              <a:latin typeface="+mn-lt"/>
              <a:ea typeface="+mn-ea"/>
              <a:cs typeface="+mn-cs"/>
            </a:rPr>
            <a:t>今後も財政健全化に配慮しつつ、町勢発展との均衡を図りながら財政運営に努めていくこととする。　</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11,591
11,464
540.45
13,784,672
12,286,708
470,119
6,256,477
11,410,131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118364</xdr:rowOff>
    </xdr:from>
    <xdr:to>
      <xdr:col>24</xdr:col>
      <xdr:colOff>63500</xdr:colOff>
      <xdr:row>33</xdr:row>
      <xdr:rowOff>141986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621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34</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9836"/>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60452</xdr:rowOff>
    </xdr:from>
    <xdr:to>
      <xdr:col>15</xdr:col>
      <xdr:colOff>50800</xdr:colOff>
      <xdr:row>34</xdr:row>
      <xdr:rowOff>141034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975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124841</xdr:rowOff>
    </xdr:from>
    <xdr:to>
      <xdr:col>10</xdr:col>
      <xdr:colOff>114300</xdr:colOff>
      <xdr:row>34</xdr:row>
      <xdr:rowOff>141034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67564</xdr:rowOff>
    </xdr:from>
    <xdr:to>
      <xdr:col>24</xdr:col>
      <xdr:colOff>114300</xdr:colOff>
      <xdr:row>33</xdr:row>
      <xdr:rowOff>169164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91186</xdr:rowOff>
    </xdr:from>
    <xdr:to>
      <xdr:col>20</xdr:col>
      <xdr:colOff>38100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9652</xdr:rowOff>
    </xdr:from>
    <xdr:to>
      <xdr:col>15</xdr:col>
      <xdr:colOff>101600</xdr:colOff>
      <xdr:row>34</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90234</xdr:rowOff>
    </xdr:from>
    <xdr:to>
      <xdr:col>10</xdr:col>
      <xdr:colOff>165100</xdr:colOff>
      <xdr:row>35</xdr:row>
      <xdr:rowOff>20384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36911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74041</xdr:rowOff>
    </xdr:from>
    <xdr:to>
      <xdr:col>6</xdr:col>
      <xdr:colOff>38100</xdr:colOff>
      <xdr:row>30</xdr:row>
      <xdr:rowOff>4191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20718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36615</xdr:rowOff>
    </xdr:from>
    <xdr:to>
      <xdr:col>24</xdr:col>
      <xdr:colOff>63500</xdr:colOff>
      <xdr:row>56</xdr:row>
      <xdr:rowOff>14436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94915"/>
          <a:ext cx="838200" cy="3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36615</xdr:rowOff>
    </xdr:from>
    <xdr:to>
      <xdr:col>19</xdr:col>
      <xdr:colOff>177800</xdr:colOff>
      <xdr:row>55</xdr:row>
      <xdr:rowOff>95795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94915"/>
          <a:ext cx="889000" cy="2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10413</xdr:rowOff>
    </xdr:from>
    <xdr:to>
      <xdr:col>15</xdr:col>
      <xdr:colOff>50800</xdr:colOff>
      <xdr:row>55</xdr:row>
      <xdr:rowOff>95795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0163"/>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10413</xdr:rowOff>
    </xdr:from>
    <xdr:to>
      <xdr:col>10</xdr:col>
      <xdr:colOff>114300</xdr:colOff>
      <xdr:row>56</xdr:row>
      <xdr:rowOff>94389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0163"/>
          <a:ext cx="889000" cy="2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135086</xdr:rowOff>
    </xdr:from>
    <xdr:to>
      <xdr:col>24</xdr:col>
      <xdr:colOff>114300</xdr:colOff>
      <xdr:row>56</xdr:row>
      <xdr:rowOff>65236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157963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157265</xdr:rowOff>
    </xdr:from>
    <xdr:to>
      <xdr:col>20</xdr:col>
      <xdr:colOff>38100</xdr:colOff>
      <xdr:row>54</xdr:row>
      <xdr:rowOff>87415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44995</xdr:rowOff>
    </xdr:from>
    <xdr:to>
      <xdr:col>15</xdr:col>
      <xdr:colOff>101600</xdr:colOff>
      <xdr:row>55</xdr:row>
      <xdr:rowOff>146595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163122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131063</xdr:rowOff>
    </xdr:from>
    <xdr:to>
      <xdr:col>10</xdr:col>
      <xdr:colOff>165100</xdr:colOff>
      <xdr:row>55</xdr:row>
      <xdr:rowOff>61213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77740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43589</xdr:rowOff>
    </xdr:from>
    <xdr:to>
      <xdr:col>6</xdr:col>
      <xdr:colOff>38100</xdr:colOff>
      <xdr:row>56</xdr:row>
      <xdr:rowOff>145189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161716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132531</xdr:rowOff>
    </xdr:from>
    <xdr:to>
      <xdr:col>24</xdr:col>
      <xdr:colOff>63500</xdr:colOff>
      <xdr:row>75</xdr:row>
      <xdr:rowOff>13787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19831"/>
          <a:ext cx="8382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134451</xdr:rowOff>
    </xdr:from>
    <xdr:to>
      <xdr:col>19</xdr:col>
      <xdr:colOff>177800</xdr:colOff>
      <xdr:row>75</xdr:row>
      <xdr:rowOff>13787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2175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134451</xdr:rowOff>
    </xdr:from>
    <xdr:to>
      <xdr:col>15</xdr:col>
      <xdr:colOff>50800</xdr:colOff>
      <xdr:row>75</xdr:row>
      <xdr:rowOff>158245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21751"/>
          <a:ext cx="889000" cy="1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158245</xdr:rowOff>
    </xdr:from>
    <xdr:to>
      <xdr:col>10</xdr:col>
      <xdr:colOff>114300</xdr:colOff>
      <xdr:row>75</xdr:row>
      <xdr:rowOff>165751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6995"/>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81731</xdr:rowOff>
    </xdr:from>
    <xdr:to>
      <xdr:col>24</xdr:col>
      <xdr:colOff>114300</xdr:colOff>
      <xdr:row>75</xdr:row>
      <xdr:rowOff>11881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104608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134437</xdr:rowOff>
    </xdr:from>
    <xdr:to>
      <xdr:col>20</xdr:col>
      <xdr:colOff>38100</xdr:colOff>
      <xdr:row>75</xdr:row>
      <xdr:rowOff>64587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81114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9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83651</xdr:rowOff>
    </xdr:from>
    <xdr:to>
      <xdr:col>15</xdr:col>
      <xdr:colOff>101600</xdr:colOff>
      <xdr:row>75</xdr:row>
      <xdr:rowOff>13801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30328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107444</xdr:rowOff>
    </xdr:from>
    <xdr:to>
      <xdr:col>10</xdr:col>
      <xdr:colOff>165100</xdr:colOff>
      <xdr:row>76</xdr:row>
      <xdr:rowOff>37595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66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114951</xdr:rowOff>
    </xdr:from>
    <xdr:to>
      <xdr:col>6</xdr:col>
      <xdr:colOff>38100</xdr:colOff>
      <xdr:row>76</xdr:row>
      <xdr:rowOff>45101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96527</xdr:rowOff>
    </xdr:from>
    <xdr:to>
      <xdr:col>24</xdr:col>
      <xdr:colOff>63500</xdr:colOff>
      <xdr:row>93</xdr:row>
      <xdr:rowOff>96005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527027"/>
          <a:ext cx="838200" cy="5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96005</xdr:rowOff>
    </xdr:from>
    <xdr:to>
      <xdr:col>19</xdr:col>
      <xdr:colOff>177800</xdr:colOff>
      <xdr:row>93</xdr:row>
      <xdr:rowOff>154222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40855"/>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154222</xdr:rowOff>
    </xdr:from>
    <xdr:to>
      <xdr:col>15</xdr:col>
      <xdr:colOff>50800</xdr:colOff>
      <xdr:row>94</xdr:row>
      <xdr:rowOff>120433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99072"/>
          <a:ext cx="889000" cy="1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119659</xdr:rowOff>
    </xdr:from>
    <xdr:to>
      <xdr:col>10</xdr:col>
      <xdr:colOff>114300</xdr:colOff>
      <xdr:row>94</xdr:row>
      <xdr:rowOff>120433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35959"/>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45727</xdr:rowOff>
    </xdr:from>
    <xdr:to>
      <xdr:col>24</xdr:col>
      <xdr:colOff>114300</xdr:colOff>
      <xdr:row>90</xdr:row>
      <xdr:rowOff>147327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170204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45205</xdr:rowOff>
    </xdr:from>
    <xdr:to>
      <xdr:col>20</xdr:col>
      <xdr:colOff>38100</xdr:colOff>
      <xdr:row>93</xdr:row>
      <xdr:rowOff>146805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163332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76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103422</xdr:rowOff>
    </xdr:from>
    <xdr:to>
      <xdr:col>15</xdr:col>
      <xdr:colOff>101600</xdr:colOff>
      <xdr:row>94</xdr:row>
      <xdr:rowOff>33572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50099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69633</xdr:rowOff>
    </xdr:from>
    <xdr:to>
      <xdr:col>10</xdr:col>
      <xdr:colOff>165100</xdr:colOff>
      <xdr:row>94</xdr:row>
      <xdr:rowOff>171233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16310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6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68859</xdr:rowOff>
    </xdr:from>
    <xdr:to>
      <xdr:col>6</xdr:col>
      <xdr:colOff>38100</xdr:colOff>
      <xdr:row>94</xdr:row>
      <xdr:rowOff>170459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15536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9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98552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30262</xdr:rowOff>
    </xdr:from>
    <xdr:to>
      <xdr:col>55</xdr:col>
      <xdr:colOff>0</xdr:colOff>
      <xdr:row>55</xdr:row>
      <xdr:rowOff>101043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60012"/>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30262</xdr:rowOff>
    </xdr:from>
    <xdr:to>
      <xdr:col>50</xdr:col>
      <xdr:colOff>114300</xdr:colOff>
      <xdr:row>55</xdr:row>
      <xdr:rowOff>133589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6001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133589</xdr:rowOff>
    </xdr:from>
    <xdr:to>
      <xdr:col>45</xdr:col>
      <xdr:colOff>177800</xdr:colOff>
      <xdr:row>56</xdr:row>
      <xdr:rowOff>52702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3339"/>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52702</xdr:rowOff>
    </xdr:from>
    <xdr:to>
      <xdr:col>41</xdr:col>
      <xdr:colOff>50800</xdr:colOff>
      <xdr:row>56</xdr:row>
      <xdr:rowOff>53808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50243</xdr:rowOff>
    </xdr:from>
    <xdr:to>
      <xdr:col>55</xdr:col>
      <xdr:colOff>50800</xdr:colOff>
      <xdr:row>55</xdr:row>
      <xdr:rowOff>151843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73120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150912</xdr:rowOff>
    </xdr:from>
    <xdr:to>
      <xdr:col>50</xdr:col>
      <xdr:colOff>165100</xdr:colOff>
      <xdr:row>55</xdr:row>
      <xdr:rowOff>81062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97589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82789</xdr:rowOff>
    </xdr:from>
    <xdr:to>
      <xdr:col>46</xdr:col>
      <xdr:colOff>38100</xdr:colOff>
      <xdr:row>56</xdr:row>
      <xdr:rowOff>12939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29466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1902</xdr:rowOff>
    </xdr:from>
    <xdr:to>
      <xdr:col>41</xdr:col>
      <xdr:colOff>101600</xdr:colOff>
      <xdr:row>56</xdr:row>
      <xdr:rowOff>103502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120029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3008</xdr:rowOff>
    </xdr:from>
    <xdr:to>
      <xdr:col>36</xdr:col>
      <xdr:colOff>165100</xdr:colOff>
      <xdr:row>56</xdr:row>
      <xdr:rowOff>104608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121135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68849</xdr:rowOff>
    </xdr:from>
    <xdr:to>
      <xdr:col>55</xdr:col>
      <xdr:colOff>0</xdr:colOff>
      <xdr:row>78</xdr:row>
      <xdr:rowOff>26741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0499"/>
          <a:ext cx="8382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68849</xdr:rowOff>
    </xdr:from>
    <xdr:to>
      <xdr:col>50</xdr:col>
      <xdr:colOff>114300</xdr:colOff>
      <xdr:row>77</xdr:row>
      <xdr:rowOff>96799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0499"/>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150985</xdr:rowOff>
    </xdr:from>
    <xdr:to>
      <xdr:col>45</xdr:col>
      <xdr:colOff>177800</xdr:colOff>
      <xdr:row>77</xdr:row>
      <xdr:rowOff>96799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81185"/>
          <a:ext cx="889000" cy="1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150985</xdr:rowOff>
    </xdr:from>
    <xdr:to>
      <xdr:col>41</xdr:col>
      <xdr:colOff>50800</xdr:colOff>
      <xdr:row>78</xdr:row>
      <xdr:rowOff>38378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1185"/>
          <a:ext cx="889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147391</xdr:rowOff>
    </xdr:from>
    <xdr:to>
      <xdr:col>55</xdr:col>
      <xdr:colOff>50800</xdr:colOff>
      <xdr:row>78</xdr:row>
      <xdr:rowOff>77541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170268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18049</xdr:rowOff>
    </xdr:from>
    <xdr:to>
      <xdr:col>50</xdr:col>
      <xdr:colOff>165100</xdr:colOff>
      <xdr:row>77</xdr:row>
      <xdr:rowOff>119649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136176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45999</xdr:rowOff>
    </xdr:from>
    <xdr:to>
      <xdr:col>46</xdr:col>
      <xdr:colOff>38100</xdr:colOff>
      <xdr:row>77</xdr:row>
      <xdr:rowOff>147599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164126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100185</xdr:rowOff>
    </xdr:from>
    <xdr:to>
      <xdr:col>41</xdr:col>
      <xdr:colOff>101600</xdr:colOff>
      <xdr:row>77</xdr:row>
      <xdr:rowOff>30335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159028</xdr:rowOff>
    </xdr:from>
    <xdr:to>
      <xdr:col>36</xdr:col>
      <xdr:colOff>165100</xdr:colOff>
      <xdr:row>78</xdr:row>
      <xdr:rowOff>89178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105705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40363</xdr:rowOff>
    </xdr:from>
    <xdr:to>
      <xdr:col>55</xdr:col>
      <xdr:colOff>0</xdr:colOff>
      <xdr:row>97</xdr:row>
      <xdr:rowOff>47144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1013"/>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47144</xdr:rowOff>
    </xdr:from>
    <xdr:to>
      <xdr:col>50</xdr:col>
      <xdr:colOff>114300</xdr:colOff>
      <xdr:row>97</xdr:row>
      <xdr:rowOff>103787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779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78115</xdr:rowOff>
    </xdr:from>
    <xdr:to>
      <xdr:col>45</xdr:col>
      <xdr:colOff>177800</xdr:colOff>
      <xdr:row>97</xdr:row>
      <xdr:rowOff>103787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08765"/>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78115</xdr:rowOff>
    </xdr:from>
    <xdr:to>
      <xdr:col>41</xdr:col>
      <xdr:colOff>50800</xdr:colOff>
      <xdr:row>97</xdr:row>
      <xdr:rowOff>170886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8765"/>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161013</xdr:rowOff>
    </xdr:from>
    <xdr:to>
      <xdr:col>55</xdr:col>
      <xdr:colOff>50800</xdr:colOff>
      <xdr:row>97</xdr:row>
      <xdr:rowOff>91163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139440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167794</xdr:rowOff>
    </xdr:from>
    <xdr:to>
      <xdr:col>50</xdr:col>
      <xdr:colOff>165100</xdr:colOff>
      <xdr:row>97</xdr:row>
      <xdr:rowOff>97944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89071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52987</xdr:rowOff>
    </xdr:from>
    <xdr:to>
      <xdr:col>46</xdr:col>
      <xdr:colOff>38100</xdr:colOff>
      <xdr:row>97</xdr:row>
      <xdr:rowOff>154587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27315</xdr:rowOff>
    </xdr:from>
    <xdr:to>
      <xdr:col>41</xdr:col>
      <xdr:colOff>101600</xdr:colOff>
      <xdr:row>97</xdr:row>
      <xdr:rowOff>128915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120086</xdr:rowOff>
    </xdr:from>
    <xdr:to>
      <xdr:col>36</xdr:col>
      <xdr:colOff>165100</xdr:colOff>
      <xdr:row>98</xdr:row>
      <xdr:rowOff>50236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153479</xdr:rowOff>
    </xdr:from>
    <xdr:to>
      <xdr:col>85</xdr:col>
      <xdr:colOff>127000</xdr:colOff>
      <xdr:row>36</xdr:row>
      <xdr:rowOff>54826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54229"/>
          <a:ext cx="838200" cy="7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54826</xdr:rowOff>
    </xdr:from>
    <xdr:to>
      <xdr:col>81</xdr:col>
      <xdr:colOff>50800</xdr:colOff>
      <xdr:row>36</xdr:row>
      <xdr:rowOff>59030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27026"/>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59030</xdr:rowOff>
    </xdr:from>
    <xdr:to>
      <xdr:col>76</xdr:col>
      <xdr:colOff>114300</xdr:colOff>
      <xdr:row>36</xdr:row>
      <xdr:rowOff>114757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1230"/>
          <a:ext cx="889000" cy="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83985</xdr:rowOff>
    </xdr:from>
    <xdr:to>
      <xdr:col>71</xdr:col>
      <xdr:colOff>177800</xdr:colOff>
      <xdr:row>36</xdr:row>
      <xdr:rowOff>114757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56185"/>
          <a:ext cx="8890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102679</xdr:rowOff>
    </xdr:from>
    <xdr:to>
      <xdr:col>85</xdr:col>
      <xdr:colOff>177800</xdr:colOff>
      <xdr:row>36</xdr:row>
      <xdr:rowOff>32829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125556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4026</xdr:rowOff>
    </xdr:from>
    <xdr:to>
      <xdr:col>81</xdr:col>
      <xdr:colOff>101600</xdr:colOff>
      <xdr:row>36</xdr:row>
      <xdr:rowOff>105626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122153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8230</xdr:rowOff>
    </xdr:from>
    <xdr:to>
      <xdr:col>76</xdr:col>
      <xdr:colOff>165100</xdr:colOff>
      <xdr:row>36</xdr:row>
      <xdr:rowOff>109830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63957</xdr:rowOff>
    </xdr:from>
    <xdr:to>
      <xdr:col>72</xdr:col>
      <xdr:colOff>38100</xdr:colOff>
      <xdr:row>36</xdr:row>
      <xdr:rowOff>165557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33185</xdr:rowOff>
    </xdr:from>
    <xdr:to>
      <xdr:col>67</xdr:col>
      <xdr:colOff>101600</xdr:colOff>
      <xdr:row>36</xdr:row>
      <xdr:rowOff>134785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140575</xdr:rowOff>
    </xdr:from>
    <xdr:to>
      <xdr:col>85</xdr:col>
      <xdr:colOff>127000</xdr:colOff>
      <xdr:row>57</xdr:row>
      <xdr:rowOff>151754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3225"/>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151754</xdr:rowOff>
    </xdr:from>
    <xdr:to>
      <xdr:col>81</xdr:col>
      <xdr:colOff>50800</xdr:colOff>
      <xdr:row>57</xdr:row>
      <xdr:rowOff>164637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440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164150</xdr:rowOff>
    </xdr:from>
    <xdr:to>
      <xdr:col>76</xdr:col>
      <xdr:colOff>114300</xdr:colOff>
      <xdr:row>57</xdr:row>
      <xdr:rowOff>164637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36800"/>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91208</xdr:rowOff>
    </xdr:from>
    <xdr:to>
      <xdr:col>71</xdr:col>
      <xdr:colOff>177800</xdr:colOff>
      <xdr:row>57</xdr:row>
      <xdr:rowOff>164150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63858"/>
          <a:ext cx="889000" cy="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89775</xdr:rowOff>
    </xdr:from>
    <xdr:to>
      <xdr:col>85</xdr:col>
      <xdr:colOff>177800</xdr:colOff>
      <xdr:row>58</xdr:row>
      <xdr:rowOff>19925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112652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100954</xdr:rowOff>
    </xdr:from>
    <xdr:to>
      <xdr:col>81</xdr:col>
      <xdr:colOff>101600</xdr:colOff>
      <xdr:row>58</xdr:row>
      <xdr:rowOff>31104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47631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113837</xdr:rowOff>
    </xdr:from>
    <xdr:to>
      <xdr:col>76</xdr:col>
      <xdr:colOff>165100</xdr:colOff>
      <xdr:row>58</xdr:row>
      <xdr:rowOff>43987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60514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113350</xdr:rowOff>
    </xdr:from>
    <xdr:to>
      <xdr:col>72</xdr:col>
      <xdr:colOff>38100</xdr:colOff>
      <xdr:row>58</xdr:row>
      <xdr:rowOff>43500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60027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40408</xdr:rowOff>
    </xdr:from>
    <xdr:to>
      <xdr:col>67</xdr:col>
      <xdr:colOff>101600</xdr:colOff>
      <xdr:row>57</xdr:row>
      <xdr:rowOff>142008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158535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8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128430</xdr:rowOff>
    </xdr:from>
    <xdr:to>
      <xdr:col>85</xdr:col>
      <xdr:colOff>127000</xdr:colOff>
      <xdr:row>77</xdr:row>
      <xdr:rowOff>141825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644280"/>
          <a:ext cx="838200" cy="69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113914</xdr:rowOff>
    </xdr:from>
    <xdr:to>
      <xdr:col>81</xdr:col>
      <xdr:colOff>50800</xdr:colOff>
      <xdr:row>73</xdr:row>
      <xdr:rowOff>128430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62976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113914</xdr:rowOff>
    </xdr:from>
    <xdr:to>
      <xdr:col>76</xdr:col>
      <xdr:colOff>114300</xdr:colOff>
      <xdr:row>75</xdr:row>
      <xdr:rowOff>19593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629764"/>
          <a:ext cx="889000" cy="2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77246</xdr:rowOff>
    </xdr:from>
    <xdr:to>
      <xdr:col>71</xdr:col>
      <xdr:colOff>177800</xdr:colOff>
      <xdr:row>75</xdr:row>
      <xdr:rowOff>19593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593096"/>
          <a:ext cx="8890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91025</xdr:rowOff>
    </xdr:from>
    <xdr:to>
      <xdr:col>85</xdr:col>
      <xdr:colOff>177800</xdr:colOff>
      <xdr:row>78</xdr:row>
      <xdr:rowOff>21175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113902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77630</xdr:rowOff>
    </xdr:from>
    <xdr:to>
      <xdr:col>81</xdr:col>
      <xdr:colOff>101600</xdr:colOff>
      <xdr:row>74</xdr:row>
      <xdr:rowOff>7780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5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24307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3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63114</xdr:rowOff>
    </xdr:from>
    <xdr:to>
      <xdr:col>76</xdr:col>
      <xdr:colOff>165100</xdr:colOff>
      <xdr:row>73</xdr:row>
      <xdr:rowOff>164714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5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140243</xdr:rowOff>
    </xdr:from>
    <xdr:to>
      <xdr:col>72</xdr:col>
      <xdr:colOff>38100</xdr:colOff>
      <xdr:row>75</xdr:row>
      <xdr:rowOff>70393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8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86920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60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26446</xdr:rowOff>
    </xdr:from>
    <xdr:to>
      <xdr:col>67</xdr:col>
      <xdr:colOff>101600</xdr:colOff>
      <xdr:row>73</xdr:row>
      <xdr:rowOff>128046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144573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73177</xdr:rowOff>
    </xdr:from>
    <xdr:to>
      <xdr:col>85</xdr:col>
      <xdr:colOff>127000</xdr:colOff>
      <xdr:row>94</xdr:row>
      <xdr:rowOff>88517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189477"/>
          <a:ext cx="8382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73177</xdr:rowOff>
    </xdr:from>
    <xdr:to>
      <xdr:col>81</xdr:col>
      <xdr:colOff>50800</xdr:colOff>
      <xdr:row>94</xdr:row>
      <xdr:rowOff>112463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18947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89311</xdr:rowOff>
    </xdr:from>
    <xdr:to>
      <xdr:col>76</xdr:col>
      <xdr:colOff>114300</xdr:colOff>
      <xdr:row>94</xdr:row>
      <xdr:rowOff>112463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05611"/>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533</xdr:rowOff>
    </xdr:from>
    <xdr:to>
      <xdr:col>71</xdr:col>
      <xdr:colOff>177800</xdr:colOff>
      <xdr:row>94</xdr:row>
      <xdr:rowOff>89311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16833"/>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37717</xdr:rowOff>
    </xdr:from>
    <xdr:to>
      <xdr:col>85</xdr:col>
      <xdr:colOff>177800</xdr:colOff>
      <xdr:row>94</xdr:row>
      <xdr:rowOff>139317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60594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0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22377</xdr:rowOff>
    </xdr:from>
    <xdr:to>
      <xdr:col>81</xdr:col>
      <xdr:colOff>101600</xdr:colOff>
      <xdr:row>94</xdr:row>
      <xdr:rowOff>123977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140504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61663</xdr:rowOff>
    </xdr:from>
    <xdr:to>
      <xdr:col>76</xdr:col>
      <xdr:colOff>165100</xdr:colOff>
      <xdr:row>94</xdr:row>
      <xdr:rowOff>163263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8340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9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38511</xdr:rowOff>
    </xdr:from>
    <xdr:to>
      <xdr:col>72</xdr:col>
      <xdr:colOff>38100</xdr:colOff>
      <xdr:row>94</xdr:row>
      <xdr:rowOff>140111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156638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3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121183</xdr:rowOff>
    </xdr:from>
    <xdr:to>
      <xdr:col>67</xdr:col>
      <xdr:colOff>101600</xdr:colOff>
      <xdr:row>94</xdr:row>
      <xdr:rowOff>51333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67860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4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117166</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117916"/>
          <a:ext cx="1269" cy="66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131298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17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63843</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8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117166</xdr:rowOff>
    </xdr:from>
    <xdr:to>
      <xdr:col>116</xdr:col>
      <xdr:colOff>152400</xdr:colOff>
      <xdr:row>35</xdr:row>
      <xdr:rowOff>117166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11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117166</xdr:rowOff>
    </xdr:from>
    <xdr:to>
      <xdr:col>116</xdr:col>
      <xdr:colOff>63500</xdr:colOff>
      <xdr:row>35</xdr:row>
      <xdr:rowOff>171051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11791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4299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908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25872</xdr:rowOff>
    </xdr:from>
    <xdr:to>
      <xdr:col>116</xdr:col>
      <xdr:colOff>114300</xdr:colOff>
      <xdr:row>39</xdr:row>
      <xdr:rowOff>127472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12990</xdr:rowOff>
    </xdr:from>
    <xdr:to>
      <xdr:col>111</xdr:col>
      <xdr:colOff>177800</xdr:colOff>
      <xdr:row>35</xdr:row>
      <xdr:rowOff>171051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5327940"/>
          <a:ext cx="889000" cy="8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27505</xdr:rowOff>
    </xdr:from>
    <xdr:to>
      <xdr:col>112</xdr:col>
      <xdr:colOff>38100</xdr:colOff>
      <xdr:row>39</xdr:row>
      <xdr:rowOff>129105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120232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12990</xdr:rowOff>
    </xdr:from>
    <xdr:to>
      <xdr:col>107</xdr:col>
      <xdr:colOff>50800</xdr:colOff>
      <xdr:row>38</xdr:row>
      <xdr:rowOff>147211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5327940"/>
          <a:ext cx="8890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10523</xdr:rowOff>
    </xdr:from>
    <xdr:to>
      <xdr:col>107</xdr:col>
      <xdr:colOff>101600</xdr:colOff>
      <xdr:row>39</xdr:row>
      <xdr:rowOff>112123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103250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147211</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33710</xdr:rowOff>
    </xdr:from>
    <xdr:to>
      <xdr:col>102</xdr:col>
      <xdr:colOff>165100</xdr:colOff>
      <xdr:row>39</xdr:row>
      <xdr:rowOff>135310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126437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11176</xdr:rowOff>
    </xdr:from>
    <xdr:to>
      <xdr:col>98</xdr:col>
      <xdr:colOff>38100</xdr:colOff>
      <xdr:row>38</xdr:row>
      <xdr:rowOff>112776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129303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66366</xdr:rowOff>
    </xdr:from>
    <xdr:to>
      <xdr:col>116</xdr:col>
      <xdr:colOff>114300</xdr:colOff>
      <xdr:row>35</xdr:row>
      <xdr:rowOff>167966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19393</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02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120251</xdr:rowOff>
    </xdr:from>
    <xdr:to>
      <xdr:col>112</xdr:col>
      <xdr:colOff>38100</xdr:colOff>
      <xdr:row>36</xdr:row>
      <xdr:rowOff>50401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1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66928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589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133640</xdr:rowOff>
    </xdr:from>
    <xdr:to>
      <xdr:col>107</xdr:col>
      <xdr:colOff>101600</xdr:colOff>
      <xdr:row>31</xdr:row>
      <xdr:rowOff>63790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80317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50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96411</xdr:rowOff>
    </xdr:from>
    <xdr:to>
      <xdr:col>102</xdr:col>
      <xdr:colOff>165100</xdr:colOff>
      <xdr:row>39</xdr:row>
      <xdr:rowOff>26561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43088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議会費について、議会は住民意思の反映や執行機関を監視する機能を担っており、住民一人当たりのコストで論じることは難しい面もあるが、議会費の大部分は人件費であることから、類似団体と比べて高止まっている点については議員報酬（議員定数）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・総務費の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については、令和２年度から整備を行ってきた屋久島と口永良部島を結ぶ海底光ケーブル整備事業が令和４年度に完成したこと</a:t>
          </a:r>
          <a:r>
            <a:rPr kumimoji="1" lang="ja-JP" altLang="en-US" sz="900" b="0" i="0" baseline="0">
              <a:solidFill>
                <a:schemeClr val="dk1"/>
              </a:solidFill>
              <a:effectLst/>
              <a:latin typeface="+mn-lt"/>
              <a:ea typeface="+mn-ea"/>
              <a:cs typeface="+mn-cs"/>
            </a:rPr>
            <a:t>が大きく影響している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・民生費及び衛生費が類似団体平均に比べて高止まりしている要因は、</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19</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10</a:t>
          </a:r>
          <a:r>
            <a:rPr kumimoji="1" lang="ja-JP" altLang="ja-JP" sz="900" b="0" i="0" baseline="0">
              <a:solidFill>
                <a:schemeClr val="dk1"/>
              </a:solidFill>
              <a:effectLst/>
              <a:latin typeface="+mn-ea"/>
              <a:ea typeface="+mn-ea"/>
              <a:cs typeface="+mn-cs"/>
            </a:rPr>
            <a:t>月の２町合併</a:t>
          </a:r>
          <a:r>
            <a:rPr kumimoji="1" lang="ja-JP" altLang="ja-JP" sz="900" b="0" i="0" baseline="0">
              <a:solidFill>
                <a:schemeClr val="dk1"/>
              </a:solidFill>
              <a:effectLst/>
              <a:latin typeface="+mn-lt"/>
              <a:ea typeface="+mn-ea"/>
              <a:cs typeface="+mn-cs"/>
            </a:rPr>
            <a:t>の際に福祉事務所を設置して生活保護業務等を町で実施していることや、屋久島は世界自然遺産登録地であることから山岳部からのし尿搬出などの自然環境保全対策などに要する経費など、他の自治体と異なる要因等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・農林水産業費が類似団体平均に比べて高止まりしている要因は、離島である本町と本土の格差是正のために</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事業者の費用負担軽減策として林産品等の戦略産品の輸送費支援や農水産物の輸送コスト支援事業を実施していること、</a:t>
          </a:r>
          <a:r>
            <a:rPr kumimoji="1" lang="ja-JP" altLang="en-US" sz="900" b="0" i="0" baseline="0">
              <a:solidFill>
                <a:schemeClr val="dk1"/>
              </a:solidFill>
              <a:effectLst/>
              <a:latin typeface="+mn-lt"/>
              <a:ea typeface="+mn-ea"/>
              <a:cs typeface="+mn-cs"/>
            </a:rPr>
            <a:t>物価高騰対策</a:t>
          </a:r>
          <a:r>
            <a:rPr kumimoji="1" lang="ja-JP" altLang="ja-JP" sz="900" b="0" i="0" baseline="0">
              <a:solidFill>
                <a:schemeClr val="dk1"/>
              </a:solidFill>
              <a:effectLst/>
              <a:latin typeface="+mn-lt"/>
              <a:ea typeface="+mn-ea"/>
              <a:cs typeface="+mn-cs"/>
            </a:rPr>
            <a:t>事業として</a:t>
          </a:r>
          <a:r>
            <a:rPr kumimoji="1" lang="ja-JP" altLang="en-US" sz="900" b="0" i="0" baseline="0">
              <a:solidFill>
                <a:schemeClr val="dk1"/>
              </a:solidFill>
              <a:effectLst/>
              <a:latin typeface="+mn-lt"/>
              <a:ea typeface="+mn-ea"/>
              <a:cs typeface="+mn-cs"/>
            </a:rPr>
            <a:t>茶業</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漁業</a:t>
          </a:r>
          <a:r>
            <a:rPr kumimoji="1" lang="ja-JP" altLang="ja-JP" sz="900" b="0" i="0" baseline="0">
              <a:solidFill>
                <a:schemeClr val="dk1"/>
              </a:solidFill>
              <a:effectLst/>
              <a:latin typeface="+mn-lt"/>
              <a:ea typeface="+mn-ea"/>
              <a:cs typeface="+mn-cs"/>
            </a:rPr>
            <a:t>事業者への燃料費の助成や</a:t>
          </a:r>
          <a:r>
            <a:rPr kumimoji="1" lang="ja-JP" altLang="en-US" sz="900" b="0" i="0" baseline="0">
              <a:solidFill>
                <a:schemeClr val="dk1"/>
              </a:solidFill>
              <a:effectLst/>
              <a:latin typeface="+mn-lt"/>
              <a:ea typeface="+mn-ea"/>
              <a:cs typeface="+mn-cs"/>
            </a:rPr>
            <a:t>畜産</a:t>
          </a:r>
          <a:r>
            <a:rPr kumimoji="1" lang="ja-JP" altLang="ja-JP" sz="900" b="0" i="0" baseline="0">
              <a:solidFill>
                <a:schemeClr val="dk1"/>
              </a:solidFill>
              <a:effectLst/>
              <a:latin typeface="+mn-lt"/>
              <a:ea typeface="+mn-ea"/>
              <a:cs typeface="+mn-cs"/>
            </a:rPr>
            <a:t>業者への飼料の助成を実施したことなどが影響している。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・商工費</a:t>
          </a:r>
          <a:r>
            <a:rPr kumimoji="1" lang="ja-JP" altLang="en-US" sz="900" b="0" i="0" baseline="0">
              <a:solidFill>
                <a:schemeClr val="dk1"/>
              </a:solidFill>
              <a:effectLst/>
              <a:latin typeface="+mn-lt"/>
              <a:ea typeface="+mn-ea"/>
              <a:cs typeface="+mn-cs"/>
            </a:rPr>
            <a:t>の減少については、</a:t>
          </a:r>
          <a:r>
            <a:rPr kumimoji="1" lang="ja-JP" altLang="ja-JP" sz="900" b="0" i="0" baseline="0">
              <a:solidFill>
                <a:schemeClr val="dk1"/>
              </a:solidFill>
              <a:effectLst/>
              <a:latin typeface="+mn-lt"/>
              <a:ea typeface="+mn-ea"/>
              <a:cs typeface="+mn-cs"/>
            </a:rPr>
            <a:t>令和２年度からコロナ感染症対策関連の事業</a:t>
          </a:r>
          <a:r>
            <a:rPr kumimoji="1" lang="ja-JP" altLang="en-US" sz="900" b="0" i="0" baseline="0">
              <a:solidFill>
                <a:schemeClr val="dk1"/>
              </a:solidFill>
              <a:effectLst/>
              <a:latin typeface="+mn-lt"/>
              <a:ea typeface="+mn-ea"/>
              <a:cs typeface="+mn-cs"/>
            </a:rPr>
            <a:t>として</a:t>
          </a:r>
          <a:r>
            <a:rPr kumimoji="1" lang="ja-JP" altLang="ja-JP" sz="900" b="0" i="0" baseline="0">
              <a:solidFill>
                <a:schemeClr val="dk1"/>
              </a:solidFill>
              <a:effectLst/>
              <a:latin typeface="+mn-lt"/>
              <a:ea typeface="+mn-ea"/>
              <a:cs typeface="+mn-cs"/>
            </a:rPr>
            <a:t>消費喚起のため</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商品券発行</a:t>
          </a:r>
          <a:r>
            <a:rPr kumimoji="1" lang="ja-JP" altLang="en-US" sz="900" b="0" i="0" baseline="0">
              <a:solidFill>
                <a:schemeClr val="dk1"/>
              </a:solidFill>
              <a:effectLst/>
              <a:latin typeface="+mn-lt"/>
              <a:ea typeface="+mn-ea"/>
              <a:cs typeface="+mn-cs"/>
            </a:rPr>
            <a:t>事業</a:t>
          </a:r>
          <a:r>
            <a:rPr kumimoji="1" lang="ja-JP" altLang="ja-JP" sz="900" b="0" i="0" baseline="0">
              <a:solidFill>
                <a:schemeClr val="dk1"/>
              </a:solidFill>
              <a:effectLst/>
              <a:latin typeface="+mn-lt"/>
              <a:ea typeface="+mn-ea"/>
              <a:cs typeface="+mn-cs"/>
            </a:rPr>
            <a:t>などを実施して</a:t>
          </a:r>
          <a:r>
            <a:rPr kumimoji="1" lang="ja-JP" altLang="en-US" sz="900" b="0" i="0" baseline="0">
              <a:solidFill>
                <a:schemeClr val="dk1"/>
              </a:solidFill>
              <a:effectLst/>
              <a:latin typeface="+mn-lt"/>
              <a:ea typeface="+mn-ea"/>
              <a:cs typeface="+mn-cs"/>
            </a:rPr>
            <a:t>きたが、令和５年度は規模を縮小したことや、観光関連施設の普通建設事業費の減などが影響している。</a:t>
          </a:r>
          <a:endParaRPr lang="ja-JP" altLang="ja-JP" sz="900">
            <a:effectLst/>
          </a:endParaRPr>
        </a:p>
        <a:p>
          <a:r>
            <a:rPr kumimoji="1" lang="ja-JP" altLang="ja-JP" sz="900" b="0" i="0" baseline="0">
              <a:solidFill>
                <a:schemeClr val="dk1"/>
              </a:solidFill>
              <a:effectLst/>
              <a:latin typeface="+mn-lt"/>
              <a:ea typeface="+mn-ea"/>
              <a:cs typeface="+mn-cs"/>
            </a:rPr>
            <a:t>・消防費が類似団体に比べて高い傾向にあるのは、住民の居住区域が島の周囲沿岸部であり、消防・救急活動が非常に広範囲にわたることから消防分遣所を２箇所設置しているため、相応の人件費・物件費等（熊毛地区消防組合への負担金）が必要となることが要因となっ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lt"/>
              <a:ea typeface="+mn-ea"/>
              <a:cs typeface="+mn-cs"/>
            </a:rPr>
            <a:t>平成</a:t>
          </a:r>
          <a:r>
            <a:rPr kumimoji="1" lang="en-US" altLang="ja-JP" sz="800" b="0" i="0" baseline="0">
              <a:solidFill>
                <a:schemeClr val="dk1"/>
              </a:solidFill>
              <a:effectLst/>
              <a:latin typeface="+mn-lt"/>
              <a:ea typeface="+mn-ea"/>
              <a:cs typeface="+mn-cs"/>
            </a:rPr>
            <a:t>19</a:t>
          </a:r>
          <a:r>
            <a:rPr kumimoji="1" lang="ja-JP" altLang="ja-JP" sz="800" b="0" i="0" baseline="0">
              <a:solidFill>
                <a:schemeClr val="dk1"/>
              </a:solidFill>
              <a:effectLst/>
              <a:latin typeface="+mn-lt"/>
              <a:ea typeface="+mn-ea"/>
              <a:cs typeface="+mn-cs"/>
            </a:rPr>
            <a:t>年</a:t>
          </a:r>
          <a:r>
            <a:rPr kumimoji="1" lang="en-US" altLang="ja-JP" sz="800" b="0" i="0" baseline="0">
              <a:solidFill>
                <a:schemeClr val="dk1"/>
              </a:solidFill>
              <a:effectLst/>
              <a:latin typeface="+mn-lt"/>
              <a:ea typeface="+mn-ea"/>
              <a:cs typeface="+mn-cs"/>
            </a:rPr>
            <a:t>10</a:t>
          </a:r>
          <a:r>
            <a:rPr kumimoji="1" lang="ja-JP" altLang="ja-JP" sz="800" b="0" i="0" baseline="0">
              <a:solidFill>
                <a:schemeClr val="dk1"/>
              </a:solidFill>
              <a:effectLst/>
              <a:latin typeface="+mn-lt"/>
              <a:ea typeface="+mn-ea"/>
              <a:cs typeface="+mn-cs"/>
            </a:rPr>
            <a:t>月の合併当時、財政調整基金残高は標準財政規模の</a:t>
          </a:r>
          <a:r>
            <a:rPr kumimoji="1" lang="en-US" altLang="ja-JP" sz="800" b="0" i="0" baseline="0">
              <a:solidFill>
                <a:schemeClr val="dk1"/>
              </a:solidFill>
              <a:effectLst/>
              <a:latin typeface="+mn-lt"/>
              <a:ea typeface="+mn-ea"/>
              <a:cs typeface="+mn-cs"/>
            </a:rPr>
            <a:t>5.3</a:t>
          </a:r>
          <a:r>
            <a:rPr kumimoji="1" lang="ja-JP" altLang="ja-JP" sz="800" b="0" i="0" baseline="0">
              <a:solidFill>
                <a:schemeClr val="dk1"/>
              </a:solidFill>
              <a:effectLst/>
              <a:latin typeface="+mn-lt"/>
              <a:ea typeface="+mn-ea"/>
              <a:cs typeface="+mn-cs"/>
            </a:rPr>
            <a:t>％程度であったが、財政健全化へ向け</a:t>
          </a:r>
          <a:r>
            <a:rPr kumimoji="1" lang="ja-JP" altLang="en-US" sz="800" b="0" i="0" baseline="0">
              <a:solidFill>
                <a:schemeClr val="dk1"/>
              </a:solidFill>
              <a:effectLst/>
              <a:latin typeface="+mn-lt"/>
              <a:ea typeface="+mn-ea"/>
              <a:cs typeface="+mn-cs"/>
            </a:rPr>
            <a:t>て</a:t>
          </a:r>
          <a:r>
            <a:rPr kumimoji="1" lang="ja-JP" altLang="ja-JP" sz="800" b="0" i="0" baseline="0">
              <a:solidFill>
                <a:schemeClr val="dk1"/>
              </a:solidFill>
              <a:effectLst/>
              <a:latin typeface="+mn-lt"/>
              <a:ea typeface="+mn-ea"/>
              <a:cs typeface="+mn-cs"/>
            </a:rPr>
            <a:t>取組みを進め、平成</a:t>
          </a:r>
          <a:r>
            <a:rPr kumimoji="1" lang="en-US" altLang="ja-JP" sz="800" b="0" i="0" baseline="0">
              <a:solidFill>
                <a:schemeClr val="dk1"/>
              </a:solidFill>
              <a:effectLst/>
              <a:latin typeface="+mn-lt"/>
              <a:ea typeface="+mn-ea"/>
              <a:cs typeface="+mn-cs"/>
            </a:rPr>
            <a:t>28</a:t>
          </a:r>
          <a:r>
            <a:rPr kumimoji="1" lang="ja-JP" altLang="ja-JP" sz="800" b="0" i="0" baseline="0">
              <a:solidFill>
                <a:schemeClr val="dk1"/>
              </a:solidFill>
              <a:effectLst/>
              <a:latin typeface="+mn-lt"/>
              <a:ea typeface="+mn-ea"/>
              <a:cs typeface="+mn-cs"/>
            </a:rPr>
            <a:t>年度に</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％を超えるに至った。以降、</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％以上を維持しており、今後も財政健全化と町勢発展とのバランスを図りながら、安定した財政運営に努めていく。</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実質収支額は、</a:t>
          </a:r>
          <a:r>
            <a:rPr kumimoji="1" lang="en-US" altLang="ja-JP" sz="800" b="0" i="0" baseline="0">
              <a:solidFill>
                <a:schemeClr val="dk1"/>
              </a:solidFill>
              <a:effectLst/>
              <a:latin typeface="+mn-lt"/>
              <a:ea typeface="+mn-ea"/>
              <a:cs typeface="+mn-cs"/>
            </a:rPr>
            <a:t>1.99</a:t>
          </a:r>
          <a:r>
            <a:rPr kumimoji="1" lang="ja-JP" altLang="ja-JP" sz="800" b="0" i="0" baseline="0">
              <a:solidFill>
                <a:schemeClr val="dk1"/>
              </a:solidFill>
              <a:effectLst/>
              <a:latin typeface="+mn-lt"/>
              <a:ea typeface="+mn-ea"/>
              <a:cs typeface="+mn-cs"/>
            </a:rPr>
            <a:t>ポイント上昇し</a:t>
          </a:r>
          <a:r>
            <a:rPr kumimoji="1" lang="en-US" altLang="ja-JP" sz="800" b="0" i="0" baseline="0">
              <a:solidFill>
                <a:schemeClr val="dk1"/>
              </a:solidFill>
              <a:effectLst/>
              <a:latin typeface="+mn-lt"/>
              <a:ea typeface="+mn-ea"/>
              <a:cs typeface="+mn-cs"/>
            </a:rPr>
            <a:t>7.51</a:t>
          </a:r>
          <a:r>
            <a:rPr kumimoji="1" lang="ja-JP" altLang="en-US" sz="800" b="0" i="0" baseline="0">
              <a:solidFill>
                <a:schemeClr val="dk1"/>
              </a:solidFill>
              <a:effectLst/>
              <a:latin typeface="+mn-lt"/>
              <a:ea typeface="+mn-ea"/>
              <a:cs typeface="+mn-cs"/>
            </a:rPr>
            <a:t>ポイントとなった</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令和５年度は歳入歳出ともに減額となったが、普通建設事業等において当初の計画から事業の見直しや縮小などを行った事業があったことなどから歳出の減少額が歳入の減少額を大きく上回ったことが影響している。</a:t>
          </a:r>
          <a:r>
            <a:rPr kumimoji="1" lang="ja-JP" altLang="ja-JP" sz="800" b="0" i="0" baseline="0">
              <a:solidFill>
                <a:schemeClr val="dk1"/>
              </a:solidFill>
              <a:effectLst/>
              <a:latin typeface="+mn-lt"/>
              <a:ea typeface="+mn-ea"/>
              <a:cs typeface="+mn-cs"/>
            </a:rPr>
            <a:t>望ましいとされる</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％程度の範囲</a:t>
          </a:r>
          <a:r>
            <a:rPr kumimoji="1" lang="ja-JP" altLang="en-US" sz="800" b="0" i="0" baseline="0">
              <a:solidFill>
                <a:schemeClr val="dk1"/>
              </a:solidFill>
              <a:effectLst/>
              <a:latin typeface="+mn-lt"/>
              <a:ea typeface="+mn-ea"/>
              <a:cs typeface="+mn-cs"/>
            </a:rPr>
            <a:t>を上回っていることから適切な予算執行を心掛け</a:t>
          </a:r>
          <a:r>
            <a:rPr kumimoji="1" lang="ja-JP" altLang="ja-JP" sz="800" b="0" i="0" baseline="0">
              <a:solidFill>
                <a:schemeClr val="dk1"/>
              </a:solidFill>
              <a:effectLst/>
              <a:latin typeface="+mn-lt"/>
              <a:ea typeface="+mn-ea"/>
              <a:cs typeface="+mn-cs"/>
            </a:rPr>
            <a:t>健全な財政運営に努めることとする。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実質単年度収支は、単年度収支がプラスであり、また、財政調整基金の積立て及び取崩しについても突発的な事案もなく、概ね予定どおりの調整が可能となったことから</a:t>
          </a:r>
          <a:r>
            <a:rPr kumimoji="1" lang="en-US" altLang="ja-JP" sz="800" b="0" i="0" baseline="0">
              <a:solidFill>
                <a:schemeClr val="dk1"/>
              </a:solidFill>
              <a:effectLst/>
              <a:latin typeface="+mn-lt"/>
              <a:ea typeface="+mn-ea"/>
              <a:cs typeface="+mn-cs"/>
            </a:rPr>
            <a:t>1.72</a:t>
          </a:r>
          <a:r>
            <a:rPr kumimoji="1" lang="ja-JP" altLang="ja-JP" sz="800" b="0" i="0" baseline="0">
              <a:solidFill>
                <a:schemeClr val="dk1"/>
              </a:solidFill>
              <a:effectLst/>
              <a:latin typeface="+mn-lt"/>
              <a:ea typeface="+mn-ea"/>
              <a:cs typeface="+mn-cs"/>
            </a:rPr>
            <a:t>％となった。計画的な予算執行の周知徹底等により、過度な増減を及ぼさないよう適切な財政運営に心がける。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特別会計事業のうち、上水道事業（屋久島内の簡易水道事業が移行）、農業集落排水事業及び船舶事業は公営企業会計を導入して</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目を迎えた。公営企業会計に移行した各事業については、地方公営企業法で一般会計が負担すべきとされる経費（繰出基準）を除いて、料金収入などの自主財源で経営を行うことが原則とされており、収支状況としては、上水道事業 </a:t>
          </a:r>
          <a:r>
            <a:rPr kumimoji="1" lang="en-US" altLang="ja-JP" sz="1000" b="0" i="0" baseline="0">
              <a:solidFill>
                <a:schemeClr val="dk1"/>
              </a:solidFill>
              <a:effectLst/>
              <a:latin typeface="+mn-lt"/>
              <a:ea typeface="+mn-ea"/>
              <a:cs typeface="+mn-cs"/>
            </a:rPr>
            <a:t>0.53</a:t>
          </a:r>
          <a:r>
            <a:rPr kumimoji="1" lang="ja-JP" altLang="ja-JP" sz="1000" b="0" i="0" baseline="0">
              <a:solidFill>
                <a:schemeClr val="dk1"/>
              </a:solidFill>
              <a:effectLst/>
              <a:latin typeface="+mn-lt"/>
              <a:ea typeface="+mn-ea"/>
              <a:cs typeface="+mn-cs"/>
            </a:rPr>
            <a:t>％、農業集落排水事業 </a:t>
          </a:r>
          <a:r>
            <a:rPr kumimoji="1" lang="en-US" altLang="ja-JP" sz="1000" b="0" i="0" baseline="0">
              <a:solidFill>
                <a:schemeClr val="dk1"/>
              </a:solidFill>
              <a:effectLst/>
              <a:latin typeface="+mn-lt"/>
              <a:ea typeface="+mn-ea"/>
              <a:cs typeface="+mn-cs"/>
            </a:rPr>
            <a:t>0.06</a:t>
          </a:r>
          <a:r>
            <a:rPr kumimoji="1" lang="ja-JP" altLang="ja-JP" sz="1000" b="0" i="0" baseline="0">
              <a:solidFill>
                <a:schemeClr val="dk1"/>
              </a:solidFill>
              <a:effectLst/>
              <a:latin typeface="+mn-lt"/>
              <a:ea typeface="+mn-ea"/>
              <a:cs typeface="+mn-cs"/>
            </a:rPr>
            <a:t>％、船舶事業 </a:t>
          </a:r>
          <a:r>
            <a:rPr kumimoji="1" lang="en-US" altLang="ja-JP" sz="1000" b="0" i="0" baseline="0">
              <a:solidFill>
                <a:schemeClr val="dk1"/>
              </a:solidFill>
              <a:effectLst/>
              <a:latin typeface="+mn-lt"/>
              <a:ea typeface="+mn-ea"/>
              <a:cs typeface="+mn-cs"/>
            </a:rPr>
            <a:t>0.07</a:t>
          </a:r>
          <a:r>
            <a:rPr kumimoji="1" lang="ja-JP" altLang="ja-JP" sz="1000" b="0" i="0" baseline="0">
              <a:solidFill>
                <a:schemeClr val="dk1"/>
              </a:solidFill>
              <a:effectLst/>
              <a:latin typeface="+mn-lt"/>
              <a:ea typeface="+mn-ea"/>
              <a:cs typeface="+mn-cs"/>
            </a:rPr>
            <a:t>％と全会計が黒字</a:t>
          </a:r>
          <a:r>
            <a:rPr kumimoji="1" lang="ja-JP" altLang="en-US" sz="1000" b="0" i="0" baseline="0">
              <a:solidFill>
                <a:schemeClr val="dk1"/>
              </a:solidFill>
              <a:effectLst/>
              <a:latin typeface="+mn-lt"/>
              <a:ea typeface="+mn-ea"/>
              <a:cs typeface="+mn-cs"/>
            </a:rPr>
            <a:t>となって</a:t>
          </a:r>
          <a:r>
            <a:rPr kumimoji="1" lang="ja-JP" altLang="ja-JP" sz="1000" b="0" i="0" baseline="0">
              <a:solidFill>
                <a:schemeClr val="dk1"/>
              </a:solidFill>
              <a:effectLst/>
              <a:latin typeface="+mn-lt"/>
              <a:ea typeface="+mn-ea"/>
              <a:cs typeface="+mn-cs"/>
            </a:rPr>
            <a:t>いる。しかし、内情としては、繰出基準を超える一般会計からの補助金で赤字を解消している状況にあり、各事業とも経営基盤の強化や財政マネジメントの向上に努めることとしているものの、事業規模などからその効果は不透明であり、困難な運営を強いられてい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その他の黒字となっている介護保険事業及び国民健康保険事業、そして、収支均衡となっている診療所事業、後期高齢者医療事業についても、例年、一般会計から事務費分の繰入れや赤字補てんを実施している状況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a:t>
          </a:r>
          <a:r>
            <a:rPr lang="ja-JP" altLang="ja-JP" sz="1000">
              <a:solidFill>
                <a:schemeClr val="dk1"/>
              </a:solidFill>
              <a:effectLst/>
              <a:latin typeface="+mn-lt"/>
              <a:ea typeface="+mn-ea"/>
              <a:cs typeface="+mn-cs"/>
            </a:rPr>
            <a:t>その他会計（黒字）については、口永良部島内（本村地区）の簡易水道事業を従前どおり法非適用事業として実施しているものであり、他の会計同様</a:t>
          </a:r>
          <a:r>
            <a:rPr kumimoji="1" lang="ja-JP" altLang="ja-JP" sz="1000" b="0" i="0" baseline="0">
              <a:solidFill>
                <a:schemeClr val="dk1"/>
              </a:solidFill>
              <a:effectLst/>
              <a:latin typeface="+mn-lt"/>
              <a:ea typeface="+mn-ea"/>
              <a:cs typeface="+mn-cs"/>
            </a:rPr>
            <a:t>に一般会計からの繰入金により歳入歳出決算額の調整がなされている。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特別会計において、特に公営企業会計には独立採算による事業実施が望まれるところではあるが、地理的・地形的要因や事業規模等からみると非常に困難であるといわざるを得ない。これからも継続して</a:t>
          </a:r>
          <a:r>
            <a:rPr kumimoji="1" lang="ja-JP" altLang="ja-JP" sz="1000" b="0" i="0" baseline="0">
              <a:solidFill>
                <a:schemeClr val="dk1"/>
              </a:solidFill>
              <a:effectLst/>
              <a:latin typeface="+mn-lt"/>
              <a:ea typeface="+mn-ea"/>
              <a:cs typeface="+mn-cs"/>
            </a:rPr>
            <a:t>適切な財政運営に心がけるとともに、各公営企業及び公営事業については経営状況を精査し、</a:t>
          </a:r>
          <a:r>
            <a:rPr lang="ja-JP" altLang="ja-JP" sz="1000">
              <a:solidFill>
                <a:schemeClr val="dk1"/>
              </a:solidFill>
              <a:effectLst/>
              <a:latin typeface="+mn-lt"/>
              <a:ea typeface="+mn-ea"/>
              <a:cs typeface="+mn-cs"/>
            </a:rPr>
            <a:t>一般会計及び特別会計ともに連携して福祉の増進に</a:t>
          </a:r>
          <a:r>
            <a:rPr kumimoji="1" lang="ja-JP" altLang="ja-JP" sz="1000" b="0" i="0" baseline="0">
              <a:solidFill>
                <a:schemeClr val="dk1"/>
              </a:solidFill>
              <a:effectLst/>
              <a:latin typeface="+mn-lt"/>
              <a:ea typeface="+mn-ea"/>
              <a:cs typeface="+mn-cs"/>
            </a:rPr>
            <a:t>努めることとする。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分子のうち比率を増加させる要因となる元利償還金及び公営企業債の元利償還金に対する繰入金について、元利償還金は平成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年度に公債費負担適正化計画を策定以降、新規地方債の発行抑制などに努めて年々減少傾向にある。しかし、公共施設の老朽化が顕著となっており、今後は</a:t>
          </a:r>
          <a:r>
            <a:rPr kumimoji="1" lang="ja-JP" altLang="en-US" sz="900" b="0" i="0" baseline="0">
              <a:solidFill>
                <a:schemeClr val="dk1"/>
              </a:solidFill>
              <a:effectLst/>
              <a:latin typeface="+mn-lt"/>
              <a:ea typeface="+mn-ea"/>
              <a:cs typeface="+mn-cs"/>
            </a:rPr>
            <a:t>公共施設の更新や</a:t>
          </a:r>
          <a:r>
            <a:rPr kumimoji="1" lang="ja-JP" altLang="ja-JP" sz="900" b="0" i="0" baseline="0">
              <a:solidFill>
                <a:schemeClr val="dk1"/>
              </a:solidFill>
              <a:effectLst/>
              <a:latin typeface="+mn-lt"/>
              <a:ea typeface="+mn-ea"/>
              <a:cs typeface="+mn-cs"/>
            </a:rPr>
            <a:t>大規模改修の実施による地方債発行増加による元利償還金の増加が見込まれている。また、公営企業債の元利償還金に対する繰入金については、公営企業における老朽施設の更新が進められていることから、当該経費にかかる繰入金が増加傾向にあり、今後も増加が予想される。</a:t>
          </a:r>
          <a:endParaRPr lang="ja-JP" altLang="ja-JP" sz="900">
            <a:effectLst/>
          </a:endParaRPr>
        </a:p>
        <a:p>
          <a:r>
            <a:rPr kumimoji="1" lang="ja-JP" altLang="ja-JP" sz="900" b="0" i="0" baseline="0">
              <a:solidFill>
                <a:schemeClr val="dk1"/>
              </a:solidFill>
              <a:effectLst/>
              <a:latin typeface="+mn-lt"/>
              <a:ea typeface="+mn-ea"/>
              <a:cs typeface="+mn-cs"/>
            </a:rPr>
            <a:t>　一方、分子のうち比率を減少させる要因となる算入公債費等については、特定財源となる公営住宅使用料</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災害復旧費等に係る基準財政需要額などが大きく減少したため前年度より減少する結果となった。</a:t>
          </a:r>
          <a:endParaRPr lang="ja-JP" altLang="ja-JP" sz="900">
            <a:effectLst/>
          </a:endParaRPr>
        </a:p>
        <a:p>
          <a:r>
            <a:rPr kumimoji="1" lang="ja-JP" altLang="ja-JP" sz="900" b="0" i="0" baseline="0">
              <a:solidFill>
                <a:schemeClr val="dk1"/>
              </a:solidFill>
              <a:effectLst/>
              <a:latin typeface="+mn-lt"/>
              <a:ea typeface="+mn-ea"/>
              <a:cs typeface="+mn-cs"/>
            </a:rPr>
            <a:t>　実質公債費比率の分子は、その時々の情勢に応じた施策も影響し、年度間の増減が大きく捕捉は困難であるが、方針としては長期的視点に立った計画的な財政運営により、実質公債費比率の低減に努めていく。</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i="0" baseline="0">
              <a:solidFill>
                <a:schemeClr val="dk1"/>
              </a:solidFill>
              <a:effectLst/>
              <a:latin typeface="+mn-lt"/>
              <a:ea typeface="+mn-ea"/>
              <a:cs typeface="+mn-cs"/>
            </a:rPr>
            <a:t>記入すべき積立てなし。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分子のうち比率を増加させる要因となる地方債残高については、平成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月の合併以降、財政健全化への取組みを強化しており、その効果もあって年々減少傾向にあ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また、債務負担行為についても、平成７年度を始期とする約</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億円の大規模基盤整備の終期が令和９年度までであることから減少を続けている。また、公営企業債等繰入見込額については、施設の老朽化による更新整備が計画されていることから</a:t>
          </a:r>
          <a:r>
            <a:rPr kumimoji="1" lang="ja-JP" altLang="en-US" sz="900" b="0" i="0" baseline="0">
              <a:solidFill>
                <a:schemeClr val="dk1"/>
              </a:solidFill>
              <a:effectLst/>
              <a:latin typeface="+mn-lt"/>
              <a:ea typeface="+mn-ea"/>
              <a:cs typeface="+mn-cs"/>
            </a:rPr>
            <a:t>高止まりの状態で推移することが</a:t>
          </a:r>
          <a:r>
            <a:rPr kumimoji="1" lang="ja-JP" altLang="ja-JP" sz="900" b="0" i="0" baseline="0">
              <a:solidFill>
                <a:schemeClr val="dk1"/>
              </a:solidFill>
              <a:effectLst/>
              <a:latin typeface="+mn-lt"/>
              <a:ea typeface="+mn-ea"/>
              <a:cs typeface="+mn-cs"/>
            </a:rPr>
            <a:t>見込まれる。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一方、比率を減少させる要因である充当可能基金については、歳入確保の努力と事業の厳選等による歳出削減に取組み、決算剰余金を中心に基金への積立てを行っていることから増加傾向にあ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また、充当可能特定</a:t>
          </a:r>
          <a:r>
            <a:rPr kumimoji="1" lang="ja-JP" altLang="en-US" sz="900" b="0" i="0" baseline="0">
              <a:solidFill>
                <a:schemeClr val="dk1"/>
              </a:solidFill>
              <a:effectLst/>
              <a:latin typeface="+mn-lt"/>
              <a:ea typeface="+mn-ea"/>
              <a:cs typeface="+mn-cs"/>
            </a:rPr>
            <a:t>歳入</a:t>
          </a:r>
          <a:r>
            <a:rPr kumimoji="1" lang="ja-JP" altLang="ja-JP" sz="900" b="0" i="0" baseline="0">
              <a:solidFill>
                <a:schemeClr val="dk1"/>
              </a:solidFill>
              <a:effectLst/>
              <a:latin typeface="+mn-lt"/>
              <a:ea typeface="+mn-ea"/>
              <a:cs typeface="+mn-cs"/>
            </a:rPr>
            <a:t>については、公営住宅使用料が減少傾向に</a:t>
          </a:r>
          <a:r>
            <a:rPr kumimoji="1" lang="ja-JP" altLang="en-US" sz="900" b="0" i="0" baseline="0">
              <a:solidFill>
                <a:schemeClr val="dk1"/>
              </a:solidFill>
              <a:effectLst/>
              <a:latin typeface="+mn-lt"/>
              <a:ea typeface="+mn-ea"/>
              <a:cs typeface="+mn-cs"/>
            </a:rPr>
            <a:t>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将来負担比率の分子は令和３年度からマイナスとなっているが、今後の状況としては、</a:t>
          </a:r>
          <a:r>
            <a:rPr kumimoji="1" lang="ja-JP" altLang="en-US" sz="900" b="0" i="0" baseline="0">
              <a:solidFill>
                <a:schemeClr val="dk1"/>
              </a:solidFill>
              <a:effectLst/>
              <a:latin typeface="+mn-lt"/>
              <a:ea typeface="+mn-ea"/>
              <a:cs typeface="+mn-cs"/>
            </a:rPr>
            <a:t>一般廃棄物</a:t>
          </a:r>
          <a:r>
            <a:rPr kumimoji="1" lang="ja-JP" altLang="ja-JP" sz="900" b="0" i="0" baseline="0">
              <a:solidFill>
                <a:schemeClr val="dk1"/>
              </a:solidFill>
              <a:effectLst/>
              <a:latin typeface="+mn-lt"/>
              <a:ea typeface="+mn-ea"/>
              <a:cs typeface="+mn-cs"/>
            </a:rPr>
            <a:t>処理施設整備やその後予定している多目的交流センター（仮称）整備などの大型事業、さらには老朽施設の大規模改修など多額の地方債発行が見込まれること</a:t>
          </a:r>
          <a:r>
            <a:rPr kumimoji="1" lang="ja-JP" altLang="en-US" sz="900" b="0" i="0" baseline="0">
              <a:solidFill>
                <a:schemeClr val="dk1"/>
              </a:solidFill>
              <a:effectLst/>
              <a:latin typeface="+mn-lt"/>
              <a:ea typeface="+mn-ea"/>
              <a:cs typeface="+mn-cs"/>
            </a:rPr>
            <a:t>から</a:t>
          </a:r>
          <a:r>
            <a:rPr kumimoji="1" lang="ja-JP" altLang="ja-JP" sz="900" b="0" i="0" baseline="0">
              <a:solidFill>
                <a:schemeClr val="dk1"/>
              </a:solidFill>
              <a:effectLst/>
              <a:latin typeface="+mn-lt"/>
              <a:ea typeface="+mn-ea"/>
              <a:cs typeface="+mn-cs"/>
            </a:rPr>
            <a:t>地方債残高</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する</a:t>
          </a:r>
          <a:r>
            <a:rPr kumimoji="1" lang="ja-JP" altLang="ja-JP" sz="900" b="0" i="0" baseline="0">
              <a:solidFill>
                <a:schemeClr val="dk1"/>
              </a:solidFill>
              <a:effectLst/>
              <a:latin typeface="+mn-lt"/>
              <a:ea typeface="+mn-ea"/>
              <a:cs typeface="+mn-cs"/>
            </a:rPr>
            <a:t>一方で、公共施設整備</a:t>
          </a:r>
          <a:r>
            <a:rPr kumimoji="1" lang="ja-JP" altLang="en-US" sz="900" b="0" i="0" baseline="0">
              <a:solidFill>
                <a:schemeClr val="dk1"/>
              </a:solidFill>
              <a:effectLst/>
              <a:latin typeface="+mn-lt"/>
              <a:ea typeface="+mn-ea"/>
              <a:cs typeface="+mn-cs"/>
            </a:rPr>
            <a:t>基金</a:t>
          </a:r>
          <a:r>
            <a:rPr kumimoji="1" lang="ja-JP" altLang="ja-JP" sz="900" b="0" i="0" baseline="0">
              <a:solidFill>
                <a:schemeClr val="dk1"/>
              </a:solidFill>
              <a:effectLst/>
              <a:latin typeface="+mn-lt"/>
              <a:ea typeface="+mn-ea"/>
              <a:cs typeface="+mn-cs"/>
            </a:rPr>
            <a:t>などの取崩しが予想されることから、分子の増加が予想される。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のような見通しを踏まえ、これまで同様に長期振興計画等の各種計画に基づいた長期的かつ計画的な視点での事業の厳選などによる財政健全化と町勢発展に向けた各種事業実施とのバランスを図りながら、町民が安全に安心して住み続けられるまちづくりに努めることとす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55.9</a:t>
          </a:r>
          <a:r>
            <a:rPr kumimoji="1" lang="ja-JP" altLang="ja-JP" sz="1000" b="0" i="0" baseline="0">
              <a:solidFill>
                <a:schemeClr val="dk1"/>
              </a:solidFill>
              <a:effectLst/>
              <a:latin typeface="+mn-lt"/>
              <a:ea typeface="+mn-ea"/>
              <a:cs typeface="+mn-cs"/>
            </a:rPr>
            <a:t>億円であり、前年度から約</a:t>
          </a:r>
          <a:r>
            <a:rPr kumimoji="1" lang="en-US" altLang="ja-JP" sz="1000" b="0" i="0" baseline="0">
              <a:solidFill>
                <a:schemeClr val="dk1"/>
              </a:solidFill>
              <a:effectLst/>
              <a:latin typeface="+mn-lt"/>
              <a:ea typeface="+mn-ea"/>
              <a:cs typeface="+mn-cs"/>
            </a:rPr>
            <a:t>0.8</a:t>
          </a:r>
          <a:r>
            <a:rPr kumimoji="1" lang="ja-JP" altLang="ja-JP" sz="1000" b="0" i="0" baseline="0">
              <a:solidFill>
                <a:schemeClr val="dk1"/>
              </a:solidFill>
              <a:effectLst/>
              <a:latin typeface="+mn-lt"/>
              <a:ea typeface="+mn-ea"/>
              <a:cs typeface="+mn-cs"/>
            </a:rPr>
            <a:t>億円の増となっている。これは、財政調整基金は約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の減となったものの、</a:t>
          </a:r>
          <a:r>
            <a:rPr kumimoji="1" lang="ja-JP" altLang="en-US" sz="1000" b="0" i="0" baseline="0">
              <a:solidFill>
                <a:schemeClr val="dk1"/>
              </a:solidFill>
              <a:effectLst/>
              <a:latin typeface="+mn-lt"/>
              <a:ea typeface="+mn-ea"/>
              <a:cs typeface="+mn-cs"/>
            </a:rPr>
            <a:t>減債基金が約</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だいすき基金</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増加したことが要因である。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・財政調整</a:t>
          </a:r>
          <a:r>
            <a:rPr kumimoji="1" lang="ja-JP" altLang="en-US" sz="1000" b="0" i="0" baseline="0">
              <a:solidFill>
                <a:schemeClr val="dk1"/>
              </a:solidFill>
              <a:effectLst/>
              <a:latin typeface="+mn-lt"/>
              <a:ea typeface="+mn-ea"/>
              <a:cs typeface="+mn-cs"/>
            </a:rPr>
            <a:t>基金</a:t>
          </a:r>
          <a:r>
            <a:rPr kumimoji="1" lang="ja-JP" altLang="ja-JP" sz="1000" b="0" i="0" baseline="0">
              <a:solidFill>
                <a:schemeClr val="dk1"/>
              </a:solidFill>
              <a:effectLst/>
              <a:latin typeface="+mn-lt"/>
              <a:ea typeface="+mn-ea"/>
              <a:cs typeface="+mn-cs"/>
            </a:rPr>
            <a:t>は、当初予算において</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億円程度</a:t>
          </a:r>
          <a:r>
            <a:rPr kumimoji="1" lang="ja-JP" altLang="en-US" sz="1000" b="0" i="0" baseline="0">
              <a:solidFill>
                <a:schemeClr val="dk1"/>
              </a:solidFill>
              <a:effectLst/>
              <a:latin typeface="+mn-lt"/>
              <a:ea typeface="+mn-ea"/>
              <a:cs typeface="+mn-cs"/>
            </a:rPr>
            <a:t>を取崩して</a:t>
          </a:r>
          <a:r>
            <a:rPr kumimoji="1" lang="ja-JP" altLang="ja-JP" sz="1000" b="0" i="0" baseline="0">
              <a:solidFill>
                <a:schemeClr val="dk1"/>
              </a:solidFill>
              <a:effectLst/>
              <a:latin typeface="+mn-lt"/>
              <a:ea typeface="+mn-ea"/>
              <a:cs typeface="+mn-cs"/>
            </a:rPr>
            <a:t>の予算編成であったが、決算剰余金の積立て及び例年同様の歳入確保と事務事業の精査などの取組みにより、最終的に取崩額が積立金を</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a:t>
          </a:r>
          <a:r>
            <a:rPr kumimoji="1" lang="ja-JP" altLang="ja-JP" sz="1000" b="0" i="0" baseline="0">
              <a:solidFill>
                <a:schemeClr val="dk1"/>
              </a:solidFill>
              <a:effectLst/>
              <a:latin typeface="+mn-lt"/>
              <a:ea typeface="+mn-ea"/>
              <a:cs typeface="+mn-cs"/>
            </a:rPr>
            <a:t>程度上回ったことから減額となった。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・公共施設整備基金については、令和７年度稼働を目指す</a:t>
          </a:r>
          <a:r>
            <a:rPr kumimoji="1" lang="ja-JP" altLang="en-US" sz="1000" b="0" i="0" baseline="0">
              <a:solidFill>
                <a:schemeClr val="dk1"/>
              </a:solidFill>
              <a:effectLst/>
              <a:latin typeface="+mn-lt"/>
              <a:ea typeface="+mn-ea"/>
              <a:cs typeface="+mn-cs"/>
            </a:rPr>
            <a:t>一般廃棄物</a:t>
          </a:r>
          <a:r>
            <a:rPr kumimoji="1" lang="ja-JP" altLang="ja-JP" sz="1000" b="0" i="0" baseline="0">
              <a:solidFill>
                <a:schemeClr val="dk1"/>
              </a:solidFill>
              <a:effectLst/>
              <a:latin typeface="+mn-lt"/>
              <a:ea typeface="+mn-ea"/>
              <a:cs typeface="+mn-cs"/>
            </a:rPr>
            <a:t>処理施設整備</a:t>
          </a:r>
          <a:r>
            <a:rPr kumimoji="1" lang="ja-JP" altLang="en-US" sz="1000" b="0" i="0" baseline="0">
              <a:solidFill>
                <a:schemeClr val="dk1"/>
              </a:solidFill>
              <a:effectLst/>
              <a:latin typeface="+mn-lt"/>
              <a:ea typeface="+mn-ea"/>
              <a:cs typeface="+mn-cs"/>
            </a:rPr>
            <a:t>事業等の財源として約</a:t>
          </a:r>
          <a:r>
            <a:rPr kumimoji="1" lang="en-US" altLang="ja-JP" sz="1000" b="0" i="0" baseline="0">
              <a:solidFill>
                <a:schemeClr val="dk1"/>
              </a:solidFill>
              <a:effectLst/>
              <a:latin typeface="+mn-lt"/>
              <a:ea typeface="+mn-ea"/>
              <a:cs typeface="+mn-cs"/>
            </a:rPr>
            <a:t>3.3</a:t>
          </a:r>
          <a:r>
            <a:rPr kumimoji="1" lang="ja-JP" altLang="en-US" sz="1000" b="0" i="0" baseline="0">
              <a:solidFill>
                <a:schemeClr val="dk1"/>
              </a:solidFill>
              <a:effectLst/>
              <a:latin typeface="+mn-lt"/>
              <a:ea typeface="+mn-ea"/>
              <a:cs typeface="+mn-cs"/>
            </a:rPr>
            <a:t>億円の取崩しを行ったが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今後の</a:t>
          </a:r>
          <a:r>
            <a:rPr kumimoji="1" lang="ja-JP" altLang="ja-JP" sz="1000" b="0" i="0" baseline="0">
              <a:solidFill>
                <a:schemeClr val="dk1"/>
              </a:solidFill>
              <a:effectLst/>
              <a:latin typeface="+mn-lt"/>
              <a:ea typeface="+mn-ea"/>
              <a:cs typeface="+mn-cs"/>
            </a:rPr>
            <a:t>老朽施設の大規模改修等に備えて</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3.3</a:t>
          </a:r>
          <a:r>
            <a:rPr kumimoji="1" lang="ja-JP" altLang="en-US" sz="1000" b="0" i="0" baseline="0">
              <a:solidFill>
                <a:schemeClr val="dk1"/>
              </a:solidFill>
              <a:effectLst/>
              <a:latin typeface="+mn-lt"/>
              <a:ea typeface="+mn-ea"/>
              <a:cs typeface="+mn-cs"/>
            </a:rPr>
            <a:t>億円の積立てを行った事で前年度と同額となった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・屋久島町だいすき基金は寄附金を財源としている。寄附金は堅調に推移しているところであ</a:t>
          </a:r>
          <a:r>
            <a:rPr kumimoji="1" lang="ja-JP" altLang="en-US" sz="1000" b="0" i="0" baseline="0">
              <a:solidFill>
                <a:schemeClr val="dk1"/>
              </a:solidFill>
              <a:effectLst/>
              <a:latin typeface="+mn-lt"/>
              <a:ea typeface="+mn-ea"/>
              <a:cs typeface="+mn-cs"/>
            </a:rPr>
            <a:t>るが</a:t>
          </a:r>
          <a:r>
            <a:rPr kumimoji="1" lang="ja-JP" altLang="ja-JP" sz="1000" b="0" i="0" baseline="0">
              <a:solidFill>
                <a:schemeClr val="dk1"/>
              </a:solidFill>
              <a:effectLst/>
              <a:latin typeface="+mn-lt"/>
              <a:ea typeface="+mn-ea"/>
              <a:cs typeface="+mn-cs"/>
            </a:rPr>
            <a:t>、各種事業への積極的な活用も図ったことから約</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億</a:t>
          </a:r>
          <a:r>
            <a:rPr kumimoji="1" lang="ja-JP" altLang="ja-JP" sz="1000" b="0" i="0" baseline="0">
              <a:solidFill>
                <a:schemeClr val="dk1"/>
              </a:solidFill>
              <a:effectLst/>
              <a:latin typeface="+mn-lt"/>
              <a:ea typeface="+mn-ea"/>
              <a:cs typeface="+mn-cs"/>
            </a:rPr>
            <a:t>円の増加となった。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・基金総額は、平成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月の合併以降、財政健全化に向けての努力により年々増加している。令和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年度決算では標準財政規模の</a:t>
          </a:r>
          <a:r>
            <a:rPr kumimoji="1" lang="en-US" altLang="ja-JP" sz="1000" b="0" i="0" baseline="0">
              <a:solidFill>
                <a:schemeClr val="dk1"/>
              </a:solidFill>
              <a:effectLst/>
              <a:latin typeface="+mn-lt"/>
              <a:ea typeface="+mn-ea"/>
              <a:cs typeface="+mn-cs"/>
            </a:rPr>
            <a:t>89.3</a:t>
          </a:r>
          <a:r>
            <a:rPr kumimoji="1" lang="ja-JP" altLang="ja-JP" sz="1000" b="0" i="0" baseline="0">
              <a:solidFill>
                <a:schemeClr val="dk1"/>
              </a:solidFill>
              <a:effectLst/>
              <a:latin typeface="+mn-lt"/>
              <a:ea typeface="+mn-ea"/>
              <a:cs typeface="+mn-cs"/>
            </a:rPr>
            <a:t>％となっている。財政調整基金は、その目的が年度間の財源の不均衡を調整するためのものであり、また、特定目的基金は定めた目的のために有効に活用されるべきものであることから、常に一定した住民サービスに心がけるとともに、それぞれの目的のために慎重かつ効果的な活用に努める必要がある。本町はこれまで財政健全化を最優先にして大規模な施設整備等を控えてきたこともあって施設の老朽化が進んでいる現状がある。複雑化かつ多様化が進んでいる住民ニーズ、さらには、時代に即応した施策の展開など、町民にとって住みやすく、さらには、次代を担う子供たちが夢や希望を持つことができるまちづくりに資するよう効果的な基金の活用を図っていくことと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・屋久島町公共施設整備基金：公共施設の新設や改修などに要する経費の財源に充てることを目的として設置。国県支出金や地方債では賄えない事業費の財源として活用。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・屋久島町旧支所周辺にぎわい創出事業基金：旧町の本庁舎（旧支所）取壊しに伴って閑散とする跡地周辺地域に新たなにぎわいを創出するための事業の財源として活用。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a:t>
          </a:r>
          <a:r>
            <a:rPr lang="ja-JP" altLang="ja-JP" sz="100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・屋久島町岩崎育英奨学基金：</a:t>
          </a:r>
          <a:r>
            <a:rPr lang="ja-JP" altLang="ja-JP" sz="1000" b="0" i="0" baseline="0">
              <a:solidFill>
                <a:schemeClr val="dk1"/>
              </a:solidFill>
              <a:effectLst/>
              <a:latin typeface="+mn-lt"/>
              <a:ea typeface="+mn-ea"/>
              <a:cs typeface="+mn-cs"/>
            </a:rPr>
            <a:t>育英奨学資金としての貸与又は青少年研修費として運用する</a:t>
          </a:r>
          <a:r>
            <a:rPr kumimoji="1" lang="ja-JP" altLang="ja-JP" sz="1000" b="0" i="0" baseline="0">
              <a:solidFill>
                <a:schemeClr val="dk1"/>
              </a:solidFill>
              <a:effectLst/>
              <a:latin typeface="+mn-lt"/>
              <a:ea typeface="+mn-ea"/>
              <a:cs typeface="+mn-cs"/>
            </a:rPr>
            <a:t>事業の財源として活用。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・屋久島町公共施設整備基金：公共施設改修等のための財源とし</a:t>
          </a:r>
          <a:r>
            <a:rPr kumimoji="1" lang="ja-JP" altLang="en-US" sz="1000" b="0" i="0" baseline="0">
              <a:solidFill>
                <a:schemeClr val="dk1"/>
              </a:solidFill>
              <a:effectLst/>
              <a:latin typeface="+mn-lt"/>
              <a:ea typeface="+mn-ea"/>
              <a:cs typeface="+mn-cs"/>
            </a:rPr>
            <a:t>ている</a:t>
          </a:r>
          <a:r>
            <a:rPr kumimoji="1" lang="ja-JP" altLang="ja-JP" sz="1000" b="0" i="0" baseline="0">
              <a:solidFill>
                <a:schemeClr val="dk1"/>
              </a:solidFill>
              <a:effectLst/>
              <a:latin typeface="+mn-lt"/>
              <a:ea typeface="+mn-ea"/>
              <a:cs typeface="+mn-cs"/>
            </a:rPr>
            <a:t>が、一般廃棄物処理施設整備事業等の財源として約</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億円の取崩しを行ったが、今後の老朽施設の大規模改修等に備えて約</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億円の積立てを行った事で前年度と同額</a:t>
          </a:r>
          <a:r>
            <a:rPr kumimoji="1" lang="ja-JP" altLang="en-US"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・屋久島町だいすき基金：基金活用事業の財源としたが、寄付金額が活用額を上回ったことから</a:t>
          </a:r>
          <a:r>
            <a:rPr kumimoji="1" lang="ja-JP" altLang="en-US" sz="1000" b="0" i="0" baseline="0">
              <a:solidFill>
                <a:schemeClr val="dk1"/>
              </a:solidFill>
              <a:effectLst/>
              <a:latin typeface="+mn-lt"/>
              <a:ea typeface="+mn-ea"/>
              <a:cs typeface="+mn-cs"/>
            </a:rPr>
            <a:t>増額となった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・屋久島町旧支所周辺にぎわい創出事業基金：実施事業の検討段階であり活用までには至らなかったために預金利子のみ増額となった。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・屋久島町未来につなぐ森林づくり基金：基金活用事業の財源としたが、森林環境譲与税の額</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活用額</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上回ったことから</a:t>
          </a:r>
          <a:r>
            <a:rPr kumimoji="1" lang="ja-JP" altLang="en-US" sz="1000" b="0" i="0" baseline="0">
              <a:solidFill>
                <a:schemeClr val="dk1"/>
              </a:solidFill>
              <a:effectLst/>
              <a:latin typeface="+mn-lt"/>
              <a:ea typeface="+mn-ea"/>
              <a:cs typeface="+mn-cs"/>
            </a:rPr>
            <a:t>減額となった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・屋久島町岩崎育英奨学基金：当基金の活用までには至らなかったために預金利子のみ増加。</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・屋久島町公共施設整備基金：</a:t>
          </a:r>
          <a:r>
            <a:rPr kumimoji="1" lang="ja-JP" altLang="en-US" sz="1000" b="0" i="0" baseline="0">
              <a:solidFill>
                <a:schemeClr val="dk1"/>
              </a:solidFill>
              <a:effectLst/>
              <a:latin typeface="+mn-lt"/>
              <a:ea typeface="+mn-ea"/>
              <a:cs typeface="+mn-cs"/>
            </a:rPr>
            <a:t>一般廃棄物</a:t>
          </a:r>
          <a:r>
            <a:rPr kumimoji="1" lang="ja-JP" altLang="ja-JP" sz="1000" b="0" i="0" baseline="0">
              <a:solidFill>
                <a:schemeClr val="dk1"/>
              </a:solidFill>
              <a:effectLst/>
              <a:latin typeface="+mn-lt"/>
              <a:ea typeface="+mn-ea"/>
              <a:cs typeface="+mn-cs"/>
            </a:rPr>
            <a:t>処理施設整備事業、その後に予定する多目的交流センター</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仮称</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整備及び老朽施設等の整備、改修等に活用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・屋久島町だいすき基金：全国から寄せられる好意に応えるべく、基金活用事業の積極的な拡大を図っていく。寄附金の額に応じて今後も活用を行う。</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・屋久島町旧支所周辺にぎわい創出事業基金：旧町本庁舎（旧支所）跡地周辺地域のにぎわい創出のため、充当すべき事業を実施する際の財源として活用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・屋久島町未来につなぐ森林づくり基金：森林環境税の制度の趣旨に沿った森林の保護保全等に資する事業に積極的に活用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・岩崎育英奨学基金：基金充当すべき事業を実施する際の財源として活用</a:t>
          </a:r>
          <a:r>
            <a:rPr kumimoji="1" lang="ja-JP" altLang="en-US" sz="1000" b="0" i="0" baseline="0">
              <a:solidFill>
                <a:schemeClr val="dk1"/>
              </a:solidFill>
              <a:effectLst/>
              <a:latin typeface="+mn-lt"/>
              <a:ea typeface="+mn-ea"/>
              <a:cs typeface="+mn-cs"/>
            </a:rPr>
            <a:t>を行う</a:t>
          </a:r>
          <a:r>
            <a:rPr kumimoji="1" lang="ja-JP" altLang="ja-JP" sz="1000" b="0" i="0" baseline="0">
              <a:solidFill>
                <a:schemeClr val="dk1"/>
              </a:solidFill>
              <a:effectLst/>
              <a:latin typeface="+mn-lt"/>
              <a:ea typeface="+mn-ea"/>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22.9</a:t>
          </a:r>
          <a:r>
            <a:rPr kumimoji="1" lang="ja-JP" altLang="ja-JP" sz="1000" b="0" i="0" baseline="0">
              <a:solidFill>
                <a:schemeClr val="dk1"/>
              </a:solidFill>
              <a:effectLst/>
              <a:latin typeface="+mn-lt"/>
              <a:ea typeface="+mn-ea"/>
              <a:cs typeface="+mn-cs"/>
            </a:rPr>
            <a:t>億円となり、前年度から約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億円減少</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２年続けての減となったところである。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・当初予算編成においては、例年財政調整基金を取崩しての予算編成を強いられており、令和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前年度より約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a:t>
          </a:r>
          <a:r>
            <a:rPr kumimoji="1" lang="ja-JP" altLang="en-US" sz="1000" b="0" i="0" baseline="0">
              <a:solidFill>
                <a:schemeClr val="dk1"/>
              </a:solidFill>
              <a:effectLst/>
              <a:latin typeface="+mn-lt"/>
              <a:ea typeface="+mn-ea"/>
              <a:cs typeface="+mn-cs"/>
            </a:rPr>
            <a:t>増額し</a:t>
          </a:r>
          <a:r>
            <a:rPr kumimoji="1" lang="ja-JP" altLang="ja-JP"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億円</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取崩し</a:t>
          </a:r>
          <a:r>
            <a:rPr kumimoji="1" lang="ja-JP" altLang="en-US" sz="1000" b="0" i="0" baseline="0">
              <a:solidFill>
                <a:schemeClr val="dk1"/>
              </a:solidFill>
              <a:effectLst/>
              <a:latin typeface="+mn-lt"/>
              <a:ea typeface="+mn-ea"/>
              <a:cs typeface="+mn-cs"/>
            </a:rPr>
            <a:t>て</a:t>
          </a:r>
          <a:r>
            <a:rPr kumimoji="1" lang="ja-JP" altLang="ja-JP" sz="1000" b="0" i="0" baseline="0">
              <a:solidFill>
                <a:schemeClr val="dk1"/>
              </a:solidFill>
              <a:effectLst/>
              <a:latin typeface="+mn-lt"/>
              <a:ea typeface="+mn-ea"/>
              <a:cs typeface="+mn-cs"/>
            </a:rPr>
            <a:t>の編成となった。決算においては、取崩額を約</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億円減らすことができたことから約</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億円となったものの、積立金は決算剰余金を主とした約</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億円であったことから、基金の総額としては約</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億円減らすこととなった。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コロナ禍以降も原材料や燃油等の価格高騰などの影響により低迷する各種</a:t>
          </a:r>
          <a:r>
            <a:rPr kumimoji="1" lang="ja-JP" altLang="ja-JP" sz="1000" b="0" i="0" baseline="0">
              <a:solidFill>
                <a:schemeClr val="dk1"/>
              </a:solidFill>
              <a:effectLst/>
              <a:latin typeface="+mn-lt"/>
              <a:ea typeface="+mn-ea"/>
              <a:cs typeface="+mn-cs"/>
            </a:rPr>
            <a:t>産業</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振興や地域活性化に向けた施策の展開、さらには近年加速度的に進行している人口減少や少子高齢化等による扶助費や補助費といった経常経費の増高が予想されるなど、基金の目的である年度間の財源の不均衡の調整の必要性が強く見込まれている。年度間での住民サービスの不均衡を生じさせないよう、これまで同様に歳入確保と歳出削減に努めながら、概ね</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億円程度</a:t>
          </a:r>
          <a:r>
            <a:rPr kumimoji="1" lang="ja-JP" altLang="en-US" sz="1000" b="0" i="0" baseline="0">
              <a:solidFill>
                <a:schemeClr val="dk1"/>
              </a:solidFill>
              <a:effectLst/>
              <a:latin typeface="+mn-ea"/>
              <a:ea typeface="+mn-ea"/>
              <a:cs typeface="+mn-cs"/>
            </a:rPr>
            <a:t>（</a:t>
          </a:r>
          <a:r>
            <a:rPr kumimoji="1" lang="en-US" altLang="ja-JP" sz="1000" b="0" i="0" baseline="0">
              <a:solidFill>
                <a:schemeClr val="dk1"/>
              </a:solidFill>
              <a:effectLst/>
              <a:latin typeface="+mn-ea"/>
              <a:ea typeface="+mn-ea"/>
              <a:cs typeface="+mn-cs"/>
            </a:rPr>
            <a:t>(</a:t>
          </a:r>
          <a:r>
            <a:rPr kumimoji="1" lang="ja-JP" altLang="en-US" sz="1000" b="0" i="0" baseline="0">
              <a:solidFill>
                <a:schemeClr val="dk1"/>
              </a:solidFill>
              <a:effectLst/>
              <a:latin typeface="+mn-ea"/>
              <a:ea typeface="+mn-ea"/>
              <a:cs typeface="+mn-cs"/>
            </a:rPr>
            <a:t>標準財政規模</a:t>
          </a:r>
          <a:r>
            <a:rPr kumimoji="1" lang="en-US" altLang="ja-JP" sz="1000" b="0" i="0" baseline="0">
              <a:solidFill>
                <a:schemeClr val="dk1"/>
              </a:solidFill>
              <a:effectLst/>
              <a:latin typeface="+mn-ea"/>
              <a:ea typeface="+mn-ea"/>
              <a:cs typeface="+mn-cs"/>
            </a:rPr>
            <a:t>×5</a:t>
          </a:r>
          <a:r>
            <a:rPr kumimoji="1" lang="ja-JP" altLang="en-US" sz="1000" b="0" i="0" baseline="0">
              <a:solidFill>
                <a:schemeClr val="dk1"/>
              </a:solidFill>
              <a:effectLst/>
              <a:latin typeface="+mn-ea"/>
              <a:ea typeface="+mn-ea"/>
              <a:cs typeface="+mn-cs"/>
            </a:rPr>
            <a:t>％</a:t>
          </a:r>
          <a:r>
            <a:rPr kumimoji="1" lang="en-US" altLang="ja-JP" sz="1000" b="0" i="0" baseline="0">
              <a:solidFill>
                <a:schemeClr val="dk1"/>
              </a:solidFill>
              <a:effectLst/>
              <a:latin typeface="+mn-ea"/>
              <a:ea typeface="+mn-ea"/>
              <a:cs typeface="+mn-cs"/>
            </a:rPr>
            <a:t>)+(12,000</a:t>
          </a:r>
          <a:r>
            <a:rPr kumimoji="1" lang="ja-JP" altLang="en-US" sz="1000" b="0" i="0" baseline="0">
              <a:solidFill>
                <a:schemeClr val="dk1"/>
              </a:solidFill>
              <a:effectLst/>
              <a:latin typeface="+mn-ea"/>
              <a:ea typeface="+mn-ea"/>
              <a:cs typeface="+mn-cs"/>
            </a:rPr>
            <a:t>人</a:t>
          </a:r>
          <a:r>
            <a:rPr kumimoji="1" lang="en-US" altLang="ja-JP" sz="1000" b="0" i="0" baseline="0">
              <a:solidFill>
                <a:schemeClr val="dk1"/>
              </a:solidFill>
              <a:effectLst/>
              <a:latin typeface="+mn-ea"/>
              <a:ea typeface="+mn-ea"/>
              <a:cs typeface="+mn-cs"/>
            </a:rPr>
            <a:t>×150</a:t>
          </a:r>
          <a:r>
            <a:rPr kumimoji="1" lang="ja-JP" altLang="en-US" sz="1000" b="0" i="0" baseline="0">
              <a:solidFill>
                <a:schemeClr val="dk1"/>
              </a:solidFill>
              <a:effectLst/>
              <a:latin typeface="+mn-ea"/>
              <a:ea typeface="+mn-ea"/>
              <a:cs typeface="+mn-cs"/>
            </a:rPr>
            <a:t>千円</a:t>
          </a:r>
          <a:r>
            <a:rPr kumimoji="1" lang="en-US" altLang="ja-JP" sz="1000" b="0" i="0" baseline="0">
              <a:solidFill>
                <a:schemeClr val="dk1"/>
              </a:solidFill>
              <a:effectLst/>
              <a:latin typeface="+mn-ea"/>
              <a:ea typeface="+mn-ea"/>
              <a:cs typeface="+mn-cs"/>
            </a:rPr>
            <a:t>)</a:t>
          </a:r>
          <a:r>
            <a:rPr kumimoji="1" lang="ja-JP" altLang="en-US" sz="1000" b="0" i="0" baseline="0">
              <a:solidFill>
                <a:schemeClr val="dk1"/>
              </a:solidFill>
              <a:effectLst/>
              <a:latin typeface="+mn-ea"/>
              <a:ea typeface="+mn-ea"/>
              <a:cs typeface="+mn-cs"/>
            </a:rPr>
            <a:t>）</a:t>
          </a:r>
          <a:r>
            <a:rPr kumimoji="1" lang="ja-JP" altLang="ja-JP" sz="1000" b="0" i="0" baseline="0">
              <a:solidFill>
                <a:schemeClr val="dk1"/>
              </a:solidFill>
              <a:effectLst/>
              <a:latin typeface="+mn-ea"/>
              <a:ea typeface="+mn-ea"/>
              <a:cs typeface="+mn-cs"/>
            </a:rPr>
            <a:t>の残高</a:t>
          </a:r>
          <a:r>
            <a:rPr kumimoji="1" lang="ja-JP" altLang="ja-JP" sz="1000" b="0" i="0" baseline="0">
              <a:solidFill>
                <a:schemeClr val="dk1"/>
              </a:solidFill>
              <a:effectLst/>
              <a:latin typeface="+mn-lt"/>
              <a:ea typeface="+mn-ea"/>
              <a:cs typeface="+mn-cs"/>
            </a:rPr>
            <a:t>を確保しながら行財政運営に努めることとする。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・基金残高は標準財政規模の</a:t>
          </a:r>
          <a:r>
            <a:rPr kumimoji="1" lang="en-US" altLang="ja-JP" sz="1000" b="0" i="0" baseline="0">
              <a:solidFill>
                <a:schemeClr val="dk1"/>
              </a:solidFill>
              <a:effectLst/>
              <a:latin typeface="+mn-lt"/>
              <a:ea typeface="+mn-ea"/>
              <a:cs typeface="+mn-cs"/>
            </a:rPr>
            <a:t>36.6</a:t>
          </a:r>
          <a:r>
            <a:rPr kumimoji="1" lang="ja-JP" altLang="ja-JP" sz="1000" b="0" i="0" baseline="0">
              <a:solidFill>
                <a:schemeClr val="dk1"/>
              </a:solidFill>
              <a:effectLst/>
              <a:latin typeface="+mn-lt"/>
              <a:ea typeface="+mn-ea"/>
              <a:cs typeface="+mn-cs"/>
            </a:rPr>
            <a:t>％となり、昨年度と比較して</a:t>
          </a:r>
          <a:r>
            <a:rPr kumimoji="1" lang="en-US" altLang="ja-JP" sz="1000" b="0" i="0" baseline="0">
              <a:solidFill>
                <a:schemeClr val="dk1"/>
              </a:solidFill>
              <a:effectLst/>
              <a:latin typeface="+mn-lt"/>
              <a:ea typeface="+mn-ea"/>
              <a:cs typeface="+mn-cs"/>
            </a:rPr>
            <a:t>0.1</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となった。合併からこれまで財政健全化を最優先にしてきたところであるが、多様化・複雑化が進む住民ニーズを的確にとら</a:t>
          </a:r>
          <a:r>
            <a:rPr kumimoji="1" lang="ja-JP" altLang="en-US" sz="1000" b="0" i="0" baseline="0">
              <a:solidFill>
                <a:sysClr val="windowText" lastClr="000000"/>
              </a:solidFill>
              <a:effectLst/>
              <a:latin typeface="+mn-lt"/>
              <a:ea typeface="+mn-ea"/>
              <a:cs typeface="+mn-cs"/>
            </a:rPr>
            <a:t>え</a:t>
          </a:r>
          <a:r>
            <a:rPr kumimoji="1" lang="ja-JP" altLang="ja-JP" sz="1000" b="0" i="0" baseline="0">
              <a:solidFill>
                <a:schemeClr val="dk1"/>
              </a:solidFill>
              <a:effectLst/>
              <a:latin typeface="+mn-lt"/>
              <a:ea typeface="+mn-ea"/>
              <a:cs typeface="+mn-cs"/>
            </a:rPr>
            <a:t>た行政サービスや時代に即応した施策の展開などにより、町民にとって住みよいまちづくりに努めることとする。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年度末の基金残高は約</a:t>
          </a:r>
          <a:r>
            <a:rPr kumimoji="1" lang="en-US" altLang="ja-JP" sz="1000" b="0" i="0" baseline="0">
              <a:solidFill>
                <a:schemeClr val="dk1"/>
              </a:solidFill>
              <a:effectLst/>
              <a:latin typeface="+mn-lt"/>
              <a:ea typeface="+mn-ea"/>
              <a:cs typeface="+mn-cs"/>
            </a:rPr>
            <a:t>4.0</a:t>
          </a:r>
          <a:r>
            <a:rPr kumimoji="1" lang="ja-JP" altLang="ja-JP" sz="1000" b="0" i="0" baseline="0">
              <a:solidFill>
                <a:schemeClr val="dk1"/>
              </a:solidFill>
              <a:effectLst/>
              <a:latin typeface="+mn-lt"/>
              <a:ea typeface="+mn-ea"/>
              <a:cs typeface="+mn-cs"/>
            </a:rPr>
            <a:t>億円であり、前年度</a:t>
          </a:r>
          <a:r>
            <a:rPr kumimoji="1" lang="ja-JP" altLang="en-US" sz="1000" b="0" i="0" baseline="0">
              <a:solidFill>
                <a:schemeClr val="dk1"/>
              </a:solidFill>
              <a:effectLst/>
              <a:latin typeface="+mn-lt"/>
              <a:ea typeface="+mn-ea"/>
              <a:cs typeface="+mn-cs"/>
            </a:rPr>
            <a:t>から約</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億円増額</a:t>
          </a:r>
          <a:r>
            <a:rPr kumimoji="1" lang="ja-JP" altLang="ja-JP" sz="1000" b="0" i="0" baseline="0">
              <a:solidFill>
                <a:schemeClr val="dk1"/>
              </a:solidFill>
              <a:effectLst/>
              <a:latin typeface="+mn-lt"/>
              <a:ea typeface="+mn-ea"/>
              <a:cs typeface="+mn-cs"/>
            </a:rPr>
            <a:t>となっている。これは、本町が起債を行う場合には辺地対策事業債や過疎対策事業債など、毎年度元利償還金の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％又は</a:t>
          </a:r>
          <a:r>
            <a:rPr kumimoji="1" lang="en-US" altLang="ja-JP" sz="1000" b="0" i="0" baseline="0">
              <a:solidFill>
                <a:schemeClr val="dk1"/>
              </a:solidFill>
              <a:effectLst/>
              <a:latin typeface="+mn-lt"/>
              <a:ea typeface="+mn-ea"/>
              <a:cs typeface="+mn-cs"/>
            </a:rPr>
            <a:t>70</a:t>
          </a:r>
          <a:r>
            <a:rPr kumimoji="1" lang="ja-JP" altLang="ja-JP" sz="1000" b="0" i="0" baseline="0">
              <a:solidFill>
                <a:schemeClr val="dk1"/>
              </a:solidFill>
              <a:effectLst/>
              <a:latin typeface="+mn-lt"/>
              <a:ea typeface="+mn-ea"/>
              <a:cs typeface="+mn-cs"/>
            </a:rPr>
            <a:t>％が地方交付税の基準財政需要額に算入される起債を主としていることや、償還方法において満期一括償還方式による借入れをしていないことなどによるものである。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月の合併以降、事業の厳選などにより地方債残高の削減及び公債費の抑制に努めており、また、事業実施にあたっての起債についても、辺地対策事業債や過疎対策事業債などの交付税措置（毎年度元利償還金の一部が地方交付税の基準財政需要額に算入）のある起債や、利率を低く抑えられる公的資金が利用できる地方債を主として利用しており、今後も同様の方針により取り組んでいく。</a:t>
          </a:r>
          <a:endParaRPr lang="ja-JP" altLang="ja-JP" sz="1000">
            <a:effectLst/>
          </a:endParaRPr>
        </a:p>
        <a:p>
          <a:r>
            <a:rPr kumimoji="1" lang="ja-JP" altLang="ja-JP" sz="100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年度をピークとして年々減少傾向にある。満期一括償還方式での借入れを行っていない現状を踏まえ、毎年度</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13784672</v>
      </c>
      <c r="BO4" s="371"/>
      <c r="BP4" s="371"/>
      <c r="BQ4" s="371"/>
      <c r="BR4" s="371"/>
      <c r="BS4" s="371"/>
      <c r="BT4" s="371"/>
      <c r="BU4" s="372"/>
      <c r="BV4" s="370">
        <v>14621625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12286708</v>
      </c>
      <c r="BO5" s="408"/>
      <c r="BP5" s="408"/>
      <c r="BQ5" s="408"/>
      <c r="BR5" s="408"/>
      <c r="BS5" s="408"/>
      <c r="BT5" s="408"/>
      <c r="BU5" s="409"/>
      <c r="BV5" s="407">
        <v>13953846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87.4</v>
      </c>
      <c r="CU5" s="405"/>
      <c r="CV5" s="405"/>
      <c r="CW5" s="405"/>
      <c r="CX5" s="405"/>
      <c r="CY5" s="405"/>
      <c r="CZ5" s="405"/>
      <c r="DA5" s="406"/>
      <c r="DB5" s="404">
        <v>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1497964</v>
      </c>
      <c r="BO6" s="408"/>
      <c r="BP6" s="408"/>
      <c r="BQ6" s="408"/>
      <c r="BR6" s="408"/>
      <c r="BS6" s="408"/>
      <c r="BT6" s="408"/>
      <c r="BU6" s="409"/>
      <c r="BV6" s="407">
        <v>667779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1027845</v>
      </c>
      <c r="BO7" s="408"/>
      <c r="BP7" s="408"/>
      <c r="BQ7" s="408"/>
      <c r="BR7" s="408"/>
      <c r="BS7" s="408"/>
      <c r="BT7" s="408"/>
      <c r="BU7" s="409"/>
      <c r="BV7" s="407">
        <v>321481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6256477</v>
      </c>
      <c r="CU7" s="408"/>
      <c r="CV7" s="408"/>
      <c r="CW7" s="408"/>
      <c r="CX7" s="408"/>
      <c r="CY7" s="408"/>
      <c r="CZ7" s="408"/>
      <c r="DA7" s="409"/>
      <c r="DB7" s="407">
        <v>6275579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470119</v>
      </c>
      <c r="BO8" s="408"/>
      <c r="BP8" s="408"/>
      <c r="BQ8" s="408"/>
      <c r="BR8" s="408"/>
      <c r="BS8" s="408"/>
      <c r="BT8" s="408"/>
      <c r="BU8" s="409"/>
      <c r="BV8" s="407">
        <v>346298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11858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123821</v>
      </c>
      <c r="BO9" s="408"/>
      <c r="BP9" s="408"/>
      <c r="BQ9" s="408"/>
      <c r="BR9" s="408"/>
      <c r="BS9" s="408"/>
      <c r="BT9" s="408"/>
      <c r="BU9" s="409"/>
      <c r="BV9" s="407">
        <v>116082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14.3</v>
      </c>
      <c r="CU9" s="405"/>
      <c r="CV9" s="405"/>
      <c r="CW9" s="405"/>
      <c r="CX9" s="405"/>
      <c r="CY9" s="405"/>
      <c r="CZ9" s="405"/>
      <c r="DA9" s="406"/>
      <c r="DB9" s="404">
        <v>16.2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12913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180364</v>
      </c>
      <c r="BO10" s="408"/>
      <c r="BP10" s="408"/>
      <c r="BQ10" s="408"/>
      <c r="BR10" s="408"/>
      <c r="BS10" s="408"/>
      <c r="BT10" s="408"/>
      <c r="BU10" s="409"/>
      <c r="BV10" s="407">
        <v>178104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11591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196286</v>
      </c>
      <c r="BO12" s="408"/>
      <c r="BP12" s="408"/>
      <c r="BQ12" s="408"/>
      <c r="BR12" s="408"/>
      <c r="BS12" s="408"/>
      <c r="BT12" s="408"/>
      <c r="BU12" s="409"/>
      <c r="BV12" s="407">
        <v>209736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11464</v>
      </c>
      <c r="S13" s="492"/>
      <c r="T13" s="492"/>
      <c r="U13" s="492"/>
      <c r="V13" s="493"/>
      <c r="W13" s="423" t="s">
        <v>131</v>
      </c>
      <c r="X13" s="424"/>
      <c r="Y13" s="424"/>
      <c r="Z13" s="424"/>
      <c r="AA13" s="424"/>
      <c r="AB13" s="414"/>
      <c r="AC13" s="458">
        <v>715</v>
      </c>
      <c r="AD13" s="459"/>
      <c r="AE13" s="459"/>
      <c r="AF13" s="459"/>
      <c r="AG13" s="501"/>
      <c r="AH13" s="458">
        <v>771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107899</v>
      </c>
      <c r="BO13" s="408"/>
      <c r="BP13" s="408"/>
      <c r="BQ13" s="408"/>
      <c r="BR13" s="408"/>
      <c r="BS13" s="408"/>
      <c r="BT13" s="408"/>
      <c r="BU13" s="409"/>
      <c r="BV13" s="407">
        <v>84450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10.199999999999999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11724</v>
      </c>
      <c r="S14" s="492"/>
      <c r="T14" s="492"/>
      <c r="U14" s="492"/>
      <c r="V14" s="493"/>
      <c r="W14" s="397"/>
      <c r="X14" s="398"/>
      <c r="Y14" s="398"/>
      <c r="Z14" s="398"/>
      <c r="AA14" s="398"/>
      <c r="AB14" s="387"/>
      <c r="AC14" s="494">
        <v>11.7</v>
      </c>
      <c r="AD14" s="495"/>
      <c r="AE14" s="495"/>
      <c r="AF14" s="495"/>
      <c r="AG14" s="496"/>
      <c r="AH14" s="494">
        <v>11.9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11609</v>
      </c>
      <c r="S15" s="492"/>
      <c r="T15" s="492"/>
      <c r="U15" s="492"/>
      <c r="V15" s="493"/>
      <c r="W15" s="423" t="s">
        <v>137</v>
      </c>
      <c r="X15" s="424"/>
      <c r="Y15" s="424"/>
      <c r="Z15" s="424"/>
      <c r="AA15" s="424"/>
      <c r="AB15" s="414"/>
      <c r="AC15" s="458">
        <v>965</v>
      </c>
      <c r="AD15" s="459"/>
      <c r="AE15" s="459"/>
      <c r="AF15" s="459"/>
      <c r="AG15" s="501"/>
      <c r="AH15" s="458">
        <v>995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1377064</v>
      </c>
      <c r="BO15" s="371"/>
      <c r="BP15" s="371"/>
      <c r="BQ15" s="371"/>
      <c r="BR15" s="371"/>
      <c r="BS15" s="371"/>
      <c r="BT15" s="371"/>
      <c r="BU15" s="372"/>
      <c r="BV15" s="370">
        <v>1365753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5888587</v>
      </c>
      <c r="BO16" s="408"/>
      <c r="BP16" s="408"/>
      <c r="BQ16" s="408"/>
      <c r="BR16" s="408"/>
      <c r="BS16" s="408"/>
      <c r="BT16" s="408"/>
      <c r="BU16" s="409"/>
      <c r="BV16" s="407">
        <v>5877323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4439</v>
      </c>
      <c r="AD17" s="459"/>
      <c r="AE17" s="459"/>
      <c r="AF17" s="459"/>
      <c r="AG17" s="501"/>
      <c r="AH17" s="458">
        <v>4712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1718296</v>
      </c>
      <c r="BO17" s="408"/>
      <c r="BP17" s="408"/>
      <c r="BQ17" s="408"/>
      <c r="BR17" s="408"/>
      <c r="BS17" s="408"/>
      <c r="BT17" s="408"/>
      <c r="BU17" s="409"/>
      <c r="BV17" s="407">
        <v>1705063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540.45000000000005</v>
      </c>
      <c r="M18" s="531"/>
      <c r="N18" s="531"/>
      <c r="O18" s="531"/>
      <c r="P18" s="531"/>
      <c r="Q18" s="531"/>
      <c r="R18" s="532"/>
      <c r="S18" s="532"/>
      <c r="T18" s="532"/>
      <c r="U18" s="532"/>
      <c r="V18" s="533"/>
      <c r="W18" s="425"/>
      <c r="X18" s="426"/>
      <c r="Y18" s="426"/>
      <c r="Z18" s="426"/>
      <c r="AA18" s="426"/>
      <c r="AB18" s="417"/>
      <c r="AC18" s="534">
        <v>72.5</v>
      </c>
      <c r="AD18" s="535"/>
      <c r="AE18" s="535"/>
      <c r="AF18" s="535"/>
      <c r="AG18" s="536"/>
      <c r="AH18" s="534">
        <v>72.7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5574223</v>
      </c>
      <c r="BO18" s="408"/>
      <c r="BP18" s="408"/>
      <c r="BQ18" s="408"/>
      <c r="BR18" s="408"/>
      <c r="BS18" s="408"/>
      <c r="BT18" s="408"/>
      <c r="BU18" s="409"/>
      <c r="BV18" s="407">
        <v>5559689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8758703</v>
      </c>
      <c r="BO19" s="408"/>
      <c r="BP19" s="408"/>
      <c r="BQ19" s="408"/>
      <c r="BR19" s="408"/>
      <c r="BS19" s="408"/>
      <c r="BT19" s="408"/>
      <c r="BU19" s="409"/>
      <c r="BV19" s="407">
        <v>7898834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5847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11410131</v>
      </c>
      <c r="BO22" s="371"/>
      <c r="BP22" s="371"/>
      <c r="BQ22" s="371"/>
      <c r="BR22" s="371"/>
      <c r="BS22" s="371"/>
      <c r="BT22" s="371"/>
      <c r="BU22" s="372"/>
      <c r="BV22" s="370">
        <v>11496325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9510157</v>
      </c>
      <c r="BO23" s="408"/>
      <c r="BP23" s="408"/>
      <c r="BQ23" s="408"/>
      <c r="BR23" s="408"/>
      <c r="BS23" s="408"/>
      <c r="BT23" s="408"/>
      <c r="BU23" s="409"/>
      <c r="BV23" s="407">
        <v>9291426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7610</v>
      </c>
      <c r="R24" s="459"/>
      <c r="S24" s="459"/>
      <c r="T24" s="459"/>
      <c r="U24" s="459"/>
      <c r="V24" s="501"/>
      <c r="W24" s="553"/>
      <c r="X24" s="554"/>
      <c r="Y24" s="555"/>
      <c r="Z24" s="457" t="s">
        <v>162</v>
      </c>
      <c r="AA24" s="437"/>
      <c r="AB24" s="437"/>
      <c r="AC24" s="437"/>
      <c r="AD24" s="437"/>
      <c r="AE24" s="437"/>
      <c r="AF24" s="437"/>
      <c r="AG24" s="438"/>
      <c r="AH24" s="458">
        <v>148</v>
      </c>
      <c r="AI24" s="459"/>
      <c r="AJ24" s="459"/>
      <c r="AK24" s="459"/>
      <c r="AL24" s="501"/>
      <c r="AM24" s="458">
        <v>440892</v>
      </c>
      <c r="AN24" s="459"/>
      <c r="AO24" s="459"/>
      <c r="AP24" s="459"/>
      <c r="AQ24" s="459"/>
      <c r="AR24" s="501"/>
      <c r="AS24" s="458">
        <v>2979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8448971</v>
      </c>
      <c r="BO24" s="408"/>
      <c r="BP24" s="408"/>
      <c r="BQ24" s="408"/>
      <c r="BR24" s="408"/>
      <c r="BS24" s="408"/>
      <c r="BT24" s="408"/>
      <c r="BU24" s="409"/>
      <c r="BV24" s="407">
        <v>8205563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3303665</v>
      </c>
      <c r="BO25" s="371"/>
      <c r="BP25" s="371"/>
      <c r="BQ25" s="371"/>
      <c r="BR25" s="371"/>
      <c r="BS25" s="371"/>
      <c r="BT25" s="371"/>
      <c r="BU25" s="372"/>
      <c r="BV25" s="370">
        <v>3663545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5670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3040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20350</v>
      </c>
      <c r="AN27" s="459"/>
      <c r="AO27" s="459"/>
      <c r="AP27" s="459"/>
      <c r="AQ27" s="459"/>
      <c r="AR27" s="501"/>
      <c r="AS27" s="458">
        <v>4070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136212</v>
      </c>
      <c r="BO27" s="527"/>
      <c r="BP27" s="527"/>
      <c r="BQ27" s="527"/>
      <c r="BR27" s="527"/>
      <c r="BS27" s="527"/>
      <c r="BT27" s="527"/>
      <c r="BU27" s="528"/>
      <c r="BV27" s="526">
        <v>136212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2287446</v>
      </c>
      <c r="BO28" s="371"/>
      <c r="BP28" s="371"/>
      <c r="BQ28" s="371"/>
      <c r="BR28" s="371"/>
      <c r="BS28" s="371"/>
      <c r="BT28" s="371"/>
      <c r="BU28" s="372"/>
      <c r="BV28" s="370">
        <v>2303368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153</v>
      </c>
      <c r="AI29" s="459"/>
      <c r="AJ29" s="459"/>
      <c r="AK29" s="459"/>
      <c r="AL29" s="501"/>
      <c r="AM29" s="458">
        <v>461242</v>
      </c>
      <c r="AN29" s="459"/>
      <c r="AO29" s="459"/>
      <c r="AP29" s="459"/>
      <c r="AQ29" s="459"/>
      <c r="AR29" s="501"/>
      <c r="AS29" s="458">
        <v>3015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400727</v>
      </c>
      <c r="BO29" s="408"/>
      <c r="BP29" s="408"/>
      <c r="BQ29" s="408"/>
      <c r="BR29" s="408"/>
      <c r="BS29" s="408"/>
      <c r="BT29" s="408"/>
      <c r="BU29" s="409"/>
      <c r="BV29" s="407">
        <v>374725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2901189</v>
      </c>
      <c r="BO30" s="527"/>
      <c r="BP30" s="527"/>
      <c r="BQ30" s="527"/>
      <c r="BR30" s="527"/>
      <c r="BS30" s="527"/>
      <c r="BT30" s="527"/>
      <c r="BU30" s="528"/>
      <c r="BV30" s="526">
        <v>2835814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屋久島町国民健康保険事業特別会計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屋久島町上水道事業特別会計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屋久島町簡易水道事業特別会計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鹿児島県市町村総合事務組合 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屋久島町診療所事業特別会計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屋久島町介護保険事業特別会計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屋久島町農業集落排水事業特別会計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熊毛地区消防組合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屋久島町後期高齢者医療事業特別会計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屋久島町船舶事業特別会計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鹿児島県後期高齢者医療広域連合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鹿児島県後期高齢者医療広域連合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6YAjSuqi0584nfyXK/CgG50xFeJZvc3P7Nc/4ogWQnr1vorS/fu3NAcB2BMC10JcRxuyF+dfs3z3UKcALGxKA==" saltValue="yedqc+kgVmOQoLy5K4nq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1316397</v>
      </c>
      <c r="S5" s="613"/>
      <c r="T5" s="613"/>
      <c r="U5" s="613"/>
      <c r="V5" s="613"/>
      <c r="W5" s="613"/>
      <c r="X5" s="613"/>
      <c r="Y5" s="614"/>
      <c r="Z5" s="615">
        <v>9.5</v>
      </c>
      <c r="AA5" s="615"/>
      <c r="AB5" s="615"/>
      <c r="AC5" s="615"/>
      <c r="AD5" s="616">
        <v>1316397</v>
      </c>
      <c r="AE5" s="616"/>
      <c r="AF5" s="616"/>
      <c r="AG5" s="616"/>
      <c r="AH5" s="616"/>
      <c r="AI5" s="616"/>
      <c r="AJ5" s="616"/>
      <c r="AK5" s="616"/>
      <c r="AL5" s="617">
        <v>20.7</v>
      </c>
      <c r="AM5" s="618"/>
      <c r="AN5" s="618"/>
      <c r="AO5" s="619"/>
      <c r="AP5" s="609" t="s">
        <v>216</v>
      </c>
      <c r="AQ5" s="610"/>
      <c r="AR5" s="610"/>
      <c r="AS5" s="610"/>
      <c r="AT5" s="610"/>
      <c r="AU5" s="610"/>
      <c r="AV5" s="610"/>
      <c r="AW5" s="610"/>
      <c r="AX5" s="610"/>
      <c r="AY5" s="610"/>
      <c r="AZ5" s="610"/>
      <c r="BA5" s="610"/>
      <c r="BB5" s="610"/>
      <c r="BC5" s="610"/>
      <c r="BD5" s="610"/>
      <c r="BE5" s="610"/>
      <c r="BF5" s="611"/>
      <c r="BG5" s="623">
        <v>1310809</v>
      </c>
      <c r="BH5" s="624"/>
      <c r="BI5" s="624"/>
      <c r="BJ5" s="624"/>
      <c r="BK5" s="624"/>
      <c r="BL5" s="624"/>
      <c r="BM5" s="624"/>
      <c r="BN5" s="625"/>
      <c r="BO5" s="626">
        <v>99.6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91539</v>
      </c>
      <c r="S6" s="624"/>
      <c r="T6" s="624"/>
      <c r="U6" s="624"/>
      <c r="V6" s="624"/>
      <c r="W6" s="624"/>
      <c r="X6" s="624"/>
      <c r="Y6" s="625"/>
      <c r="Z6" s="626">
        <v>0.7</v>
      </c>
      <c r="AA6" s="626"/>
      <c r="AB6" s="626"/>
      <c r="AC6" s="626"/>
      <c r="AD6" s="627">
        <v>91539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1310809</v>
      </c>
      <c r="BH6" s="624"/>
      <c r="BI6" s="624"/>
      <c r="BJ6" s="624"/>
      <c r="BK6" s="624"/>
      <c r="BL6" s="624"/>
      <c r="BM6" s="624"/>
      <c r="BN6" s="625"/>
      <c r="BO6" s="626">
        <v>99.6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104457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104457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309</v>
      </c>
      <c r="S7" s="624"/>
      <c r="T7" s="624"/>
      <c r="U7" s="624"/>
      <c r="V7" s="624"/>
      <c r="W7" s="624"/>
      <c r="X7" s="624"/>
      <c r="Y7" s="625"/>
      <c r="Z7" s="626">
        <v>0</v>
      </c>
      <c r="AA7" s="626"/>
      <c r="AB7" s="626"/>
      <c r="AC7" s="626"/>
      <c r="AD7" s="627">
        <v>309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457789</v>
      </c>
      <c r="BH7" s="624"/>
      <c r="BI7" s="624"/>
      <c r="BJ7" s="624"/>
      <c r="BK7" s="624"/>
      <c r="BL7" s="624"/>
      <c r="BM7" s="624"/>
      <c r="BN7" s="625"/>
      <c r="BO7" s="626">
        <v>34.799999999999997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2373786</v>
      </c>
      <c r="CS7" s="624"/>
      <c r="CT7" s="624"/>
      <c r="CU7" s="624"/>
      <c r="CV7" s="624"/>
      <c r="CW7" s="624"/>
      <c r="CX7" s="624"/>
      <c r="CY7" s="625"/>
      <c r="CZ7" s="626">
        <v>19.3</v>
      </c>
      <c r="DA7" s="626"/>
      <c r="DB7" s="626"/>
      <c r="DC7" s="626"/>
      <c r="DD7" s="632">
        <v>3793</v>
      </c>
      <c r="DE7" s="624"/>
      <c r="DF7" s="624"/>
      <c r="DG7" s="624"/>
      <c r="DH7" s="624"/>
      <c r="DI7" s="624"/>
      <c r="DJ7" s="624"/>
      <c r="DK7" s="624"/>
      <c r="DL7" s="624"/>
      <c r="DM7" s="624"/>
      <c r="DN7" s="624"/>
      <c r="DO7" s="624"/>
      <c r="DP7" s="625"/>
      <c r="DQ7" s="632">
        <v>1440187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3602</v>
      </c>
      <c r="S8" s="624"/>
      <c r="T8" s="624"/>
      <c r="U8" s="624"/>
      <c r="V8" s="624"/>
      <c r="W8" s="624"/>
      <c r="X8" s="624"/>
      <c r="Y8" s="625"/>
      <c r="Z8" s="626">
        <v>0</v>
      </c>
      <c r="AA8" s="626"/>
      <c r="AB8" s="626"/>
      <c r="AC8" s="626"/>
      <c r="AD8" s="627">
        <v>3602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17998</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2915928</v>
      </c>
      <c r="CS8" s="624"/>
      <c r="CT8" s="624"/>
      <c r="CU8" s="624"/>
      <c r="CV8" s="624"/>
      <c r="CW8" s="624"/>
      <c r="CX8" s="624"/>
      <c r="CY8" s="625"/>
      <c r="CZ8" s="626">
        <v>23.7</v>
      </c>
      <c r="DA8" s="626"/>
      <c r="DB8" s="626"/>
      <c r="DC8" s="626"/>
      <c r="DD8" s="632">
        <v>52601</v>
      </c>
      <c r="DE8" s="624"/>
      <c r="DF8" s="624"/>
      <c r="DG8" s="624"/>
      <c r="DH8" s="624"/>
      <c r="DI8" s="624"/>
      <c r="DJ8" s="624"/>
      <c r="DK8" s="624"/>
      <c r="DL8" s="624"/>
      <c r="DM8" s="624"/>
      <c r="DN8" s="624"/>
      <c r="DO8" s="624"/>
      <c r="DP8" s="625"/>
      <c r="DQ8" s="632">
        <v>1359292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4373</v>
      </c>
      <c r="S9" s="624"/>
      <c r="T9" s="624"/>
      <c r="U9" s="624"/>
      <c r="V9" s="624"/>
      <c r="W9" s="624"/>
      <c r="X9" s="624"/>
      <c r="Y9" s="625"/>
      <c r="Z9" s="626">
        <v>0</v>
      </c>
      <c r="AA9" s="626"/>
      <c r="AB9" s="626"/>
      <c r="AC9" s="626"/>
      <c r="AD9" s="627">
        <v>4373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383122</v>
      </c>
      <c r="BH9" s="624"/>
      <c r="BI9" s="624"/>
      <c r="BJ9" s="624"/>
      <c r="BK9" s="624"/>
      <c r="BL9" s="624"/>
      <c r="BM9" s="624"/>
      <c r="BN9" s="625"/>
      <c r="BO9" s="626">
        <v>29.1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1993254</v>
      </c>
      <c r="CS9" s="624"/>
      <c r="CT9" s="624"/>
      <c r="CU9" s="624"/>
      <c r="CV9" s="624"/>
      <c r="CW9" s="624"/>
      <c r="CX9" s="624"/>
      <c r="CY9" s="625"/>
      <c r="CZ9" s="626">
        <v>16.2</v>
      </c>
      <c r="DA9" s="626"/>
      <c r="DB9" s="626"/>
      <c r="DC9" s="626"/>
      <c r="DD9" s="632">
        <v>692116</v>
      </c>
      <c r="DE9" s="624"/>
      <c r="DF9" s="624"/>
      <c r="DG9" s="624"/>
      <c r="DH9" s="624"/>
      <c r="DI9" s="624"/>
      <c r="DJ9" s="624"/>
      <c r="DK9" s="624"/>
      <c r="DL9" s="624"/>
      <c r="DM9" s="624"/>
      <c r="DN9" s="624"/>
      <c r="DO9" s="624"/>
      <c r="DP9" s="625"/>
      <c r="DQ9" s="632">
        <v>1035178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34076</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298152</v>
      </c>
      <c r="S11" s="624"/>
      <c r="T11" s="624"/>
      <c r="U11" s="624"/>
      <c r="V11" s="624"/>
      <c r="W11" s="624"/>
      <c r="X11" s="624"/>
      <c r="Y11" s="625"/>
      <c r="Z11" s="628">
        <v>2.2000000000000002</v>
      </c>
      <c r="AA11" s="629"/>
      <c r="AB11" s="629"/>
      <c r="AC11" s="635"/>
      <c r="AD11" s="632">
        <v>298152</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22593</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957108</v>
      </c>
      <c r="CS11" s="624"/>
      <c r="CT11" s="624"/>
      <c r="CU11" s="624"/>
      <c r="CV11" s="624"/>
      <c r="CW11" s="624"/>
      <c r="CX11" s="624"/>
      <c r="CY11" s="625"/>
      <c r="CZ11" s="626">
        <v>7.8</v>
      </c>
      <c r="DA11" s="626"/>
      <c r="DB11" s="626"/>
      <c r="DC11" s="626"/>
      <c r="DD11" s="632">
        <v>352912</v>
      </c>
      <c r="DE11" s="624"/>
      <c r="DF11" s="624"/>
      <c r="DG11" s="624"/>
      <c r="DH11" s="624"/>
      <c r="DI11" s="624"/>
      <c r="DJ11" s="624"/>
      <c r="DK11" s="624"/>
      <c r="DL11" s="624"/>
      <c r="DM11" s="624"/>
      <c r="DN11" s="624"/>
      <c r="DO11" s="624"/>
      <c r="DP11" s="625"/>
      <c r="DQ11" s="632">
        <v>474368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704482</v>
      </c>
      <c r="BH12" s="624"/>
      <c r="BI12" s="624"/>
      <c r="BJ12" s="624"/>
      <c r="BK12" s="624"/>
      <c r="BL12" s="624"/>
      <c r="BM12" s="624"/>
      <c r="BN12" s="625"/>
      <c r="BO12" s="626">
        <v>53.5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287734</v>
      </c>
      <c r="CS12" s="624"/>
      <c r="CT12" s="624"/>
      <c r="CU12" s="624"/>
      <c r="CV12" s="624"/>
      <c r="CW12" s="624"/>
      <c r="CX12" s="624"/>
      <c r="CY12" s="625"/>
      <c r="CZ12" s="626">
        <v>2.2999999999999998</v>
      </c>
      <c r="DA12" s="626"/>
      <c r="DB12" s="626"/>
      <c r="DC12" s="626"/>
      <c r="DD12" s="632">
        <v>9421</v>
      </c>
      <c r="DE12" s="624"/>
      <c r="DF12" s="624"/>
      <c r="DG12" s="624"/>
      <c r="DH12" s="624"/>
      <c r="DI12" s="624"/>
      <c r="DJ12" s="624"/>
      <c r="DK12" s="624"/>
      <c r="DL12" s="624"/>
      <c r="DM12" s="624"/>
      <c r="DN12" s="624"/>
      <c r="DO12" s="624"/>
      <c r="DP12" s="625"/>
      <c r="DQ12" s="632">
        <v>209083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642558</v>
      </c>
      <c r="BH13" s="624"/>
      <c r="BI13" s="624"/>
      <c r="BJ13" s="624"/>
      <c r="BK13" s="624"/>
      <c r="BL13" s="624"/>
      <c r="BM13" s="624"/>
      <c r="BN13" s="625"/>
      <c r="BO13" s="626">
        <v>48.8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686505</v>
      </c>
      <c r="CS13" s="624"/>
      <c r="CT13" s="624"/>
      <c r="CU13" s="624"/>
      <c r="CV13" s="624"/>
      <c r="CW13" s="624"/>
      <c r="CX13" s="624"/>
      <c r="CY13" s="625"/>
      <c r="CZ13" s="626">
        <v>5.6</v>
      </c>
      <c r="DA13" s="626"/>
      <c r="DB13" s="626"/>
      <c r="DC13" s="626"/>
      <c r="DD13" s="632">
        <v>470069</v>
      </c>
      <c r="DE13" s="624"/>
      <c r="DF13" s="624"/>
      <c r="DG13" s="624"/>
      <c r="DH13" s="624"/>
      <c r="DI13" s="624"/>
      <c r="DJ13" s="624"/>
      <c r="DK13" s="624"/>
      <c r="DL13" s="624"/>
      <c r="DM13" s="624"/>
      <c r="DN13" s="624"/>
      <c r="DO13" s="624"/>
      <c r="DP13" s="625"/>
      <c r="DQ13" s="632">
        <v>180535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399</v>
      </c>
      <c r="S14" s="624"/>
      <c r="T14" s="624"/>
      <c r="U14" s="624"/>
      <c r="V14" s="624"/>
      <c r="W14" s="624"/>
      <c r="X14" s="624"/>
      <c r="Y14" s="625"/>
      <c r="Z14" s="626">
        <v>0</v>
      </c>
      <c r="AA14" s="626"/>
      <c r="AB14" s="626"/>
      <c r="AC14" s="626"/>
      <c r="AD14" s="627">
        <v>399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58453</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526410</v>
      </c>
      <c r="CS14" s="624"/>
      <c r="CT14" s="624"/>
      <c r="CU14" s="624"/>
      <c r="CV14" s="624"/>
      <c r="CW14" s="624"/>
      <c r="CX14" s="624"/>
      <c r="CY14" s="625"/>
      <c r="CZ14" s="626">
        <v>4.3</v>
      </c>
      <c r="DA14" s="626"/>
      <c r="DB14" s="626"/>
      <c r="DC14" s="626"/>
      <c r="DD14" s="632">
        <v>131049</v>
      </c>
      <c r="DE14" s="624"/>
      <c r="DF14" s="624"/>
      <c r="DG14" s="624"/>
      <c r="DH14" s="624"/>
      <c r="DI14" s="624"/>
      <c r="DJ14" s="624"/>
      <c r="DK14" s="624"/>
      <c r="DL14" s="624"/>
      <c r="DM14" s="624"/>
      <c r="DN14" s="624"/>
      <c r="DO14" s="624"/>
      <c r="DP14" s="625"/>
      <c r="DQ14" s="632">
        <v>389364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90085</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1069061</v>
      </c>
      <c r="CS15" s="624"/>
      <c r="CT15" s="624"/>
      <c r="CU15" s="624"/>
      <c r="CV15" s="624"/>
      <c r="CW15" s="624"/>
      <c r="CX15" s="624"/>
      <c r="CY15" s="625"/>
      <c r="CZ15" s="626">
        <v>8.6999999999999993</v>
      </c>
      <c r="DA15" s="626"/>
      <c r="DB15" s="626"/>
      <c r="DC15" s="626"/>
      <c r="DD15" s="632">
        <v>140454</v>
      </c>
      <c r="DE15" s="624"/>
      <c r="DF15" s="624"/>
      <c r="DG15" s="624"/>
      <c r="DH15" s="624"/>
      <c r="DI15" s="624"/>
      <c r="DJ15" s="624"/>
      <c r="DK15" s="624"/>
      <c r="DL15" s="624"/>
      <c r="DM15" s="624"/>
      <c r="DN15" s="624"/>
      <c r="DO15" s="624"/>
      <c r="DP15" s="625"/>
      <c r="DQ15" s="632">
        <v>773116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4457</v>
      </c>
      <c r="S16" s="624"/>
      <c r="T16" s="624"/>
      <c r="U16" s="624"/>
      <c r="V16" s="624"/>
      <c r="W16" s="624"/>
      <c r="X16" s="624"/>
      <c r="Y16" s="625"/>
      <c r="Z16" s="626">
        <v>0</v>
      </c>
      <c r="AA16" s="626"/>
      <c r="AB16" s="626"/>
      <c r="AC16" s="626"/>
      <c r="AD16" s="627">
        <v>4457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85850</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22890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19590</v>
      </c>
      <c r="S17" s="624"/>
      <c r="T17" s="624"/>
      <c r="U17" s="624"/>
      <c r="V17" s="624"/>
      <c r="W17" s="624"/>
      <c r="X17" s="624"/>
      <c r="Y17" s="625"/>
      <c r="Z17" s="626">
        <v>0.1</v>
      </c>
      <c r="AA17" s="626"/>
      <c r="AB17" s="626"/>
      <c r="AC17" s="626"/>
      <c r="AD17" s="627">
        <v>19590</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1262909</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1248563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3921</v>
      </c>
      <c r="S18" s="624"/>
      <c r="T18" s="624"/>
      <c r="U18" s="624"/>
      <c r="V18" s="624"/>
      <c r="W18" s="624"/>
      <c r="X18" s="624"/>
      <c r="Y18" s="625"/>
      <c r="Z18" s="626">
        <v>0</v>
      </c>
      <c r="AA18" s="626"/>
      <c r="AB18" s="626"/>
      <c r="AC18" s="626"/>
      <c r="AD18" s="627">
        <v>3921</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23687</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23687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3921</v>
      </c>
      <c r="S19" s="624"/>
      <c r="T19" s="624"/>
      <c r="U19" s="624"/>
      <c r="V19" s="624"/>
      <c r="W19" s="624"/>
      <c r="X19" s="624"/>
      <c r="Y19" s="625"/>
      <c r="Z19" s="626">
        <v>0</v>
      </c>
      <c r="AA19" s="626"/>
      <c r="AB19" s="626"/>
      <c r="AC19" s="626"/>
      <c r="AD19" s="627">
        <v>3921</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5588</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5588</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12286708</v>
      </c>
      <c r="CS20" s="624"/>
      <c r="CT20" s="624"/>
      <c r="CU20" s="624"/>
      <c r="CV20" s="624"/>
      <c r="CW20" s="624"/>
      <c r="CX20" s="624"/>
      <c r="CY20" s="625"/>
      <c r="CZ20" s="626">
        <v>100</v>
      </c>
      <c r="DA20" s="626"/>
      <c r="DB20" s="626"/>
      <c r="DC20" s="626"/>
      <c r="DD20" s="632">
        <v>1852415</v>
      </c>
      <c r="DE20" s="624"/>
      <c r="DF20" s="624"/>
      <c r="DG20" s="624"/>
      <c r="DH20" s="624"/>
      <c r="DI20" s="624"/>
      <c r="DJ20" s="624"/>
      <c r="DK20" s="624"/>
      <c r="DL20" s="624"/>
      <c r="DM20" s="624"/>
      <c r="DN20" s="624"/>
      <c r="DO20" s="624"/>
      <c r="DP20" s="625"/>
      <c r="DQ20" s="632">
        <v>7260739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4953955</v>
      </c>
      <c r="S21" s="624"/>
      <c r="T21" s="624"/>
      <c r="U21" s="624"/>
      <c r="V21" s="624"/>
      <c r="W21" s="624"/>
      <c r="X21" s="624"/>
      <c r="Y21" s="625"/>
      <c r="Z21" s="626">
        <v>35.9</v>
      </c>
      <c r="AA21" s="626"/>
      <c r="AB21" s="626"/>
      <c r="AC21" s="626"/>
      <c r="AD21" s="627">
        <v>4511523</v>
      </c>
      <c r="AE21" s="627"/>
      <c r="AF21" s="627"/>
      <c r="AG21" s="627"/>
      <c r="AH21" s="627"/>
      <c r="AI21" s="627"/>
      <c r="AJ21" s="627"/>
      <c r="AK21" s="627"/>
      <c r="AL21" s="628">
        <v>71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5588</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4511523</v>
      </c>
      <c r="S22" s="624"/>
      <c r="T22" s="624"/>
      <c r="U22" s="624"/>
      <c r="V22" s="624"/>
      <c r="W22" s="624"/>
      <c r="X22" s="624"/>
      <c r="Y22" s="625"/>
      <c r="Z22" s="626">
        <v>32.700000000000003</v>
      </c>
      <c r="AA22" s="626"/>
      <c r="AB22" s="626"/>
      <c r="AC22" s="626"/>
      <c r="AD22" s="627">
        <v>4511523</v>
      </c>
      <c r="AE22" s="627"/>
      <c r="AF22" s="627"/>
      <c r="AG22" s="627"/>
      <c r="AH22" s="627"/>
      <c r="AI22" s="627"/>
      <c r="AJ22" s="627"/>
      <c r="AK22" s="627"/>
      <c r="AL22" s="628">
        <v>71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442432</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4906035</v>
      </c>
      <c r="CS24" s="613"/>
      <c r="CT24" s="613"/>
      <c r="CU24" s="613"/>
      <c r="CV24" s="613"/>
      <c r="CW24" s="613"/>
      <c r="CX24" s="613"/>
      <c r="CY24" s="614"/>
      <c r="CZ24" s="617">
        <v>39.9</v>
      </c>
      <c r="DA24" s="618"/>
      <c r="DB24" s="618"/>
      <c r="DC24" s="634"/>
      <c r="DD24" s="658">
        <v>3398823</v>
      </c>
      <c r="DE24" s="613"/>
      <c r="DF24" s="613"/>
      <c r="DG24" s="613"/>
      <c r="DH24" s="613"/>
      <c r="DI24" s="613"/>
      <c r="DJ24" s="613"/>
      <c r="DK24" s="614"/>
      <c r="DL24" s="658">
        <v>3166327</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6696694</v>
      </c>
      <c r="S25" s="624"/>
      <c r="T25" s="624"/>
      <c r="U25" s="624"/>
      <c r="V25" s="624"/>
      <c r="W25" s="624"/>
      <c r="X25" s="624"/>
      <c r="Y25" s="625"/>
      <c r="Z25" s="626">
        <v>48.6</v>
      </c>
      <c r="AA25" s="626"/>
      <c r="AB25" s="626"/>
      <c r="AC25" s="626"/>
      <c r="AD25" s="627">
        <v>6254262</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1657634</v>
      </c>
      <c r="CS25" s="655"/>
      <c r="CT25" s="655"/>
      <c r="CU25" s="655"/>
      <c r="CV25" s="655"/>
      <c r="CW25" s="655"/>
      <c r="CX25" s="655"/>
      <c r="CY25" s="656"/>
      <c r="CZ25" s="628">
        <v>13.5</v>
      </c>
      <c r="DA25" s="653"/>
      <c r="DB25" s="653"/>
      <c r="DC25" s="657"/>
      <c r="DD25" s="632">
        <v>1546733</v>
      </c>
      <c r="DE25" s="655"/>
      <c r="DF25" s="655"/>
      <c r="DG25" s="655"/>
      <c r="DH25" s="655"/>
      <c r="DI25" s="655"/>
      <c r="DJ25" s="655"/>
      <c r="DK25" s="656"/>
      <c r="DL25" s="632">
        <v>1540692</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919</v>
      </c>
      <c r="S26" s="624"/>
      <c r="T26" s="624"/>
      <c r="U26" s="624"/>
      <c r="V26" s="624"/>
      <c r="W26" s="624"/>
      <c r="X26" s="624"/>
      <c r="Y26" s="625"/>
      <c r="Z26" s="626">
        <v>0</v>
      </c>
      <c r="AA26" s="626"/>
      <c r="AB26" s="626"/>
      <c r="AC26" s="626"/>
      <c r="AD26" s="627">
        <v>919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1016009</v>
      </c>
      <c r="CS26" s="624"/>
      <c r="CT26" s="624"/>
      <c r="CU26" s="624"/>
      <c r="CV26" s="624"/>
      <c r="CW26" s="624"/>
      <c r="CX26" s="624"/>
      <c r="CY26" s="625"/>
      <c r="CZ26" s="628">
        <v>8.3000000000000007</v>
      </c>
      <c r="DA26" s="653"/>
      <c r="DB26" s="653"/>
      <c r="DC26" s="657"/>
      <c r="DD26" s="632">
        <v>950270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26401</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1316397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1985492</v>
      </c>
      <c r="CS27" s="655"/>
      <c r="CT27" s="655"/>
      <c r="CU27" s="655"/>
      <c r="CV27" s="655"/>
      <c r="CW27" s="655"/>
      <c r="CX27" s="655"/>
      <c r="CY27" s="656"/>
      <c r="CZ27" s="628">
        <v>16.2</v>
      </c>
      <c r="DA27" s="653"/>
      <c r="DB27" s="653"/>
      <c r="DC27" s="657"/>
      <c r="DD27" s="632">
        <v>603527</v>
      </c>
      <c r="DE27" s="655"/>
      <c r="DF27" s="655"/>
      <c r="DG27" s="655"/>
      <c r="DH27" s="655"/>
      <c r="DI27" s="655"/>
      <c r="DJ27" s="655"/>
      <c r="DK27" s="656"/>
      <c r="DL27" s="632">
        <v>377072</v>
      </c>
      <c r="DM27" s="655"/>
      <c r="DN27" s="655"/>
      <c r="DO27" s="655"/>
      <c r="DP27" s="655"/>
      <c r="DQ27" s="655"/>
      <c r="DR27" s="655"/>
      <c r="DS27" s="655"/>
      <c r="DT27" s="655"/>
      <c r="DU27" s="655"/>
      <c r="DV27" s="656"/>
      <c r="DW27" s="628">
        <v>5.9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180962</v>
      </c>
      <c r="S28" s="624"/>
      <c r="T28" s="624"/>
      <c r="U28" s="624"/>
      <c r="V28" s="624"/>
      <c r="W28" s="624"/>
      <c r="X28" s="624"/>
      <c r="Y28" s="625"/>
      <c r="Z28" s="626">
        <v>1.3</v>
      </c>
      <c r="AA28" s="626"/>
      <c r="AB28" s="626"/>
      <c r="AC28" s="626"/>
      <c r="AD28" s="627">
        <v>4497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1262909</v>
      </c>
      <c r="CS28" s="624"/>
      <c r="CT28" s="624"/>
      <c r="CU28" s="624"/>
      <c r="CV28" s="624"/>
      <c r="CW28" s="624"/>
      <c r="CX28" s="624"/>
      <c r="CY28" s="625"/>
      <c r="CZ28" s="628">
        <v>10.3</v>
      </c>
      <c r="DA28" s="653"/>
      <c r="DB28" s="653"/>
      <c r="DC28" s="657"/>
      <c r="DD28" s="632">
        <v>1248563</v>
      </c>
      <c r="DE28" s="624"/>
      <c r="DF28" s="624"/>
      <c r="DG28" s="624"/>
      <c r="DH28" s="624"/>
      <c r="DI28" s="624"/>
      <c r="DJ28" s="624"/>
      <c r="DK28" s="625"/>
      <c r="DL28" s="632">
        <v>1248563</v>
      </c>
      <c r="DM28" s="624"/>
      <c r="DN28" s="624"/>
      <c r="DO28" s="624"/>
      <c r="DP28" s="624"/>
      <c r="DQ28" s="624"/>
      <c r="DR28" s="624"/>
      <c r="DS28" s="624"/>
      <c r="DT28" s="624"/>
      <c r="DU28" s="624"/>
      <c r="DV28" s="625"/>
      <c r="DW28" s="628">
        <v>19.600000000000001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43629</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1262909</v>
      </c>
      <c r="CS29" s="655"/>
      <c r="CT29" s="655"/>
      <c r="CU29" s="655"/>
      <c r="CV29" s="655"/>
      <c r="CW29" s="655"/>
      <c r="CX29" s="655"/>
      <c r="CY29" s="656"/>
      <c r="CZ29" s="628">
        <v>10.3</v>
      </c>
      <c r="DA29" s="653"/>
      <c r="DB29" s="653"/>
      <c r="DC29" s="657"/>
      <c r="DD29" s="632">
        <v>1248563</v>
      </c>
      <c r="DE29" s="655"/>
      <c r="DF29" s="655"/>
      <c r="DG29" s="655"/>
      <c r="DH29" s="655"/>
      <c r="DI29" s="655"/>
      <c r="DJ29" s="655"/>
      <c r="DK29" s="656"/>
      <c r="DL29" s="632">
        <v>1248563</v>
      </c>
      <c r="DM29" s="655"/>
      <c r="DN29" s="655"/>
      <c r="DO29" s="655"/>
      <c r="DP29" s="655"/>
      <c r="DQ29" s="655"/>
      <c r="DR29" s="655"/>
      <c r="DS29" s="655"/>
      <c r="DT29" s="655"/>
      <c r="DU29" s="655"/>
      <c r="DV29" s="656"/>
      <c r="DW29" s="628">
        <v>19.600000000000001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2276388</v>
      </c>
      <c r="S30" s="624"/>
      <c r="T30" s="624"/>
      <c r="U30" s="624"/>
      <c r="V30" s="624"/>
      <c r="W30" s="624"/>
      <c r="X30" s="624"/>
      <c r="Y30" s="625"/>
      <c r="Z30" s="626">
        <v>16.5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1220094</v>
      </c>
      <c r="CS30" s="624"/>
      <c r="CT30" s="624"/>
      <c r="CU30" s="624"/>
      <c r="CV30" s="624"/>
      <c r="CW30" s="624"/>
      <c r="CX30" s="624"/>
      <c r="CY30" s="625"/>
      <c r="CZ30" s="628">
        <v>9.9</v>
      </c>
      <c r="DA30" s="653"/>
      <c r="DB30" s="653"/>
      <c r="DC30" s="657"/>
      <c r="DD30" s="632">
        <v>1212435</v>
      </c>
      <c r="DE30" s="624"/>
      <c r="DF30" s="624"/>
      <c r="DG30" s="624"/>
      <c r="DH30" s="624"/>
      <c r="DI30" s="624"/>
      <c r="DJ30" s="624"/>
      <c r="DK30" s="625"/>
      <c r="DL30" s="632">
        <v>1212435</v>
      </c>
      <c r="DM30" s="624"/>
      <c r="DN30" s="624"/>
      <c r="DO30" s="624"/>
      <c r="DP30" s="624"/>
      <c r="DQ30" s="624"/>
      <c r="DR30" s="624"/>
      <c r="DS30" s="624"/>
      <c r="DT30" s="624"/>
      <c r="DU30" s="624"/>
      <c r="DV30" s="625"/>
      <c r="DW30" s="628">
        <v>19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95</v>
      </c>
      <c r="BN31" s="667"/>
      <c r="BO31" s="667"/>
      <c r="BP31" s="667"/>
      <c r="BQ31" s="668"/>
      <c r="BR31" s="679">
        <v>98.6</v>
      </c>
      <c r="BS31" s="667"/>
      <c r="BT31" s="667"/>
      <c r="BU31" s="667"/>
      <c r="BV31" s="667"/>
      <c r="BW31" s="667"/>
      <c r="BX31" s="618">
        <v>92.4</v>
      </c>
      <c r="BY31" s="667"/>
      <c r="BZ31" s="667"/>
      <c r="CA31" s="667"/>
      <c r="CB31" s="668"/>
      <c r="CD31" s="661"/>
      <c r="CE31" s="662"/>
      <c r="CF31" s="620" t="s">
        <v>300</v>
      </c>
      <c r="CG31" s="621"/>
      <c r="CH31" s="621"/>
      <c r="CI31" s="621"/>
      <c r="CJ31" s="621"/>
      <c r="CK31" s="621"/>
      <c r="CL31" s="621"/>
      <c r="CM31" s="621"/>
      <c r="CN31" s="621"/>
      <c r="CO31" s="621"/>
      <c r="CP31" s="621"/>
      <c r="CQ31" s="622"/>
      <c r="CR31" s="623">
        <v>42815</v>
      </c>
      <c r="CS31" s="655"/>
      <c r="CT31" s="655"/>
      <c r="CU31" s="655"/>
      <c r="CV31" s="655"/>
      <c r="CW31" s="655"/>
      <c r="CX31" s="655"/>
      <c r="CY31" s="656"/>
      <c r="CZ31" s="628">
        <v>0.3</v>
      </c>
      <c r="DA31" s="653"/>
      <c r="DB31" s="653"/>
      <c r="DC31" s="657"/>
      <c r="DD31" s="632">
        <v>36128</v>
      </c>
      <c r="DE31" s="655"/>
      <c r="DF31" s="655"/>
      <c r="DG31" s="655"/>
      <c r="DH31" s="655"/>
      <c r="DI31" s="655"/>
      <c r="DJ31" s="655"/>
      <c r="DK31" s="656"/>
      <c r="DL31" s="632">
        <v>36128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894436</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5"/>
      <c r="BI32" s="655"/>
      <c r="BJ32" s="655"/>
      <c r="BK32" s="655"/>
      <c r="BL32" s="655"/>
      <c r="BM32" s="629">
        <v>94.8</v>
      </c>
      <c r="BN32" s="655"/>
      <c r="BO32" s="655"/>
      <c r="BP32" s="655"/>
      <c r="BQ32" s="678"/>
      <c r="BR32" s="680">
        <v>98.1</v>
      </c>
      <c r="BS32" s="655"/>
      <c r="BT32" s="655"/>
      <c r="BU32" s="655"/>
      <c r="BV32" s="655"/>
      <c r="BW32" s="655"/>
      <c r="BX32" s="629">
        <v>93.9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93599</v>
      </c>
      <c r="S33" s="624"/>
      <c r="T33" s="624"/>
      <c r="U33" s="624"/>
      <c r="V33" s="624"/>
      <c r="W33" s="624"/>
      <c r="X33" s="624"/>
      <c r="Y33" s="625"/>
      <c r="Z33" s="626">
        <v>0.7</v>
      </c>
      <c r="AA33" s="626"/>
      <c r="AB33" s="626"/>
      <c r="AC33" s="626"/>
      <c r="AD33" s="627">
        <v>90842</v>
      </c>
      <c r="AE33" s="627"/>
      <c r="AF33" s="627"/>
      <c r="AG33" s="627"/>
      <c r="AH33" s="627"/>
      <c r="AI33" s="627"/>
      <c r="AJ33" s="627"/>
      <c r="AK33" s="627"/>
      <c r="AL33" s="628">
        <v>1.4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94.3</v>
      </c>
      <c r="BN33" s="682"/>
      <c r="BO33" s="682"/>
      <c r="BP33" s="682"/>
      <c r="BQ33" s="684"/>
      <c r="BR33" s="681">
        <v>98.6</v>
      </c>
      <c r="BS33" s="682"/>
      <c r="BT33" s="682"/>
      <c r="BU33" s="682"/>
      <c r="BV33" s="682"/>
      <c r="BW33" s="682"/>
      <c r="BX33" s="683">
        <v>89.8</v>
      </c>
      <c r="BY33" s="682"/>
      <c r="BZ33" s="682"/>
      <c r="CA33" s="682"/>
      <c r="CB33" s="684"/>
      <c r="CD33" s="620" t="s">
        <v>307</v>
      </c>
      <c r="CE33" s="621"/>
      <c r="CF33" s="621"/>
      <c r="CG33" s="621"/>
      <c r="CH33" s="621"/>
      <c r="CI33" s="621"/>
      <c r="CJ33" s="621"/>
      <c r="CK33" s="621"/>
      <c r="CL33" s="621"/>
      <c r="CM33" s="621"/>
      <c r="CN33" s="621"/>
      <c r="CO33" s="621"/>
      <c r="CP33" s="621"/>
      <c r="CQ33" s="622"/>
      <c r="CR33" s="623">
        <v>5442408</v>
      </c>
      <c r="CS33" s="655"/>
      <c r="CT33" s="655"/>
      <c r="CU33" s="655"/>
      <c r="CV33" s="655"/>
      <c r="CW33" s="655"/>
      <c r="CX33" s="655"/>
      <c r="CY33" s="656"/>
      <c r="CZ33" s="628">
        <v>44.3</v>
      </c>
      <c r="DA33" s="653"/>
      <c r="DB33" s="653"/>
      <c r="DC33" s="657"/>
      <c r="DD33" s="632">
        <v>3525622</v>
      </c>
      <c r="DE33" s="655"/>
      <c r="DF33" s="655"/>
      <c r="DG33" s="655"/>
      <c r="DH33" s="655"/>
      <c r="DI33" s="655"/>
      <c r="DJ33" s="655"/>
      <c r="DK33" s="656"/>
      <c r="DL33" s="632">
        <v>2407896</v>
      </c>
      <c r="DM33" s="655"/>
      <c r="DN33" s="655"/>
      <c r="DO33" s="655"/>
      <c r="DP33" s="655"/>
      <c r="DQ33" s="655"/>
      <c r="DR33" s="655"/>
      <c r="DS33" s="655"/>
      <c r="DT33" s="655"/>
      <c r="DU33" s="655"/>
      <c r="DV33" s="656"/>
      <c r="DW33" s="628">
        <v>37.700000000000003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567442</v>
      </c>
      <c r="S34" s="624"/>
      <c r="T34" s="624"/>
      <c r="U34" s="624"/>
      <c r="V34" s="624"/>
      <c r="W34" s="624"/>
      <c r="X34" s="624"/>
      <c r="Y34" s="625"/>
      <c r="Z34" s="626">
        <v>4.0999999999999996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1512193</v>
      </c>
      <c r="CS34" s="624"/>
      <c r="CT34" s="624"/>
      <c r="CU34" s="624"/>
      <c r="CV34" s="624"/>
      <c r="CW34" s="624"/>
      <c r="CX34" s="624"/>
      <c r="CY34" s="625"/>
      <c r="CZ34" s="628">
        <v>12.3</v>
      </c>
      <c r="DA34" s="653"/>
      <c r="DB34" s="653"/>
      <c r="DC34" s="657"/>
      <c r="DD34" s="632">
        <v>1117629</v>
      </c>
      <c r="DE34" s="624"/>
      <c r="DF34" s="624"/>
      <c r="DG34" s="624"/>
      <c r="DH34" s="624"/>
      <c r="DI34" s="624"/>
      <c r="DJ34" s="624"/>
      <c r="DK34" s="625"/>
      <c r="DL34" s="632">
        <v>1047113</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1065139</v>
      </c>
      <c r="S35" s="624"/>
      <c r="T35" s="624"/>
      <c r="U35" s="624"/>
      <c r="V35" s="624"/>
      <c r="W35" s="624"/>
      <c r="X35" s="624"/>
      <c r="Y35" s="625"/>
      <c r="Z35" s="626">
        <v>7.7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131111</v>
      </c>
      <c r="CS35" s="655"/>
      <c r="CT35" s="655"/>
      <c r="CU35" s="655"/>
      <c r="CV35" s="655"/>
      <c r="CW35" s="655"/>
      <c r="CX35" s="655"/>
      <c r="CY35" s="656"/>
      <c r="CZ35" s="628">
        <v>1.1000000000000001</v>
      </c>
      <c r="DA35" s="653"/>
      <c r="DB35" s="653"/>
      <c r="DC35" s="657"/>
      <c r="DD35" s="632">
        <v>95596</v>
      </c>
      <c r="DE35" s="655"/>
      <c r="DF35" s="655"/>
      <c r="DG35" s="655"/>
      <c r="DH35" s="655"/>
      <c r="DI35" s="655"/>
      <c r="DJ35" s="655"/>
      <c r="DK35" s="656"/>
      <c r="DL35" s="632">
        <v>95596</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667779</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947019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39874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1931850</v>
      </c>
      <c r="CS36" s="624"/>
      <c r="CT36" s="624"/>
      <c r="CU36" s="624"/>
      <c r="CV36" s="624"/>
      <c r="CW36" s="624"/>
      <c r="CX36" s="624"/>
      <c r="CY36" s="625"/>
      <c r="CZ36" s="628">
        <v>15.7</v>
      </c>
      <c r="DA36" s="653"/>
      <c r="DB36" s="653"/>
      <c r="DC36" s="657"/>
      <c r="DD36" s="632">
        <v>1188811</v>
      </c>
      <c r="DE36" s="624"/>
      <c r="DF36" s="624"/>
      <c r="DG36" s="624"/>
      <c r="DH36" s="624"/>
      <c r="DI36" s="624"/>
      <c r="DJ36" s="624"/>
      <c r="DK36" s="625"/>
      <c r="DL36" s="632">
        <v>778555</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137384</v>
      </c>
      <c r="S37" s="624"/>
      <c r="T37" s="624"/>
      <c r="U37" s="624"/>
      <c r="V37" s="624"/>
      <c r="W37" s="624"/>
      <c r="X37" s="624"/>
      <c r="Y37" s="625"/>
      <c r="Z37" s="626">
        <v>1</v>
      </c>
      <c r="AA37" s="626"/>
      <c r="AB37" s="626"/>
      <c r="AC37" s="626"/>
      <c r="AD37" s="627">
        <v>1541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171265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39874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320970</v>
      </c>
      <c r="CS37" s="655"/>
      <c r="CT37" s="655"/>
      <c r="CU37" s="655"/>
      <c r="CV37" s="655"/>
      <c r="CW37" s="655"/>
      <c r="CX37" s="655"/>
      <c r="CY37" s="656"/>
      <c r="CZ37" s="628">
        <v>2.6</v>
      </c>
      <c r="DA37" s="653"/>
      <c r="DB37" s="653"/>
      <c r="DC37" s="657"/>
      <c r="DD37" s="632">
        <v>315569</v>
      </c>
      <c r="DE37" s="655"/>
      <c r="DF37" s="655"/>
      <c r="DG37" s="655"/>
      <c r="DH37" s="655"/>
      <c r="DI37" s="655"/>
      <c r="DJ37" s="655"/>
      <c r="DK37" s="656"/>
      <c r="DL37" s="632">
        <v>315569</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1133900</v>
      </c>
      <c r="S38" s="624"/>
      <c r="T38" s="624"/>
      <c r="U38" s="624"/>
      <c r="V38" s="624"/>
      <c r="W38" s="624"/>
      <c r="X38" s="624"/>
      <c r="Y38" s="625"/>
      <c r="Z38" s="626">
        <v>8.1999999999999993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34886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2377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717181</v>
      </c>
      <c r="CS38" s="624"/>
      <c r="CT38" s="624"/>
      <c r="CU38" s="624"/>
      <c r="CV38" s="624"/>
      <c r="CW38" s="624"/>
      <c r="CX38" s="624"/>
      <c r="CY38" s="625"/>
      <c r="CZ38" s="628">
        <v>5.8</v>
      </c>
      <c r="DA38" s="653"/>
      <c r="DB38" s="653"/>
      <c r="DC38" s="657"/>
      <c r="DD38" s="632">
        <v>561254</v>
      </c>
      <c r="DE38" s="624"/>
      <c r="DF38" s="624"/>
      <c r="DG38" s="624"/>
      <c r="DH38" s="624"/>
      <c r="DI38" s="624"/>
      <c r="DJ38" s="624"/>
      <c r="DK38" s="625"/>
      <c r="DL38" s="632">
        <v>486632</v>
      </c>
      <c r="DM38" s="624"/>
      <c r="DN38" s="624"/>
      <c r="DO38" s="624"/>
      <c r="DP38" s="624"/>
      <c r="DQ38" s="624"/>
      <c r="DR38" s="624"/>
      <c r="DS38" s="624"/>
      <c r="DT38" s="624"/>
      <c r="DU38" s="624"/>
      <c r="DV38" s="625"/>
      <c r="DW38" s="628">
        <v>7.6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23687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3640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1140573</v>
      </c>
      <c r="CS39" s="655"/>
      <c r="CT39" s="655"/>
      <c r="CU39" s="655"/>
      <c r="CV39" s="655"/>
      <c r="CW39" s="655"/>
      <c r="CX39" s="655"/>
      <c r="CY39" s="656"/>
      <c r="CZ39" s="628">
        <v>9.3000000000000007</v>
      </c>
      <c r="DA39" s="653"/>
      <c r="DB39" s="653"/>
      <c r="DC39" s="657"/>
      <c r="DD39" s="632">
        <v>562332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26600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15594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9500</v>
      </c>
      <c r="CS40" s="624"/>
      <c r="CT40" s="624"/>
      <c r="CU40" s="624"/>
      <c r="CV40" s="624"/>
      <c r="CW40" s="624"/>
      <c r="CX40" s="624"/>
      <c r="CY40" s="625"/>
      <c r="CZ40" s="628">
        <v>0.1</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13784672</v>
      </c>
      <c r="S41" s="696"/>
      <c r="T41" s="696"/>
      <c r="U41" s="696"/>
      <c r="V41" s="696"/>
      <c r="W41" s="696"/>
      <c r="X41" s="696"/>
      <c r="Y41" s="700"/>
      <c r="Z41" s="701">
        <v>100</v>
      </c>
      <c r="AA41" s="701"/>
      <c r="AB41" s="701"/>
      <c r="AC41" s="701"/>
      <c r="AD41" s="702">
        <v>6352061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175899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525688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1938265</v>
      </c>
      <c r="CS42" s="655"/>
      <c r="CT42" s="655"/>
      <c r="CU42" s="655"/>
      <c r="CV42" s="655"/>
      <c r="CW42" s="655"/>
      <c r="CX42" s="655"/>
      <c r="CY42" s="656"/>
      <c r="CZ42" s="628">
        <v>15.8</v>
      </c>
      <c r="DA42" s="653"/>
      <c r="DB42" s="653"/>
      <c r="DC42" s="657"/>
      <c r="DD42" s="632">
        <v>336294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37914</v>
      </c>
      <c r="CS43" s="655"/>
      <c r="CT43" s="655"/>
      <c r="CU43" s="655"/>
      <c r="CV43" s="655"/>
      <c r="CW43" s="655"/>
      <c r="CX43" s="655"/>
      <c r="CY43" s="656"/>
      <c r="CZ43" s="628">
        <v>0.3</v>
      </c>
      <c r="DA43" s="653"/>
      <c r="DB43" s="653"/>
      <c r="DC43" s="657"/>
      <c r="DD43" s="632">
        <v>34575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1852415</v>
      </c>
      <c r="CS44" s="624"/>
      <c r="CT44" s="624"/>
      <c r="CU44" s="624"/>
      <c r="CV44" s="624"/>
      <c r="CW44" s="624"/>
      <c r="CX44" s="624"/>
      <c r="CY44" s="625"/>
      <c r="CZ44" s="628">
        <v>15.1</v>
      </c>
      <c r="DA44" s="629"/>
      <c r="DB44" s="629"/>
      <c r="DC44" s="635"/>
      <c r="DD44" s="632">
        <v>313404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1028918</v>
      </c>
      <c r="CS45" s="655"/>
      <c r="CT45" s="655"/>
      <c r="CU45" s="655"/>
      <c r="CV45" s="655"/>
      <c r="CW45" s="655"/>
      <c r="CX45" s="655"/>
      <c r="CY45" s="656"/>
      <c r="CZ45" s="628">
        <v>8.4</v>
      </c>
      <c r="DA45" s="653"/>
      <c r="DB45" s="653"/>
      <c r="DC45" s="657"/>
      <c r="DD45" s="632">
        <v>55135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732015</v>
      </c>
      <c r="CS46" s="624"/>
      <c r="CT46" s="624"/>
      <c r="CU46" s="624"/>
      <c r="CV46" s="624"/>
      <c r="CW46" s="624"/>
      <c r="CX46" s="624"/>
      <c r="CY46" s="625"/>
      <c r="CZ46" s="628">
        <v>6</v>
      </c>
      <c r="DA46" s="629"/>
      <c r="DB46" s="629"/>
      <c r="DC46" s="635"/>
      <c r="DD46" s="632">
        <v>236428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85850</v>
      </c>
      <c r="CS47" s="655"/>
      <c r="CT47" s="655"/>
      <c r="CU47" s="655"/>
      <c r="CV47" s="655"/>
      <c r="CW47" s="655"/>
      <c r="CX47" s="655"/>
      <c r="CY47" s="656"/>
      <c r="CZ47" s="628">
        <v>0.7</v>
      </c>
      <c r="DA47" s="653"/>
      <c r="DB47" s="653"/>
      <c r="DC47" s="657"/>
      <c r="DD47" s="632">
        <v>22890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12286708</v>
      </c>
      <c r="CS49" s="682"/>
      <c r="CT49" s="682"/>
      <c r="CU49" s="682"/>
      <c r="CV49" s="682"/>
      <c r="CW49" s="682"/>
      <c r="CX49" s="682"/>
      <c r="CY49" s="711"/>
      <c r="CZ49" s="703">
        <v>100</v>
      </c>
      <c r="DA49" s="712"/>
      <c r="DB49" s="712"/>
      <c r="DC49" s="713"/>
      <c r="DD49" s="714">
        <v>7260739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dabioshMBAbkPS8xRkIwT3M3rCrIWzS8dvyxaz1lz4CGVA8gyTEG2eefkGzMNHvlRt3ebz/LcEVlLAjl4RVig==" saltValue="Ryy3uiAXl4uwO1oCQHzO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13709</v>
      </c>
      <c r="R7" s="753"/>
      <c r="S7" s="753"/>
      <c r="T7" s="753"/>
      <c r="U7" s="753"/>
      <c r="V7" s="753">
        <v>12211</v>
      </c>
      <c r="W7" s="753"/>
      <c r="X7" s="753"/>
      <c r="Y7" s="753"/>
      <c r="Z7" s="753"/>
      <c r="AA7" s="753">
        <v>1498</v>
      </c>
      <c r="AB7" s="753"/>
      <c r="AC7" s="753"/>
      <c r="AD7" s="753"/>
      <c r="AE7" s="754"/>
      <c r="AF7" s="755">
        <v>470</v>
      </c>
      <c r="AG7" s="756"/>
      <c r="AH7" s="756"/>
      <c r="AI7" s="756"/>
      <c r="AJ7" s="757"/>
      <c r="AK7" s="758">
        <v>1065</v>
      </c>
      <c r="AL7" s="759"/>
      <c r="AM7" s="759"/>
      <c r="AN7" s="759"/>
      <c r="AO7" s="759"/>
      <c r="AP7" s="759">
        <v>11388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138</v>
      </c>
      <c r="R8" s="784"/>
      <c r="S8" s="784"/>
      <c r="T8" s="784"/>
      <c r="U8" s="784"/>
      <c r="V8" s="784">
        <v>138</v>
      </c>
      <c r="W8" s="784"/>
      <c r="X8" s="784"/>
      <c r="Y8" s="784"/>
      <c r="Z8" s="784"/>
      <c r="AA8" s="784" t="s">
        <v>551</v>
      </c>
      <c r="AB8" s="784"/>
      <c r="AC8" s="784"/>
      <c r="AD8" s="784"/>
      <c r="AE8" s="785"/>
      <c r="AF8" s="786" t="s">
        <v>122</v>
      </c>
      <c r="AG8" s="787"/>
      <c r="AH8" s="787"/>
      <c r="AI8" s="787"/>
      <c r="AJ8" s="788"/>
      <c r="AK8" s="769">
        <v>59</v>
      </c>
      <c r="AL8" s="770"/>
      <c r="AM8" s="770"/>
      <c r="AN8" s="770"/>
      <c r="AO8" s="770"/>
      <c r="AP8" s="770">
        <v>22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13785</v>
      </c>
      <c r="R23" s="793"/>
      <c r="S23" s="793"/>
      <c r="T23" s="793"/>
      <c r="U23" s="793"/>
      <c r="V23" s="793">
        <v>12287</v>
      </c>
      <c r="W23" s="793"/>
      <c r="X23" s="793"/>
      <c r="Y23" s="793"/>
      <c r="Z23" s="793"/>
      <c r="AA23" s="793">
        <v>1498</v>
      </c>
      <c r="AB23" s="793"/>
      <c r="AC23" s="793"/>
      <c r="AD23" s="793"/>
      <c r="AE23" s="794"/>
      <c r="AF23" s="795">
        <v>470</v>
      </c>
      <c r="AG23" s="793"/>
      <c r="AH23" s="793"/>
      <c r="AI23" s="793"/>
      <c r="AJ23" s="796"/>
      <c r="AK23" s="797"/>
      <c r="AL23" s="798"/>
      <c r="AM23" s="798"/>
      <c r="AN23" s="798"/>
      <c r="AO23" s="798"/>
      <c r="AP23" s="793">
        <v>11410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1938</v>
      </c>
      <c r="R28" s="823"/>
      <c r="S28" s="823"/>
      <c r="T28" s="823"/>
      <c r="U28" s="823"/>
      <c r="V28" s="823">
        <v>1898</v>
      </c>
      <c r="W28" s="823"/>
      <c r="X28" s="823"/>
      <c r="Y28" s="823"/>
      <c r="Z28" s="823"/>
      <c r="AA28" s="823">
        <v>40</v>
      </c>
      <c r="AB28" s="823"/>
      <c r="AC28" s="823"/>
      <c r="AD28" s="823"/>
      <c r="AE28" s="824"/>
      <c r="AF28" s="825">
        <v>40</v>
      </c>
      <c r="AG28" s="823"/>
      <c r="AH28" s="823"/>
      <c r="AI28" s="823"/>
      <c r="AJ28" s="826"/>
      <c r="AK28" s="827">
        <v>176</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1508</v>
      </c>
      <c r="R29" s="784"/>
      <c r="S29" s="784"/>
      <c r="T29" s="784"/>
      <c r="U29" s="784"/>
      <c r="V29" s="784">
        <v>1400</v>
      </c>
      <c r="W29" s="784"/>
      <c r="X29" s="784"/>
      <c r="Y29" s="784"/>
      <c r="Z29" s="784"/>
      <c r="AA29" s="784">
        <v>108</v>
      </c>
      <c r="AB29" s="784"/>
      <c r="AC29" s="784"/>
      <c r="AD29" s="784"/>
      <c r="AE29" s="785"/>
      <c r="AF29" s="786">
        <v>108</v>
      </c>
      <c r="AG29" s="787"/>
      <c r="AH29" s="787"/>
      <c r="AI29" s="787"/>
      <c r="AJ29" s="788"/>
      <c r="AK29" s="834">
        <v>258</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200</v>
      </c>
      <c r="R30" s="784"/>
      <c r="S30" s="784"/>
      <c r="T30" s="784"/>
      <c r="U30" s="784"/>
      <c r="V30" s="784">
        <v>200</v>
      </c>
      <c r="W30" s="784"/>
      <c r="X30" s="784"/>
      <c r="Y30" s="784"/>
      <c r="Z30" s="784"/>
      <c r="AA30" s="784" t="s">
        <v>551</v>
      </c>
      <c r="AB30" s="784"/>
      <c r="AC30" s="784"/>
      <c r="AD30" s="784"/>
      <c r="AE30" s="785"/>
      <c r="AF30" s="786" t="s">
        <v>122</v>
      </c>
      <c r="AG30" s="787"/>
      <c r="AH30" s="787"/>
      <c r="AI30" s="787"/>
      <c r="AJ30" s="788"/>
      <c r="AK30" s="834">
        <v>74</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452</v>
      </c>
      <c r="R31" s="784"/>
      <c r="S31" s="784"/>
      <c r="T31" s="784"/>
      <c r="U31" s="784"/>
      <c r="V31" s="784">
        <v>402</v>
      </c>
      <c r="W31" s="784"/>
      <c r="X31" s="784"/>
      <c r="Y31" s="784"/>
      <c r="Z31" s="784"/>
      <c r="AA31" s="784">
        <v>50</v>
      </c>
      <c r="AB31" s="784"/>
      <c r="AC31" s="784"/>
      <c r="AD31" s="784"/>
      <c r="AE31" s="785"/>
      <c r="AF31" s="786">
        <v>34</v>
      </c>
      <c r="AG31" s="787"/>
      <c r="AH31" s="787"/>
      <c r="AI31" s="787"/>
      <c r="AJ31" s="788"/>
      <c r="AK31" s="834">
        <v>171</v>
      </c>
      <c r="AL31" s="830"/>
      <c r="AM31" s="830"/>
      <c r="AN31" s="830"/>
      <c r="AO31" s="830"/>
      <c r="AP31" s="830">
        <v>1491</v>
      </c>
      <c r="AQ31" s="830"/>
      <c r="AR31" s="830"/>
      <c r="AS31" s="830"/>
      <c r="AT31" s="830"/>
      <c r="AU31" s="830">
        <v>1104</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45</v>
      </c>
      <c r="R32" s="784"/>
      <c r="S32" s="784"/>
      <c r="T32" s="784"/>
      <c r="U32" s="784"/>
      <c r="V32" s="784">
        <v>42</v>
      </c>
      <c r="W32" s="784"/>
      <c r="X32" s="784"/>
      <c r="Y32" s="784"/>
      <c r="Z32" s="784"/>
      <c r="AA32" s="784">
        <v>3</v>
      </c>
      <c r="AB32" s="784"/>
      <c r="AC32" s="784"/>
      <c r="AD32" s="784"/>
      <c r="AE32" s="785"/>
      <c r="AF32" s="786">
        <v>4</v>
      </c>
      <c r="AG32" s="787"/>
      <c r="AH32" s="787"/>
      <c r="AI32" s="787"/>
      <c r="AJ32" s="788"/>
      <c r="AK32" s="834">
        <v>35</v>
      </c>
      <c r="AL32" s="830"/>
      <c r="AM32" s="830"/>
      <c r="AN32" s="830"/>
      <c r="AO32" s="830"/>
      <c r="AP32" s="830">
        <v>201</v>
      </c>
      <c r="AQ32" s="830"/>
      <c r="AR32" s="830"/>
      <c r="AS32" s="830"/>
      <c r="AT32" s="830"/>
      <c r="AU32" s="830">
        <v>192</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509</v>
      </c>
      <c r="R33" s="784"/>
      <c r="S33" s="784"/>
      <c r="T33" s="784"/>
      <c r="U33" s="784"/>
      <c r="V33" s="784">
        <v>498</v>
      </c>
      <c r="W33" s="784"/>
      <c r="X33" s="784"/>
      <c r="Y33" s="784"/>
      <c r="Z33" s="784"/>
      <c r="AA33" s="784">
        <v>12</v>
      </c>
      <c r="AB33" s="784"/>
      <c r="AC33" s="784"/>
      <c r="AD33" s="784"/>
      <c r="AE33" s="785"/>
      <c r="AF33" s="786">
        <v>5</v>
      </c>
      <c r="AG33" s="787"/>
      <c r="AH33" s="787"/>
      <c r="AI33" s="787"/>
      <c r="AJ33" s="788"/>
      <c r="AK33" s="834">
        <v>24</v>
      </c>
      <c r="AL33" s="830"/>
      <c r="AM33" s="830"/>
      <c r="AN33" s="830"/>
      <c r="AO33" s="830"/>
      <c r="AP33" s="830">
        <v>492</v>
      </c>
      <c r="AQ33" s="830"/>
      <c r="AR33" s="830"/>
      <c r="AS33" s="830"/>
      <c r="AT33" s="830"/>
      <c r="AU33" s="830">
        <v>28</v>
      </c>
      <c r="AV33" s="830"/>
      <c r="AW33" s="830"/>
      <c r="AX33" s="830"/>
      <c r="AY33" s="830"/>
      <c r="AZ33" s="831" t="s">
        <v>552</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17</v>
      </c>
      <c r="R34" s="784"/>
      <c r="S34" s="784"/>
      <c r="T34" s="784"/>
      <c r="U34" s="784"/>
      <c r="V34" s="784">
        <v>17</v>
      </c>
      <c r="W34" s="784"/>
      <c r="X34" s="784"/>
      <c r="Y34" s="784"/>
      <c r="Z34" s="784"/>
      <c r="AA34" s="784">
        <v>0</v>
      </c>
      <c r="AB34" s="784"/>
      <c r="AC34" s="784"/>
      <c r="AD34" s="784"/>
      <c r="AE34" s="785"/>
      <c r="AF34" s="786" t="s">
        <v>122</v>
      </c>
      <c r="AG34" s="787"/>
      <c r="AH34" s="787"/>
      <c r="AI34" s="787"/>
      <c r="AJ34" s="788"/>
      <c r="AK34" s="834">
        <v>16</v>
      </c>
      <c r="AL34" s="830"/>
      <c r="AM34" s="830"/>
      <c r="AN34" s="830"/>
      <c r="AO34" s="830"/>
      <c r="AP34" s="830">
        <v>203</v>
      </c>
      <c r="AQ34" s="830"/>
      <c r="AR34" s="830"/>
      <c r="AS34" s="830"/>
      <c r="AT34" s="830"/>
      <c r="AU34" s="830">
        <v>170</v>
      </c>
      <c r="AV34" s="830"/>
      <c r="AW34" s="830"/>
      <c r="AX34" s="830"/>
      <c r="AY34" s="830"/>
      <c r="AZ34" s="831" t="s">
        <v>552</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191</v>
      </c>
      <c r="AG63" s="844"/>
      <c r="AH63" s="844"/>
      <c r="AI63" s="844"/>
      <c r="AJ63" s="845"/>
      <c r="AK63" s="846"/>
      <c r="AL63" s="841"/>
      <c r="AM63" s="841"/>
      <c r="AN63" s="841"/>
      <c r="AO63" s="841"/>
      <c r="AP63" s="844">
        <v>2387</v>
      </c>
      <c r="AQ63" s="844"/>
      <c r="AR63" s="844"/>
      <c r="AS63" s="844"/>
      <c r="AT63" s="844"/>
      <c r="AU63" s="844">
        <v>1494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1039</v>
      </c>
      <c r="R69" s="830"/>
      <c r="S69" s="830"/>
      <c r="T69" s="830"/>
      <c r="U69" s="830"/>
      <c r="V69" s="830">
        <v>949</v>
      </c>
      <c r="W69" s="830"/>
      <c r="X69" s="830"/>
      <c r="Y69" s="830"/>
      <c r="Z69" s="830"/>
      <c r="AA69" s="830">
        <v>90</v>
      </c>
      <c r="AB69" s="830"/>
      <c r="AC69" s="830"/>
      <c r="AD69" s="830"/>
      <c r="AE69" s="830"/>
      <c r="AF69" s="830">
        <v>38</v>
      </c>
      <c r="AG69" s="830"/>
      <c r="AH69" s="830"/>
      <c r="AI69" s="830"/>
      <c r="AJ69" s="830"/>
      <c r="AK69" s="830" t="s">
        <v>562</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110</v>
      </c>
      <c r="R70" s="830"/>
      <c r="S70" s="830"/>
      <c r="T70" s="830"/>
      <c r="U70" s="830"/>
      <c r="V70" s="830">
        <v>93</v>
      </c>
      <c r="W70" s="830"/>
      <c r="X70" s="830"/>
      <c r="Y70" s="830"/>
      <c r="Z70" s="830"/>
      <c r="AA70" s="830">
        <v>17</v>
      </c>
      <c r="AB70" s="830"/>
      <c r="AC70" s="830"/>
      <c r="AD70" s="830"/>
      <c r="AE70" s="830"/>
      <c r="AF70" s="830">
        <v>17</v>
      </c>
      <c r="AG70" s="830"/>
      <c r="AH70" s="830"/>
      <c r="AI70" s="830"/>
      <c r="AJ70" s="830"/>
      <c r="AK70" s="830" t="s">
        <v>562</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293727</v>
      </c>
      <c r="R71" s="830"/>
      <c r="S71" s="830"/>
      <c r="T71" s="830"/>
      <c r="U71" s="830"/>
      <c r="V71" s="830">
        <v>290111</v>
      </c>
      <c r="W71" s="830"/>
      <c r="X71" s="830"/>
      <c r="Y71" s="830"/>
      <c r="Z71" s="830"/>
      <c r="AA71" s="830">
        <v>3616</v>
      </c>
      <c r="AB71" s="830"/>
      <c r="AC71" s="830"/>
      <c r="AD71" s="830"/>
      <c r="AE71" s="830"/>
      <c r="AF71" s="830">
        <v>3616</v>
      </c>
      <c r="AG71" s="830"/>
      <c r="AH71" s="830"/>
      <c r="AI71" s="830"/>
      <c r="AJ71" s="830"/>
      <c r="AK71" s="830">
        <v>27</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4281</v>
      </c>
      <c r="AG88" s="844"/>
      <c r="AH88" s="844"/>
      <c r="AI88" s="844"/>
      <c r="AJ88" s="844"/>
      <c r="AK88" s="841"/>
      <c r="AL88" s="841"/>
      <c r="AM88" s="841"/>
      <c r="AN88" s="841"/>
      <c r="AO88" s="841"/>
      <c r="AP88" s="844" t="s">
        <v>552</v>
      </c>
      <c r="AQ88" s="844"/>
      <c r="AR88" s="844"/>
      <c r="AS88" s="844"/>
      <c r="AT88" s="844"/>
      <c r="AU88" s="844" t="s">
        <v>552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1250617</v>
      </c>
      <c r="AB110" s="900"/>
      <c r="AC110" s="900"/>
      <c r="AD110" s="900"/>
      <c r="AE110" s="901"/>
      <c r="AF110" s="902">
        <v>1308863</v>
      </c>
      <c r="AG110" s="900"/>
      <c r="AH110" s="900"/>
      <c r="AI110" s="900"/>
      <c r="AJ110" s="901"/>
      <c r="AK110" s="902">
        <v>1262909</v>
      </c>
      <c r="AL110" s="900"/>
      <c r="AM110" s="900"/>
      <c r="AN110" s="900"/>
      <c r="AO110" s="901"/>
      <c r="AP110" s="903">
        <v>23.7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11788203</v>
      </c>
      <c r="BR110" s="931"/>
      <c r="BS110" s="931"/>
      <c r="BT110" s="931"/>
      <c r="BU110" s="931"/>
      <c r="BV110" s="931">
        <v>11496326</v>
      </c>
      <c r="BW110" s="931"/>
      <c r="BX110" s="931"/>
      <c r="BY110" s="931"/>
      <c r="BZ110" s="931"/>
      <c r="CA110" s="931">
        <v>11410131</v>
      </c>
      <c r="CB110" s="931"/>
      <c r="CC110" s="931"/>
      <c r="CD110" s="931"/>
      <c r="CE110" s="931"/>
      <c r="CF110" s="944">
        <v>213.8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81393</v>
      </c>
      <c r="BR111" s="926"/>
      <c r="BS111" s="926"/>
      <c r="BT111" s="926"/>
      <c r="BU111" s="926"/>
      <c r="BV111" s="926">
        <v>56581</v>
      </c>
      <c r="BW111" s="926"/>
      <c r="BX111" s="926"/>
      <c r="BY111" s="926"/>
      <c r="BZ111" s="926"/>
      <c r="CA111" s="926">
        <v>36353</v>
      </c>
      <c r="CB111" s="926"/>
      <c r="CC111" s="926"/>
      <c r="CD111" s="926"/>
      <c r="CE111" s="926"/>
      <c r="CF111" s="920">
        <v>0.7</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1570283</v>
      </c>
      <c r="BR112" s="926"/>
      <c r="BS112" s="926"/>
      <c r="BT112" s="926"/>
      <c r="BU112" s="926"/>
      <c r="BV112" s="926">
        <v>1583704</v>
      </c>
      <c r="BW112" s="926"/>
      <c r="BX112" s="926"/>
      <c r="BY112" s="926"/>
      <c r="BZ112" s="926"/>
      <c r="CA112" s="926">
        <v>1494758</v>
      </c>
      <c r="CB112" s="926"/>
      <c r="CC112" s="926"/>
      <c r="CD112" s="926"/>
      <c r="CE112" s="926"/>
      <c r="CF112" s="920">
        <v>28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188348</v>
      </c>
      <c r="AB113" s="938"/>
      <c r="AC113" s="938"/>
      <c r="AD113" s="938"/>
      <c r="AE113" s="939"/>
      <c r="AF113" s="940">
        <v>198625</v>
      </c>
      <c r="AG113" s="938"/>
      <c r="AH113" s="938"/>
      <c r="AI113" s="938"/>
      <c r="AJ113" s="939"/>
      <c r="AK113" s="940">
        <v>206601</v>
      </c>
      <c r="AL113" s="938"/>
      <c r="AM113" s="938"/>
      <c r="AN113" s="938"/>
      <c r="AO113" s="939"/>
      <c r="AP113" s="941">
        <v>3.9</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522053</v>
      </c>
      <c r="BR114" s="926"/>
      <c r="BS114" s="926"/>
      <c r="BT114" s="926"/>
      <c r="BU114" s="926"/>
      <c r="BV114" s="926">
        <v>461836</v>
      </c>
      <c r="BW114" s="926"/>
      <c r="BX114" s="926"/>
      <c r="BY114" s="926"/>
      <c r="BZ114" s="926"/>
      <c r="CA114" s="926">
        <v>480413</v>
      </c>
      <c r="CB114" s="926"/>
      <c r="CC114" s="926"/>
      <c r="CD114" s="926"/>
      <c r="CE114" s="926"/>
      <c r="CF114" s="920">
        <v>9</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29985</v>
      </c>
      <c r="AB115" s="938"/>
      <c r="AC115" s="938"/>
      <c r="AD115" s="938"/>
      <c r="AE115" s="939"/>
      <c r="AF115" s="940">
        <v>24891</v>
      </c>
      <c r="AG115" s="938"/>
      <c r="AH115" s="938"/>
      <c r="AI115" s="938"/>
      <c r="AJ115" s="939"/>
      <c r="AK115" s="940">
        <v>20299</v>
      </c>
      <c r="AL115" s="938"/>
      <c r="AM115" s="938"/>
      <c r="AN115" s="938"/>
      <c r="AO115" s="939"/>
      <c r="AP115" s="941">
        <v>0.4</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300</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79</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1469029</v>
      </c>
      <c r="AB117" s="979"/>
      <c r="AC117" s="979"/>
      <c r="AD117" s="979"/>
      <c r="AE117" s="980"/>
      <c r="AF117" s="981">
        <v>1532379</v>
      </c>
      <c r="AG117" s="979"/>
      <c r="AH117" s="979"/>
      <c r="AI117" s="979"/>
      <c r="AJ117" s="980"/>
      <c r="AK117" s="981">
        <v>1489809</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13962232</v>
      </c>
      <c r="BR119" s="1000"/>
      <c r="BS119" s="1000"/>
      <c r="BT119" s="1000"/>
      <c r="BU119" s="1000"/>
      <c r="BV119" s="1000">
        <v>13598447</v>
      </c>
      <c r="BW119" s="1000"/>
      <c r="BX119" s="1000"/>
      <c r="BY119" s="1000"/>
      <c r="BZ119" s="1000"/>
      <c r="CA119" s="1000">
        <v>13421655</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81393</v>
      </c>
      <c r="DH119" s="986"/>
      <c r="DI119" s="986"/>
      <c r="DJ119" s="986"/>
      <c r="DK119" s="987"/>
      <c r="DL119" s="985">
        <v>56581</v>
      </c>
      <c r="DM119" s="986"/>
      <c r="DN119" s="986"/>
      <c r="DO119" s="986"/>
      <c r="DP119" s="987"/>
      <c r="DQ119" s="985">
        <v>36353</v>
      </c>
      <c r="DR119" s="986"/>
      <c r="DS119" s="986"/>
      <c r="DT119" s="986"/>
      <c r="DU119" s="987"/>
      <c r="DV119" s="988">
        <v>0.7</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5017068</v>
      </c>
      <c r="BR120" s="931"/>
      <c r="BS120" s="931"/>
      <c r="BT120" s="931"/>
      <c r="BU120" s="931"/>
      <c r="BV120" s="931">
        <v>5836697</v>
      </c>
      <c r="BW120" s="931"/>
      <c r="BX120" s="931"/>
      <c r="BY120" s="931"/>
      <c r="BZ120" s="931"/>
      <c r="CA120" s="931">
        <v>5958291</v>
      </c>
      <c r="CB120" s="931"/>
      <c r="CC120" s="931"/>
      <c r="CD120" s="931"/>
      <c r="CE120" s="931"/>
      <c r="CF120" s="944">
        <v>111.6</v>
      </c>
      <c r="CG120" s="945"/>
      <c r="CH120" s="945"/>
      <c r="CI120" s="945"/>
      <c r="CJ120" s="945"/>
      <c r="CK120" s="1006" t="s">
        <v>448</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1191406</v>
      </c>
      <c r="DH120" s="931"/>
      <c r="DI120" s="931"/>
      <c r="DJ120" s="931"/>
      <c r="DK120" s="931"/>
      <c r="DL120" s="931">
        <v>1195855</v>
      </c>
      <c r="DM120" s="931"/>
      <c r="DN120" s="931"/>
      <c r="DO120" s="931"/>
      <c r="DP120" s="931"/>
      <c r="DQ120" s="931">
        <v>1104497</v>
      </c>
      <c r="DR120" s="931"/>
      <c r="DS120" s="931"/>
      <c r="DT120" s="931"/>
      <c r="DU120" s="931"/>
      <c r="DV120" s="932">
        <v>20.7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122692</v>
      </c>
      <c r="BR121" s="926"/>
      <c r="BS121" s="926"/>
      <c r="BT121" s="926"/>
      <c r="BU121" s="926"/>
      <c r="BV121" s="926">
        <v>76479</v>
      </c>
      <c r="BW121" s="926"/>
      <c r="BX121" s="926"/>
      <c r="BY121" s="926"/>
      <c r="BZ121" s="926"/>
      <c r="CA121" s="926">
        <v>38234</v>
      </c>
      <c r="CB121" s="926"/>
      <c r="CC121" s="926"/>
      <c r="CD121" s="926"/>
      <c r="CE121" s="926"/>
      <c r="CF121" s="920">
        <v>0.7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251745</v>
      </c>
      <c r="DH121" s="926"/>
      <c r="DI121" s="926"/>
      <c r="DJ121" s="926"/>
      <c r="DK121" s="926"/>
      <c r="DL121" s="926">
        <v>222854</v>
      </c>
      <c r="DM121" s="926"/>
      <c r="DN121" s="926"/>
      <c r="DO121" s="926"/>
      <c r="DP121" s="926"/>
      <c r="DQ121" s="926">
        <v>192163</v>
      </c>
      <c r="DR121" s="926"/>
      <c r="DS121" s="926"/>
      <c r="DT121" s="926"/>
      <c r="DU121" s="926"/>
      <c r="DV121" s="927">
        <v>3.6</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9128958</v>
      </c>
      <c r="BR122" s="1000"/>
      <c r="BS122" s="1000"/>
      <c r="BT122" s="1000"/>
      <c r="BU122" s="1000"/>
      <c r="BV122" s="1000">
        <v>8784213</v>
      </c>
      <c r="BW122" s="1000"/>
      <c r="BX122" s="1000"/>
      <c r="BY122" s="1000"/>
      <c r="BZ122" s="1000"/>
      <c r="CA122" s="1000">
        <v>8738151</v>
      </c>
      <c r="CB122" s="1000"/>
      <c r="CC122" s="1000"/>
      <c r="CD122" s="1000"/>
      <c r="CE122" s="1000"/>
      <c r="CF122" s="1017">
        <v>163.69999999999999</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127132</v>
      </c>
      <c r="DH122" s="926"/>
      <c r="DI122" s="926"/>
      <c r="DJ122" s="926"/>
      <c r="DK122" s="926"/>
      <c r="DL122" s="926">
        <v>164995</v>
      </c>
      <c r="DM122" s="926"/>
      <c r="DN122" s="926"/>
      <c r="DO122" s="926"/>
      <c r="DP122" s="926"/>
      <c r="DQ122" s="926">
        <v>170082</v>
      </c>
      <c r="DR122" s="926"/>
      <c r="DS122" s="926"/>
      <c r="DT122" s="926"/>
      <c r="DU122" s="926"/>
      <c r="DV122" s="927">
        <v>3.2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14268718</v>
      </c>
      <c r="BR123" s="1064"/>
      <c r="BS123" s="1064"/>
      <c r="BT123" s="1064"/>
      <c r="BU123" s="1064"/>
      <c r="BV123" s="1064">
        <v>14697389</v>
      </c>
      <c r="BW123" s="1064"/>
      <c r="BX123" s="1064"/>
      <c r="BY123" s="1064"/>
      <c r="BZ123" s="1064"/>
      <c r="CA123" s="1064">
        <v>14734676</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28016</v>
      </c>
      <c r="DR123" s="959"/>
      <c r="DS123" s="959"/>
      <c r="DT123" s="959"/>
      <c r="DU123" s="960"/>
      <c r="DV123" s="962">
        <v>0.5</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29897</v>
      </c>
      <c r="AB126" s="959"/>
      <c r="AC126" s="959"/>
      <c r="AD126" s="959"/>
      <c r="AE126" s="960"/>
      <c r="AF126" s="961">
        <v>24812</v>
      </c>
      <c r="AG126" s="959"/>
      <c r="AH126" s="959"/>
      <c r="AI126" s="959"/>
      <c r="AJ126" s="960"/>
      <c r="AK126" s="961">
        <v>20228</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88</v>
      </c>
      <c r="AB127" s="959"/>
      <c r="AC127" s="959"/>
      <c r="AD127" s="959"/>
      <c r="AE127" s="960"/>
      <c r="AF127" s="961">
        <v>79</v>
      </c>
      <c r="AG127" s="959"/>
      <c r="AH127" s="959"/>
      <c r="AI127" s="959"/>
      <c r="AJ127" s="960"/>
      <c r="AK127" s="961">
        <v>71</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35041</v>
      </c>
      <c r="AB128" s="1046"/>
      <c r="AC128" s="1046"/>
      <c r="AD128" s="1046"/>
      <c r="AE128" s="1047"/>
      <c r="AF128" s="1048">
        <v>26772</v>
      </c>
      <c r="AG128" s="1046"/>
      <c r="AH128" s="1046"/>
      <c r="AI128" s="1046"/>
      <c r="AJ128" s="1047"/>
      <c r="AK128" s="1048">
        <v>14486</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14.33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300</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6407524</v>
      </c>
      <c r="AB129" s="959"/>
      <c r="AC129" s="959"/>
      <c r="AD129" s="959"/>
      <c r="AE129" s="960"/>
      <c r="AF129" s="961">
        <v>6275579</v>
      </c>
      <c r="AG129" s="959"/>
      <c r="AH129" s="959"/>
      <c r="AI129" s="959"/>
      <c r="AJ129" s="960"/>
      <c r="AK129" s="961">
        <v>6256477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19.329999999999998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922352</v>
      </c>
      <c r="AB130" s="959"/>
      <c r="AC130" s="959"/>
      <c r="AD130" s="959"/>
      <c r="AE130" s="960"/>
      <c r="AF130" s="961">
        <v>946520</v>
      </c>
      <c r="AG130" s="959"/>
      <c r="AH130" s="959"/>
      <c r="AI130" s="959"/>
      <c r="AJ130" s="960"/>
      <c r="AK130" s="961">
        <v>918655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5485172</v>
      </c>
      <c r="AB131" s="986"/>
      <c r="AC131" s="986"/>
      <c r="AD131" s="986"/>
      <c r="AE131" s="987"/>
      <c r="AF131" s="985">
        <v>5329059</v>
      </c>
      <c r="AG131" s="986"/>
      <c r="AH131" s="986"/>
      <c r="AI131" s="986"/>
      <c r="AJ131" s="987"/>
      <c r="AK131" s="985">
        <v>5337822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9.3276199910000006</v>
      </c>
      <c r="AB132" s="1097"/>
      <c r="AC132" s="1097"/>
      <c r="AD132" s="1097"/>
      <c r="AE132" s="1098"/>
      <c r="AF132" s="1099">
        <v>10.49128936</v>
      </c>
      <c r="AG132" s="1097"/>
      <c r="AH132" s="1097"/>
      <c r="AI132" s="1097"/>
      <c r="AJ132" s="1098"/>
      <c r="AK132" s="1099">
        <v>10.42874791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11.6</v>
      </c>
      <c r="AB133" s="1080"/>
      <c r="AC133" s="1080"/>
      <c r="AD133" s="1080"/>
      <c r="AE133" s="1081"/>
      <c r="AF133" s="1079">
        <v>10.199999999999999</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HSvE7zvwiu9oNb4QPJieFOQYoIUvJbviwmwBdIs8cGPeLM+cvBV2aJx4u++Et/CtbaphwBWuElEmrOcjyvm0A==" saltValue="VkcfvMtJX9pAr3lC+iO+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zSh8PnSAW3eFSv+9UDyVzSf4uHsAcywvx3yV2tHX9Iwxmo5k8SmlJW4cdygV1KKygq6BAqJSwERHYczuNl7Sw==" saltValue="hTZIDaW0WWzUZT8k3teF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7hZqgBkmRP14Mruum6p9obMlBvdI3r3d/CtbRcjarF7EVqf2LFtf1qJRJdqz5OBB+ycnHogK4F74+5cLDR8Wg==" saltValue="q9clVV2RwKtMKZIhIr47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sqref="A1:A104857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1657634</v>
      </c>
      <c r="AP9" s="281">
        <v>143010</v>
      </c>
      <c r="AQ9" s="282">
        <v>111034</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271767</v>
      </c>
      <c r="AP10" s="284">
        <v>23446</v>
      </c>
      <c r="AQ10" s="285">
        <v>15617</v>
      </c>
      <c r="AR10" s="286">
        <v>50.1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1538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82047</v>
      </c>
      <c r="AP13" s="284">
        <v>7079</v>
      </c>
      <c r="AQ13" s="285">
        <v>4378</v>
      </c>
      <c r="AR13" s="286">
        <v>61.7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37914</v>
      </c>
      <c r="AP14" s="284">
        <v>3271</v>
      </c>
      <c r="AQ14" s="285">
        <v>2499</v>
      </c>
      <c r="AR14" s="286">
        <v>30.9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-106461</v>
      </c>
      <c r="AP15" s="284">
        <v>-9185</v>
      </c>
      <c r="AQ15" s="285">
        <v>-6867</v>
      </c>
      <c r="AR15" s="286">
        <v>33.799999999999997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1942901</v>
      </c>
      <c r="AP16" s="284">
        <v>167622</v>
      </c>
      <c r="AQ16" s="285">
        <v>128199</v>
      </c>
      <c r="AR16" s="286">
        <v>30.8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13.2</v>
      </c>
      <c r="AP21" s="298">
        <v>10.85</v>
      </c>
      <c r="AQ21" s="299">
        <v>2.35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96.1</v>
      </c>
      <c r="AP22" s="303">
        <v>96.2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1262909</v>
      </c>
      <c r="AP32" s="312">
        <v>108956</v>
      </c>
      <c r="AQ32" s="313">
        <v>62185</v>
      </c>
      <c r="AR32" s="314">
        <v>75.2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206601</v>
      </c>
      <c r="AP35" s="312">
        <v>17824</v>
      </c>
      <c r="AQ35" s="313">
        <v>15497</v>
      </c>
      <c r="AR35" s="314">
        <v>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489</v>
      </c>
      <c r="AP36" s="312" t="s">
        <v>489</v>
      </c>
      <c r="AQ36" s="313">
        <v>3842</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20299</v>
      </c>
      <c r="AP37" s="312">
        <v>1751</v>
      </c>
      <c r="AQ37" s="313">
        <v>306</v>
      </c>
      <c r="AR37" s="314">
        <v>472.2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-14486</v>
      </c>
      <c r="AP39" s="312">
        <v>-1250</v>
      </c>
      <c r="AQ39" s="313">
        <v>-2250</v>
      </c>
      <c r="AR39" s="314">
        <v>-44.4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-918655</v>
      </c>
      <c r="AP40" s="312">
        <v>-79256</v>
      </c>
      <c r="AQ40" s="313">
        <v>-52332</v>
      </c>
      <c r="AR40" s="314">
        <v>51.4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556668</v>
      </c>
      <c r="AP41" s="312">
        <v>48026</v>
      </c>
      <c r="AQ41" s="313">
        <v>27253</v>
      </c>
      <c r="AR41" s="314">
        <v>76.2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1794086</v>
      </c>
      <c r="AN51" s="334">
        <v>145459</v>
      </c>
      <c r="AO51" s="335">
        <v>-11.9</v>
      </c>
      <c r="AP51" s="336">
        <v>103390</v>
      </c>
      <c r="AQ51" s="337">
        <v>17.100000000000001</v>
      </c>
      <c r="AR51" s="338">
        <v>-29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1212032</v>
      </c>
      <c r="AN52" s="342">
        <v>98268</v>
      </c>
      <c r="AO52" s="343">
        <v>-14.6</v>
      </c>
      <c r="AP52" s="344">
        <v>51269</v>
      </c>
      <c r="AQ52" s="345">
        <v>4.5999999999999996</v>
      </c>
      <c r="AR52" s="346">
        <v>-19.2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1231953</v>
      </c>
      <c r="AN53" s="334">
        <v>101420</v>
      </c>
      <c r="AO53" s="335">
        <v>-30.3</v>
      </c>
      <c r="AP53" s="336">
        <v>117234</v>
      </c>
      <c r="AQ53" s="337">
        <v>13.4</v>
      </c>
      <c r="AR53" s="338">
        <v>-43.7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743013</v>
      </c>
      <c r="AN54" s="342">
        <v>61168</v>
      </c>
      <c r="AO54" s="343">
        <v>-37.799999999999997</v>
      </c>
      <c r="AP54" s="344">
        <v>59796</v>
      </c>
      <c r="AQ54" s="345">
        <v>16.600000000000001</v>
      </c>
      <c r="AR54" s="346">
        <v>-54.4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1195200</v>
      </c>
      <c r="AN55" s="334">
        <v>100117</v>
      </c>
      <c r="AO55" s="335">
        <v>-1.3</v>
      </c>
      <c r="AP55" s="336">
        <v>97758</v>
      </c>
      <c r="AQ55" s="337">
        <v>-16.600000000000001</v>
      </c>
      <c r="AR55" s="338">
        <v>15.3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629719</v>
      </c>
      <c r="AN56" s="342">
        <v>52749</v>
      </c>
      <c r="AO56" s="343">
        <v>-13.8</v>
      </c>
      <c r="AP56" s="344">
        <v>45946</v>
      </c>
      <c r="AQ56" s="345">
        <v>-23.2</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2826201</v>
      </c>
      <c r="AN57" s="334">
        <v>241061</v>
      </c>
      <c r="AO57" s="335">
        <v>140.80000000000001</v>
      </c>
      <c r="AP57" s="336">
        <v>91338</v>
      </c>
      <c r="AQ57" s="337">
        <v>-6.6</v>
      </c>
      <c r="AR57" s="338">
        <v>147.4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1039788</v>
      </c>
      <c r="AN58" s="342">
        <v>88689</v>
      </c>
      <c r="AO58" s="343">
        <v>68.099999999999994</v>
      </c>
      <c r="AP58" s="344">
        <v>43989</v>
      </c>
      <c r="AQ58" s="345">
        <v>-4.3</v>
      </c>
      <c r="AR58" s="346">
        <v>72.400000000000006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1852415</v>
      </c>
      <c r="AN59" s="334">
        <v>159815</v>
      </c>
      <c r="AO59" s="335">
        <v>-33.700000000000003</v>
      </c>
      <c r="AP59" s="336">
        <v>103975</v>
      </c>
      <c r="AQ59" s="337">
        <v>13.8</v>
      </c>
      <c r="AR59" s="338">
        <v>-47.5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732015</v>
      </c>
      <c r="AN60" s="342">
        <v>63154</v>
      </c>
      <c r="AO60" s="343">
        <v>-28.8</v>
      </c>
      <c r="AP60" s="344">
        <v>52698</v>
      </c>
      <c r="AQ60" s="345">
        <v>19.8</v>
      </c>
      <c r="AR60" s="346">
        <v>-48.6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1779971</v>
      </c>
      <c r="AN61" s="349">
        <v>149574</v>
      </c>
      <c r="AO61" s="350">
        <v>12.7</v>
      </c>
      <c r="AP61" s="351">
        <v>102739</v>
      </c>
      <c r="AQ61" s="352">
        <v>4.2</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871313</v>
      </c>
      <c r="AN62" s="342">
        <v>72806</v>
      </c>
      <c r="AO62" s="343">
        <v>-5.4</v>
      </c>
      <c r="AP62" s="344">
        <v>50740</v>
      </c>
      <c r="AQ62" s="345">
        <v>2.7</v>
      </c>
      <c r="AR62" s="346">
        <v>-8.1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ugAMqzobtPUSnrBF1sKy8JY/KlmpDD6mmwE5iwx9RuOyLvQZz/p2rnmdePu8iW/YrezJNpDCDe+iJXT2SVV1A==" saltValue="wLHSP+pHVDln6v3x+Sq0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rhlWWMY9s2L3XPrv5pQlJtqExbfp8il6w7Yg8xrHHsiPajS+BCnvviM/3HjIokKIfCSSlSjT/RzL+1s0gp3YDQ==" saltValue="A881uufkwHDCzAcJMRd7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2"/>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HIKoc7GB2sbPEmmPW+gNzQSlohfJR5eRjeUxVyqdTqUoR0VxsaOlvxHf2YiyuJh0+ocJLdCHZVYTRAI8mdEDjg==" saltValue="n5rtBwXVmzEIaNLSHKs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37.86</v>
      </c>
      <c r="G47" s="12">
        <v>40.619999999999997</v>
      </c>
      <c r="H47" s="12">
        <v>36.44</v>
      </c>
      <c r="I47" s="12">
        <v>36.700000000000003</v>
      </c>
      <c r="J47" s="13">
        <v>36.56</v>
      </c>
    </row>
    <row r="48" spans="2:10" ht="57.75" customHeight="1" x14ac:dyDescent="0.15">
      <c r="B48" s="14"/>
      <c r="C48" s="1141" t="s">
        <v>4</v>
      </c>
      <c r="D48" s="1141"/>
      <c r="E48" s="1142"/>
      <c r="F48" s="15">
        <v>5.87</v>
      </c>
      <c r="G48" s="16">
        <v>5.26</v>
      </c>
      <c r="H48" s="16">
        <v>3.59</v>
      </c>
      <c r="I48" s="16">
        <v>5.52</v>
      </c>
      <c r="J48" s="17">
        <v>7.51</v>
      </c>
    </row>
    <row r="49" spans="2:10" ht="57.75" customHeight="1" thickBot="1" x14ac:dyDescent="0.2">
      <c r="B49" s="18"/>
      <c r="C49" s="1143" t="s">
        <v>5</v>
      </c>
      <c r="D49" s="1143"/>
      <c r="E49" s="1144"/>
      <c r="F49" s="19" t="s">
        <v>533</v>
      </c>
      <c r="G49" s="20">
        <v>3.04</v>
      </c>
      <c r="H49" s="20" t="s">
        <v>534</v>
      </c>
      <c r="I49" s="20">
        <v>1.35</v>
      </c>
      <c r="J49" s="21">
        <v>1.72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bvtaKDUeL8GS/RFTNFKRHlmFFY95RhGcn6OaNuyWtj1NrQT5ziTHpPtrZUoRpJZc1Gkg7ZGZMfEF5gMau+p1pg==" saltValue="1tBH8K4/Pn0pnAdML2FE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5.86</v>
      </c>
      <c r="G34" s="33">
        <v>5.26</v>
      </c>
      <c r="H34" s="33">
        <v>3.59</v>
      </c>
      <c r="I34" s="33">
        <v>5.51</v>
      </c>
      <c r="J34" s="34">
        <v>7.51</v>
      </c>
      <c r="K34" s="22"/>
      <c r="L34" s="22"/>
      <c r="M34" s="22"/>
      <c r="N34" s="22"/>
      <c r="O34" s="22"/>
      <c r="P34" s="22"/>
    </row>
    <row r="35" spans="1:16" ht="39" customHeight="1" x14ac:dyDescent="0.15">
      <c r="A35" s="22"/>
      <c r="B35" s="35"/>
      <c r="C35" s="1145" t="s">
        <v>536</v>
      </c>
      <c r="D35" s="1146"/>
      <c r="E35" s="1147"/>
      <c r="F35" s="36">
        <v>0.65</v>
      </c>
      <c r="G35" s="37">
        <v>0.95</v>
      </c>
      <c r="H35" s="37">
        <v>0.84</v>
      </c>
      <c r="I35" s="37">
        <v>1.27</v>
      </c>
      <c r="J35" s="38">
        <v>1.72</v>
      </c>
      <c r="K35" s="22"/>
      <c r="L35" s="22"/>
      <c r="M35" s="22"/>
      <c r="N35" s="22"/>
      <c r="O35" s="22"/>
      <c r="P35" s="22"/>
    </row>
    <row r="36" spans="1:16" ht="39" customHeight="1" x14ac:dyDescent="0.15">
      <c r="A36" s="22"/>
      <c r="B36" s="35"/>
      <c r="C36" s="1145" t="s">
        <v>537</v>
      </c>
      <c r="D36" s="1146"/>
      <c r="E36" s="1147"/>
      <c r="F36" s="36">
        <v>0.37</v>
      </c>
      <c r="G36" s="37">
        <v>0.38</v>
      </c>
      <c r="H36" s="37">
        <v>0.4</v>
      </c>
      <c r="I36" s="37">
        <v>0.39</v>
      </c>
      <c r="J36" s="38">
        <v>0.63</v>
      </c>
      <c r="K36" s="22"/>
      <c r="L36" s="22"/>
      <c r="M36" s="22"/>
      <c r="N36" s="22"/>
      <c r="O36" s="22"/>
      <c r="P36" s="22"/>
    </row>
    <row r="37" spans="1:16" ht="39" customHeight="1" x14ac:dyDescent="0.15">
      <c r="A37" s="22"/>
      <c r="B37" s="35"/>
      <c r="C37" s="1145" t="s">
        <v>538</v>
      </c>
      <c r="D37" s="1146"/>
      <c r="E37" s="1147"/>
      <c r="F37" s="36" t="s">
        <v>489</v>
      </c>
      <c r="G37" s="37">
        <v>0</v>
      </c>
      <c r="H37" s="37">
        <v>0.06</v>
      </c>
      <c r="I37" s="37">
        <v>0.28000000000000003</v>
      </c>
      <c r="J37" s="38">
        <v>0.53</v>
      </c>
      <c r="K37" s="22"/>
      <c r="L37" s="22"/>
      <c r="M37" s="22"/>
      <c r="N37" s="22"/>
      <c r="O37" s="22"/>
      <c r="P37" s="22"/>
    </row>
    <row r="38" spans="1:16" ht="39" customHeight="1" x14ac:dyDescent="0.15">
      <c r="A38" s="22"/>
      <c r="B38" s="35"/>
      <c r="C38" s="1145" t="s">
        <v>539</v>
      </c>
      <c r="D38" s="1146"/>
      <c r="E38" s="1147"/>
      <c r="F38" s="36">
        <v>0.24</v>
      </c>
      <c r="G38" s="37">
        <v>1.33</v>
      </c>
      <c r="H38" s="37">
        <v>0.2</v>
      </c>
      <c r="I38" s="37">
        <v>0</v>
      </c>
      <c r="J38" s="38">
        <v>7.0000000000000007E-2</v>
      </c>
      <c r="K38" s="22"/>
      <c r="L38" s="22"/>
      <c r="M38" s="22"/>
      <c r="N38" s="22"/>
      <c r="O38" s="22"/>
      <c r="P38" s="22"/>
    </row>
    <row r="39" spans="1:16" ht="39" customHeight="1" x14ac:dyDescent="0.15">
      <c r="A39" s="22"/>
      <c r="B39" s="35"/>
      <c r="C39" s="1145" t="s">
        <v>540</v>
      </c>
      <c r="D39" s="1146"/>
      <c r="E39" s="1147"/>
      <c r="F39" s="36">
        <v>0</v>
      </c>
      <c r="G39" s="37" t="s">
        <v>533</v>
      </c>
      <c r="H39" s="37">
        <v>0.04</v>
      </c>
      <c r="I39" s="37">
        <v>0.05</v>
      </c>
      <c r="J39" s="38">
        <v>0.06</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544</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row r="50" ht="13.5" hidden="1" customHeight="1" x14ac:dyDescent="0.15"/>
  </sheetData>
  <sheetProtection algorithmName="SHA-512" hashValue="65CQKW0/rJHbqH2W0F/qD+ZKOXHG4aLiFou8BIUrbvXAX9ti7Vnh4aP7WRkWxT9iMHcr1z443x4VuG8Ov05CFQ==" saltValue="lX74H/z3Z5SJJ8SFxgc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1533</v>
      </c>
      <c r="L45" s="60">
        <v>1322</v>
      </c>
      <c r="M45" s="60">
        <v>1251</v>
      </c>
      <c r="N45" s="60">
        <v>1309</v>
      </c>
      <c r="O45" s="61">
        <v>1263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143</v>
      </c>
      <c r="L48" s="64">
        <v>188</v>
      </c>
      <c r="M48" s="64">
        <v>175</v>
      </c>
      <c r="N48" s="64">
        <v>199</v>
      </c>
      <c r="O48" s="65">
        <v>207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79</v>
      </c>
      <c r="L50" s="64">
        <v>36</v>
      </c>
      <c r="M50" s="64">
        <v>30</v>
      </c>
      <c r="N50" s="64">
        <v>25</v>
      </c>
      <c r="O50" s="65">
        <v>20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489</v>
      </c>
      <c r="M51" s="64">
        <v>0</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1016</v>
      </c>
      <c r="L52" s="64">
        <v>979</v>
      </c>
      <c r="M52" s="64">
        <v>958</v>
      </c>
      <c r="N52" s="64">
        <v>973</v>
      </c>
      <c r="O52" s="65">
        <v>933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739</v>
      </c>
      <c r="L53" s="69">
        <v>567</v>
      </c>
      <c r="M53" s="69">
        <v>498</v>
      </c>
      <c r="N53" s="69">
        <v>560</v>
      </c>
      <c r="O53" s="70">
        <v>557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row r="74" ht="12.6" hidden="1" customHeight="1" x14ac:dyDescent="0.15"/>
    <row r="75" ht="12.6" hidden="1" customHeight="1" x14ac:dyDescent="0.15"/>
    <row r="76" ht="12.6" hidden="1" customHeight="1" x14ac:dyDescent="0.15"/>
  </sheetData>
  <sheetProtection algorithmName="SHA-512" hashValue="MPPVTcVjMAlkIVNRBwvgK/NykGUbrJK69F2BshmqToeN/EhiBnitvbPR43fB+vsymDAOTsieMMACpv4O+wIwIw==" saltValue="MCuZJ1ND18qciskMfH6o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12118</v>
      </c>
      <c r="J41" s="356">
        <v>11761</v>
      </c>
      <c r="K41" s="356">
        <v>11788</v>
      </c>
      <c r="L41" s="356">
        <v>11496</v>
      </c>
      <c r="M41" s="357">
        <v>11410</v>
      </c>
    </row>
    <row r="42" spans="2:13" ht="27.75" customHeight="1" x14ac:dyDescent="0.15">
      <c r="B42" s="1186"/>
      <c r="C42" s="1187"/>
      <c r="D42" s="106"/>
      <c r="E42" s="1192" t="s">
        <v>32</v>
      </c>
      <c r="F42" s="1192"/>
      <c r="G42" s="1192"/>
      <c r="H42" s="1193"/>
      <c r="I42" s="358">
        <v>147</v>
      </c>
      <c r="J42" s="359">
        <v>111</v>
      </c>
      <c r="K42" s="359">
        <v>81</v>
      </c>
      <c r="L42" s="359">
        <v>57</v>
      </c>
      <c r="M42" s="360">
        <v>36</v>
      </c>
    </row>
    <row r="43" spans="2:13" ht="27.75" customHeight="1" x14ac:dyDescent="0.15">
      <c r="B43" s="1186"/>
      <c r="C43" s="1187"/>
      <c r="D43" s="106"/>
      <c r="E43" s="1192" t="s">
        <v>33</v>
      </c>
      <c r="F43" s="1192"/>
      <c r="G43" s="1192"/>
      <c r="H43" s="1193"/>
      <c r="I43" s="358">
        <v>1558</v>
      </c>
      <c r="J43" s="359">
        <v>1637</v>
      </c>
      <c r="K43" s="359">
        <v>1570</v>
      </c>
      <c r="L43" s="359">
        <v>1584</v>
      </c>
      <c r="M43" s="360">
        <v>1495</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544</v>
      </c>
      <c r="J45" s="359">
        <v>534</v>
      </c>
      <c r="K45" s="359">
        <v>522</v>
      </c>
      <c r="L45" s="359">
        <v>462</v>
      </c>
      <c r="M45" s="360">
        <v>480</v>
      </c>
    </row>
    <row r="46" spans="2:13" ht="27.75" customHeight="1" x14ac:dyDescent="0.15">
      <c r="B46" s="1186"/>
      <c r="C46" s="1187"/>
      <c r="D46" s="107"/>
      <c r="E46" s="1192" t="s">
        <v>36</v>
      </c>
      <c r="F46" s="1192"/>
      <c r="G46" s="1192"/>
      <c r="H46" s="1193"/>
      <c r="I46" s="358">
        <v>1</v>
      </c>
      <c r="J46" s="359">
        <v>1</v>
      </c>
      <c r="K46" s="359">
        <v>0</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4053</v>
      </c>
      <c r="J50" s="359">
        <v>4435</v>
      </c>
      <c r="K50" s="359">
        <v>5017</v>
      </c>
      <c r="L50" s="359">
        <v>5837</v>
      </c>
      <c r="M50" s="360">
        <v>5958</v>
      </c>
    </row>
    <row r="51" spans="2:13" ht="27.75" customHeight="1" x14ac:dyDescent="0.15">
      <c r="B51" s="1186"/>
      <c r="C51" s="1187"/>
      <c r="D51" s="106"/>
      <c r="E51" s="1192" t="s">
        <v>42</v>
      </c>
      <c r="F51" s="1192"/>
      <c r="G51" s="1192"/>
      <c r="H51" s="1193"/>
      <c r="I51" s="358">
        <v>249</v>
      </c>
      <c r="J51" s="359">
        <v>181</v>
      </c>
      <c r="K51" s="359">
        <v>123</v>
      </c>
      <c r="L51" s="359">
        <v>76</v>
      </c>
      <c r="M51" s="360">
        <v>38</v>
      </c>
    </row>
    <row r="52" spans="2:13" ht="27.75" customHeight="1" x14ac:dyDescent="0.15">
      <c r="B52" s="1188"/>
      <c r="C52" s="1189"/>
      <c r="D52" s="106"/>
      <c r="E52" s="1192" t="s">
        <v>43</v>
      </c>
      <c r="F52" s="1192"/>
      <c r="G52" s="1192"/>
      <c r="H52" s="1193"/>
      <c r="I52" s="358">
        <v>9109</v>
      </c>
      <c r="J52" s="359">
        <v>8990</v>
      </c>
      <c r="K52" s="359">
        <v>9129</v>
      </c>
      <c r="L52" s="359">
        <v>8784</v>
      </c>
      <c r="M52" s="360">
        <v>8738</v>
      </c>
    </row>
    <row r="53" spans="2:13" ht="27.75" customHeight="1" thickBot="1" x14ac:dyDescent="0.2">
      <c r="B53" s="1199" t="s">
        <v>19</v>
      </c>
      <c r="C53" s="1200"/>
      <c r="D53" s="110"/>
      <c r="E53" s="1201" t="s">
        <v>44</v>
      </c>
      <c r="F53" s="1201"/>
      <c r="G53" s="1201"/>
      <c r="H53" s="1202"/>
      <c r="I53" s="361">
        <v>957</v>
      </c>
      <c r="J53" s="362">
        <v>438</v>
      </c>
      <c r="K53" s="362">
        <v>-306</v>
      </c>
      <c r="L53" s="362">
        <v>-1099</v>
      </c>
      <c r="M53" s="363">
        <v>-1313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LJyzw7TUWfEKnWxOyLf6/WZHLRJQ2zFFwqlRBNlx2YxeKpM9vs2ioqt9h86K0X53zDNIIqWU1IToNnJeDR3Dw==" saltValue="NDU48xv9tjoKTd/wB/BW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2335</v>
      </c>
      <c r="G55" s="122">
        <v>2303</v>
      </c>
      <c r="H55" s="123">
        <v>2287</v>
      </c>
    </row>
    <row r="56" spans="2:8" ht="52.5" customHeight="1" x14ac:dyDescent="0.15">
      <c r="B56" s="124"/>
      <c r="C56" s="1213" t="s">
        <v>47</v>
      </c>
      <c r="D56" s="1213"/>
      <c r="E56" s="1214"/>
      <c r="F56" s="125">
        <v>375</v>
      </c>
      <c r="G56" s="125">
        <v>375</v>
      </c>
      <c r="H56" s="126">
        <v>401</v>
      </c>
    </row>
    <row r="57" spans="2:8" ht="53.25" customHeight="1" x14ac:dyDescent="0.15">
      <c r="B57" s="124"/>
      <c r="C57" s="1215" t="s">
        <v>48</v>
      </c>
      <c r="D57" s="1215"/>
      <c r="E57" s="1216"/>
      <c r="F57" s="127">
        <v>2207</v>
      </c>
      <c r="G57" s="127">
        <v>2836</v>
      </c>
      <c r="H57" s="128">
        <v>2901</v>
      </c>
    </row>
    <row r="58" spans="2:8" ht="45.75" customHeight="1" x14ac:dyDescent="0.15">
      <c r="B58" s="129"/>
      <c r="C58" s="1203" t="s">
        <v>557</v>
      </c>
      <c r="D58" s="1204"/>
      <c r="E58" s="1205"/>
      <c r="F58" s="130">
        <v>1174</v>
      </c>
      <c r="G58" s="130">
        <v>1755</v>
      </c>
      <c r="H58" s="131">
        <v>1755</v>
      </c>
    </row>
    <row r="59" spans="2:8" ht="45.75" customHeight="1" x14ac:dyDescent="0.15">
      <c r="B59" s="129"/>
      <c r="C59" s="1203" t="s">
        <v>558</v>
      </c>
      <c r="D59" s="1204"/>
      <c r="E59" s="1205"/>
      <c r="F59" s="130">
        <v>625</v>
      </c>
      <c r="G59" s="130">
        <v>649</v>
      </c>
      <c r="H59" s="131">
        <v>721</v>
      </c>
    </row>
    <row r="60" spans="2:8" ht="45.75" customHeight="1" x14ac:dyDescent="0.15">
      <c r="B60" s="129"/>
      <c r="C60" s="1203" t="s">
        <v>559</v>
      </c>
      <c r="D60" s="1204"/>
      <c r="E60" s="1205"/>
      <c r="F60" s="130">
        <v>300</v>
      </c>
      <c r="G60" s="130">
        <v>300</v>
      </c>
      <c r="H60" s="131">
        <v>300</v>
      </c>
    </row>
    <row r="61" spans="2:8" ht="45.75" customHeight="1" x14ac:dyDescent="0.15">
      <c r="B61" s="129"/>
      <c r="C61" s="1203" t="s">
        <v>560</v>
      </c>
      <c r="D61" s="1204"/>
      <c r="E61" s="1205"/>
      <c r="F61" s="130">
        <v>21</v>
      </c>
      <c r="G61" s="130">
        <v>46</v>
      </c>
      <c r="H61" s="131">
        <v>39</v>
      </c>
    </row>
    <row r="62" spans="2:8" ht="45.75" customHeight="1" thickBot="1" x14ac:dyDescent="0.2">
      <c r="B62" s="132"/>
      <c r="C62" s="1206" t="s">
        <v>561</v>
      </c>
      <c r="D62" s="1207"/>
      <c r="E62" s="1208"/>
      <c r="F62" s="133">
        <v>32</v>
      </c>
      <c r="G62" s="133">
        <v>32</v>
      </c>
      <c r="H62" s="134">
        <v>32</v>
      </c>
    </row>
    <row r="63" spans="2:8" ht="52.5" customHeight="1" thickBot="1" x14ac:dyDescent="0.2">
      <c r="B63" s="135"/>
      <c r="C63" s="1209" t="s">
        <v>49</v>
      </c>
      <c r="D63" s="1209"/>
      <c r="E63" s="1210"/>
      <c r="F63" s="136">
        <v>4917</v>
      </c>
      <c r="G63" s="136">
        <v>5514</v>
      </c>
      <c r="H63" s="137">
        <v>5589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h399DN14ctdq+LyfCp3NWcOcrSEBLxF1n5XiWp81CRTfztcQNahKfYu6FVNWg/z7H5CC4BNLRx46LM0Z8sVFuw==" saltValue="9/r4EGEW6KbgQAtLuYe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145459</v>
      </c>
      <c r="E3" s="156"/>
      <c r="F3" s="157">
        <v>103390</v>
      </c>
      <c r="G3" s="158"/>
      <c r="H3" s="159"/>
    </row>
    <row r="4" spans="1:8" x14ac:dyDescent="0.15">
      <c r="A4" s="160"/>
      <c r="B4" s="161"/>
      <c r="C4" s="162"/>
      <c r="D4" s="163">
        <v>98268</v>
      </c>
      <c r="E4" s="164"/>
      <c r="F4" s="165">
        <v>51269</v>
      </c>
      <c r="G4" s="166"/>
      <c r="H4" s="167"/>
    </row>
    <row r="5" spans="1:8" x14ac:dyDescent="0.15">
      <c r="A5" s="148" t="s">
        <v>522</v>
      </c>
      <c r="B5" s="153"/>
      <c r="C5" s="154"/>
      <c r="D5" s="155">
        <v>101420</v>
      </c>
      <c r="E5" s="156"/>
      <c r="F5" s="157">
        <v>117234</v>
      </c>
      <c r="G5" s="158"/>
      <c r="H5" s="159"/>
    </row>
    <row r="6" spans="1:8" x14ac:dyDescent="0.15">
      <c r="A6" s="160"/>
      <c r="B6" s="161"/>
      <c r="C6" s="162"/>
      <c r="D6" s="163">
        <v>61168</v>
      </c>
      <c r="E6" s="164"/>
      <c r="F6" s="165">
        <v>59796</v>
      </c>
      <c r="G6" s="166"/>
      <c r="H6" s="167"/>
    </row>
    <row r="7" spans="1:8" x14ac:dyDescent="0.15">
      <c r="A7" s="148" t="s">
        <v>523</v>
      </c>
      <c r="B7" s="153"/>
      <c r="C7" s="154"/>
      <c r="D7" s="155">
        <v>100117</v>
      </c>
      <c r="E7" s="156"/>
      <c r="F7" s="157">
        <v>97758</v>
      </c>
      <c r="G7" s="158"/>
      <c r="H7" s="159"/>
    </row>
    <row r="8" spans="1:8" x14ac:dyDescent="0.15">
      <c r="A8" s="160"/>
      <c r="B8" s="161"/>
      <c r="C8" s="162"/>
      <c r="D8" s="163">
        <v>52749</v>
      </c>
      <c r="E8" s="164"/>
      <c r="F8" s="165">
        <v>45946</v>
      </c>
      <c r="G8" s="166"/>
      <c r="H8" s="167"/>
    </row>
    <row r="9" spans="1:8" x14ac:dyDescent="0.15">
      <c r="A9" s="148" t="s">
        <v>524</v>
      </c>
      <c r="B9" s="153"/>
      <c r="C9" s="154"/>
      <c r="D9" s="155">
        <v>241061</v>
      </c>
      <c r="E9" s="156"/>
      <c r="F9" s="157">
        <v>91338</v>
      </c>
      <c r="G9" s="158"/>
      <c r="H9" s="159"/>
    </row>
    <row r="10" spans="1:8" x14ac:dyDescent="0.15">
      <c r="A10" s="160"/>
      <c r="B10" s="161"/>
      <c r="C10" s="162"/>
      <c r="D10" s="163">
        <v>88689</v>
      </c>
      <c r="E10" s="164"/>
      <c r="F10" s="165">
        <v>43989</v>
      </c>
      <c r="G10" s="166"/>
      <c r="H10" s="167"/>
    </row>
    <row r="11" spans="1:8" x14ac:dyDescent="0.15">
      <c r="A11" s="148" t="s">
        <v>525</v>
      </c>
      <c r="B11" s="153"/>
      <c r="C11" s="154"/>
      <c r="D11" s="155">
        <v>159815</v>
      </c>
      <c r="E11" s="156"/>
      <c r="F11" s="157">
        <v>103975</v>
      </c>
      <c r="G11" s="158"/>
      <c r="H11" s="159"/>
    </row>
    <row r="12" spans="1:8" x14ac:dyDescent="0.15">
      <c r="A12" s="160"/>
      <c r="B12" s="161"/>
      <c r="C12" s="168"/>
      <c r="D12" s="163">
        <v>63154</v>
      </c>
      <c r="E12" s="164"/>
      <c r="F12" s="165">
        <v>52698</v>
      </c>
      <c r="G12" s="166"/>
      <c r="H12" s="167"/>
    </row>
    <row r="13" spans="1:8" x14ac:dyDescent="0.15">
      <c r="A13" s="148"/>
      <c r="B13" s="153"/>
      <c r="C13" s="169"/>
      <c r="D13" s="170">
        <v>149574</v>
      </c>
      <c r="E13" s="171"/>
      <c r="F13" s="172">
        <v>102739</v>
      </c>
      <c r="G13" s="173"/>
      <c r="H13" s="159"/>
    </row>
    <row r="14" spans="1:8" x14ac:dyDescent="0.15">
      <c r="A14" s="160"/>
      <c r="B14" s="161"/>
      <c r="C14" s="162"/>
      <c r="D14" s="163">
        <v>72806</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5.87</v>
      </c>
      <c r="C19" s="174">
        <f>ROUND(VALUE(SUBSTITUTE(実質収支比率等に係る経年分析!G$48,"▲","-")),2)</f>
        <v>5.26</v>
      </c>
      <c r="D19" s="174">
        <f>ROUND(VALUE(SUBSTITUTE(実質収支比率等に係る経年分析!H$48,"▲","-")),2)</f>
        <v>3.59</v>
      </c>
      <c r="E19" s="174">
        <f>ROUND(VALUE(SUBSTITUTE(実質収支比率等に係る経年分析!I$48,"▲","-")),2)</f>
        <v>5.52</v>
      </c>
      <c r="F19" s="174">
        <f>ROUND(VALUE(SUBSTITUTE(実質収支比率等に係る経年分析!J$48,"▲","-")),2)</f>
        <v>7.51</v>
      </c>
    </row>
    <row r="20" spans="1:11" x14ac:dyDescent="0.15">
      <c r="A20" s="174" t="s">
        <v>53</v>
      </c>
      <c r="B20" s="174">
        <f>ROUND(VALUE(SUBSTITUTE(実質収支比率等に係る経年分析!F$47,"▲","-")),2)</f>
        <v>37.86</v>
      </c>
      <c r="C20" s="174">
        <f>ROUND(VALUE(SUBSTITUTE(実質収支比率等に係る経年分析!G$47,"▲","-")),2)</f>
        <v>40.619999999999997</v>
      </c>
      <c r="D20" s="174">
        <f>ROUND(VALUE(SUBSTITUTE(実質収支比率等に係る経年分析!H$47,"▲","-")),2)</f>
        <v>36.44</v>
      </c>
      <c r="E20" s="174">
        <f>ROUND(VALUE(SUBSTITUTE(実質収支比率等に係る経年分析!I$47,"▲","-")),2)</f>
        <v>36.700000000000003</v>
      </c>
      <c r="F20" s="174">
        <f>ROUND(VALUE(SUBSTITUTE(実質収支比率等に係る経年分析!J$47,"▲","-")),2)</f>
        <v>36.56</v>
      </c>
    </row>
    <row r="21" spans="1:11" x14ac:dyDescent="0.15">
      <c r="A21" s="174" t="s">
        <v>54</v>
      </c>
      <c r="B21" s="174">
        <f>IF(ISNUMBER(VALUE(SUBSTITUTE(実質収支比率等に係る経年分析!F$49,"▲","-"))),ROUND(VALUE(SUBSTITUTE(実質収支比率等に係る経年分析!F$49,"▲","-")),2),NA())</f>
        <v>-0.03</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-3.45</v>
      </c>
      <c r="E21" s="174">
        <f>IF(ISNUMBER(VALUE(SUBSTITUTE(実質収支比率等に係る経年分析!I$49,"▲","-"))),ROUND(VALUE(SUBSTITUTE(実質収支比率等に係る経年分析!I$49,"▲","-")),2),NA())</f>
        <v>1.35</v>
      </c>
      <c r="F21" s="174">
        <f>IF(ISNUMBER(VALUE(SUBSTITUTE(実質収支比率等に係る経年分析!J$49,"▲","-"))),ROUND(VALUE(SUBSTITUTE(実質収支比率等に係る経年分析!J$49,"▲","-")),2),NA())</f>
        <v>1.72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0.17</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屋久島町後期高齢者医療事業特別会計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屋久島町診療所事業特別会計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屋久島町農業集落排水事業特別会計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f>IF(ROUND(VALUE(SUBSTITUTE(連結実質赤字比率に係る赤字・黒字の構成分析!G$39,"▲", "-")), 2) &lt; 0, ABS(ROUND(VALUE(SUBSTITUTE(連結実質赤字比率に係る赤字・黒字の構成分析!G$39,"▲", "-")), 2)), NA())</f>
        <v>0.03</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屋久島町船舶事業特別会計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屋久島町上水道事業特別会計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屋久島町国民健康保険事業特別会計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0.63</v>
      </c>
    </row>
    <row r="35" spans="1:16" x14ac:dyDescent="0.15">
      <c r="A35" s="175" t="str">
        <f>IF(連結実質赤字比率に係る赤字・黒字の構成分析!C$35="",NA(),連結実質赤字比率に係る赤字・黒字の構成分析!C$35)</f>
        <v>屋久島町介護保険事業特別会計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1016</v>
      </c>
      <c r="E42" s="176"/>
      <c r="F42" s="176"/>
      <c r="G42" s="176">
        <f>'実質公債費比率（分子）の構造'!L$52</f>
        <v>979</v>
      </c>
      <c r="H42" s="176"/>
      <c r="I42" s="176"/>
      <c r="J42" s="176">
        <f>'実質公債費比率（分子）の構造'!M$52</f>
        <v>958</v>
      </c>
      <c r="K42" s="176"/>
      <c r="L42" s="176"/>
      <c r="M42" s="176">
        <f>'実質公債費比率（分子）の構造'!N$52</f>
        <v>973</v>
      </c>
      <c r="N42" s="176"/>
      <c r="O42" s="176"/>
      <c r="P42" s="176">
        <f>'実質公債費比率（分子）の構造'!O$52</f>
        <v>933</v>
      </c>
    </row>
    <row r="43" spans="1:16" x14ac:dyDescent="0.15">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79</v>
      </c>
      <c r="C44" s="176"/>
      <c r="D44" s="176"/>
      <c r="E44" s="176">
        <f>'実質公債費比率（分子）の構造'!L$50</f>
        <v>36</v>
      </c>
      <c r="F44" s="176"/>
      <c r="G44" s="176"/>
      <c r="H44" s="176">
        <f>'実質公債費比率（分子）の構造'!M$50</f>
        <v>30</v>
      </c>
      <c r="I44" s="176"/>
      <c r="J44" s="176"/>
      <c r="K44" s="176">
        <f>'実質公債費比率（分子）の構造'!N$50</f>
        <v>25</v>
      </c>
      <c r="L44" s="176"/>
      <c r="M44" s="176"/>
      <c r="N44" s="176">
        <f>'実質公債費比率（分子）の構造'!O$50</f>
        <v>20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143</v>
      </c>
      <c r="C46" s="176"/>
      <c r="D46" s="176"/>
      <c r="E46" s="176">
        <f>'実質公債費比率（分子）の構造'!L$48</f>
        <v>188</v>
      </c>
      <c r="F46" s="176"/>
      <c r="G46" s="176"/>
      <c r="H46" s="176">
        <f>'実質公債費比率（分子）の構造'!M$48</f>
        <v>175</v>
      </c>
      <c r="I46" s="176"/>
      <c r="J46" s="176"/>
      <c r="K46" s="176">
        <f>'実質公債費比率（分子）の構造'!N$48</f>
        <v>199</v>
      </c>
      <c r="L46" s="176"/>
      <c r="M46" s="176"/>
      <c r="N46" s="176">
        <f>'実質公債費比率（分子）の構造'!O$48</f>
        <v>207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1533</v>
      </c>
      <c r="C49" s="176"/>
      <c r="D49" s="176"/>
      <c r="E49" s="176">
        <f>'実質公債費比率（分子）の構造'!L$45</f>
        <v>1322</v>
      </c>
      <c r="F49" s="176"/>
      <c r="G49" s="176"/>
      <c r="H49" s="176">
        <f>'実質公債費比率（分子）の構造'!M$45</f>
        <v>1251</v>
      </c>
      <c r="I49" s="176"/>
      <c r="J49" s="176"/>
      <c r="K49" s="176">
        <f>'実質公債費比率（分子）の構造'!N$45</f>
        <v>1309</v>
      </c>
      <c r="L49" s="176"/>
      <c r="M49" s="176"/>
      <c r="N49" s="176">
        <f>'実質公債費比率（分子）の構造'!O$45</f>
        <v>1263</v>
      </c>
      <c r="O49" s="176"/>
      <c r="P49" s="176"/>
    </row>
    <row r="50" spans="1:16" x14ac:dyDescent="0.15">
      <c r="A50" s="176" t="s">
        <v>67</v>
      </c>
      <c r="B50" s="176" t="e">
        <f>NA()</f>
        <v>#N/A</v>
      </c>
      <c r="C50" s="176">
        <f>IF(ISNUMBER('実質公債費比率（分子）の構造'!K$53),'実質公債費比率（分子）の構造'!K$53,NA())</f>
        <v>739</v>
      </c>
      <c r="D50" s="176" t="e">
        <f>NA()</f>
        <v>#N/A</v>
      </c>
      <c r="E50" s="176" t="e">
        <f>NA()</f>
        <v>#N/A</v>
      </c>
      <c r="F50" s="176">
        <f>IF(ISNUMBER('実質公債費比率（分子）の構造'!L$53),'実質公債費比率（分子）の構造'!L$53,NA())</f>
        <v>567</v>
      </c>
      <c r="G50" s="176" t="e">
        <f>NA()</f>
        <v>#N/A</v>
      </c>
      <c r="H50" s="176" t="e">
        <f>NA()</f>
        <v>#N/A</v>
      </c>
      <c r="I50" s="176">
        <f>IF(ISNUMBER('実質公債費比率（分子）の構造'!M$53),'実質公債費比率（分子）の構造'!M$53,NA())</f>
        <v>498</v>
      </c>
      <c r="J50" s="176" t="e">
        <f>NA()</f>
        <v>#N/A</v>
      </c>
      <c r="K50" s="176" t="e">
        <f>NA()</f>
        <v>#N/A</v>
      </c>
      <c r="L50" s="176">
        <f>IF(ISNUMBER('実質公債費比率（分子）の構造'!N$53),'実質公債費比率（分子）の構造'!N$53,NA())</f>
        <v>560</v>
      </c>
      <c r="M50" s="176" t="e">
        <f>NA()</f>
        <v>#N/A</v>
      </c>
      <c r="N50" s="176" t="e">
        <f>NA()</f>
        <v>#N/A</v>
      </c>
      <c r="O50" s="176">
        <f>IF(ISNUMBER('実質公債費比率（分子）の構造'!O$53),'実質公債費比率（分子）の構造'!O$53,NA())</f>
        <v>557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9109</v>
      </c>
      <c r="E56" s="175"/>
      <c r="F56" s="175"/>
      <c r="G56" s="175">
        <f>'将来負担比率（分子）の構造'!J$52</f>
        <v>8990</v>
      </c>
      <c r="H56" s="175"/>
      <c r="I56" s="175"/>
      <c r="J56" s="175">
        <f>'将来負担比率（分子）の構造'!K$52</f>
        <v>9129</v>
      </c>
      <c r="K56" s="175"/>
      <c r="L56" s="175"/>
      <c r="M56" s="175">
        <f>'将来負担比率（分子）の構造'!L$52</f>
        <v>8784</v>
      </c>
      <c r="N56" s="175"/>
      <c r="O56" s="175"/>
      <c r="P56" s="175">
        <f>'将来負担比率（分子）の構造'!M$52</f>
        <v>8738</v>
      </c>
    </row>
    <row r="57" spans="1:16" x14ac:dyDescent="0.15">
      <c r="A57" s="175" t="s">
        <v>42</v>
      </c>
      <c r="B57" s="175"/>
      <c r="C57" s="175"/>
      <c r="D57" s="175">
        <f>'将来負担比率（分子）の構造'!I$51</f>
        <v>249</v>
      </c>
      <c r="E57" s="175"/>
      <c r="F57" s="175"/>
      <c r="G57" s="175">
        <f>'将来負担比率（分子）の構造'!J$51</f>
        <v>181</v>
      </c>
      <c r="H57" s="175"/>
      <c r="I57" s="175"/>
      <c r="J57" s="175">
        <f>'将来負担比率（分子）の構造'!K$51</f>
        <v>123</v>
      </c>
      <c r="K57" s="175"/>
      <c r="L57" s="175"/>
      <c r="M57" s="175">
        <f>'将来負担比率（分子）の構造'!L$51</f>
        <v>76</v>
      </c>
      <c r="N57" s="175"/>
      <c r="O57" s="175"/>
      <c r="P57" s="175">
        <f>'将来負担比率（分子）の構造'!M$51</f>
        <v>38</v>
      </c>
    </row>
    <row r="58" spans="1:16" x14ac:dyDescent="0.15">
      <c r="A58" s="175" t="s">
        <v>41</v>
      </c>
      <c r="B58" s="175"/>
      <c r="C58" s="175"/>
      <c r="D58" s="175">
        <f>'将来負担比率（分子）の構造'!I$50</f>
        <v>4053</v>
      </c>
      <c r="E58" s="175"/>
      <c r="F58" s="175"/>
      <c r="G58" s="175">
        <f>'将来負担比率（分子）の構造'!J$50</f>
        <v>4435</v>
      </c>
      <c r="H58" s="175"/>
      <c r="I58" s="175"/>
      <c r="J58" s="175">
        <f>'将来負担比率（分子）の構造'!K$50</f>
        <v>5017</v>
      </c>
      <c r="K58" s="175"/>
      <c r="L58" s="175"/>
      <c r="M58" s="175">
        <f>'将来負担比率（分子）の構造'!L$50</f>
        <v>5837</v>
      </c>
      <c r="N58" s="175"/>
      <c r="O58" s="175"/>
      <c r="P58" s="175">
        <f>'将来負担比率（分子）の構造'!M$50</f>
        <v>5958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544</v>
      </c>
      <c r="C62" s="175"/>
      <c r="D62" s="175"/>
      <c r="E62" s="175">
        <f>'将来負担比率（分子）の構造'!J$45</f>
        <v>534</v>
      </c>
      <c r="F62" s="175"/>
      <c r="G62" s="175"/>
      <c r="H62" s="175">
        <f>'将来負担比率（分子）の構造'!K$45</f>
        <v>522</v>
      </c>
      <c r="I62" s="175"/>
      <c r="J62" s="175"/>
      <c r="K62" s="175">
        <f>'将来負担比率（分子）の構造'!L$45</f>
        <v>462</v>
      </c>
      <c r="L62" s="175"/>
      <c r="M62" s="175"/>
      <c r="N62" s="175">
        <f>'将来負担比率（分子）の構造'!M$45</f>
        <v>480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1558</v>
      </c>
      <c r="C64" s="175"/>
      <c r="D64" s="175"/>
      <c r="E64" s="175">
        <f>'将来負担比率（分子）の構造'!J$43</f>
        <v>1637</v>
      </c>
      <c r="F64" s="175"/>
      <c r="G64" s="175"/>
      <c r="H64" s="175">
        <f>'将来負担比率（分子）の構造'!K$43</f>
        <v>1570</v>
      </c>
      <c r="I64" s="175"/>
      <c r="J64" s="175"/>
      <c r="K64" s="175">
        <f>'将来負担比率（分子）の構造'!L$43</f>
        <v>1584</v>
      </c>
      <c r="L64" s="175"/>
      <c r="M64" s="175"/>
      <c r="N64" s="175">
        <f>'将来負担比率（分子）の構造'!M$43</f>
        <v>1495</v>
      </c>
      <c r="O64" s="175"/>
      <c r="P64" s="175"/>
    </row>
    <row r="65" spans="1:16" x14ac:dyDescent="0.15">
      <c r="A65" s="175" t="s">
        <v>32</v>
      </c>
      <c r="B65" s="175">
        <f>'将来負担比率（分子）の構造'!I$42</f>
        <v>147</v>
      </c>
      <c r="C65" s="175"/>
      <c r="D65" s="175"/>
      <c r="E65" s="175">
        <f>'将来負担比率（分子）の構造'!J$42</f>
        <v>111</v>
      </c>
      <c r="F65" s="175"/>
      <c r="G65" s="175"/>
      <c r="H65" s="175">
        <f>'将来負担比率（分子）の構造'!K$42</f>
        <v>81</v>
      </c>
      <c r="I65" s="175"/>
      <c r="J65" s="175"/>
      <c r="K65" s="175">
        <f>'将来負担比率（分子）の構造'!L$42</f>
        <v>57</v>
      </c>
      <c r="L65" s="175"/>
      <c r="M65" s="175"/>
      <c r="N65" s="175">
        <f>'将来負担比率（分子）の構造'!M$42</f>
        <v>36</v>
      </c>
      <c r="O65" s="175"/>
      <c r="P65" s="175"/>
    </row>
    <row r="66" spans="1:16" x14ac:dyDescent="0.15">
      <c r="A66" s="175" t="s">
        <v>31</v>
      </c>
      <c r="B66" s="175">
        <f>'将来負担比率（分子）の構造'!I$41</f>
        <v>12118</v>
      </c>
      <c r="C66" s="175"/>
      <c r="D66" s="175"/>
      <c r="E66" s="175">
        <f>'将来負担比率（分子）の構造'!J$41</f>
        <v>11761</v>
      </c>
      <c r="F66" s="175"/>
      <c r="G66" s="175"/>
      <c r="H66" s="175">
        <f>'将来負担比率（分子）の構造'!K$41</f>
        <v>11788</v>
      </c>
      <c r="I66" s="175"/>
      <c r="J66" s="175"/>
      <c r="K66" s="175">
        <f>'将来負担比率（分子）の構造'!L$41</f>
        <v>11496</v>
      </c>
      <c r="L66" s="175"/>
      <c r="M66" s="175"/>
      <c r="N66" s="175">
        <f>'将来負担比率（分子）の構造'!M$41</f>
        <v>11410</v>
      </c>
      <c r="O66" s="175"/>
      <c r="P66" s="175"/>
    </row>
    <row r="67" spans="1:16" x14ac:dyDescent="0.15">
      <c r="A67" s="175" t="s">
        <v>71</v>
      </c>
      <c r="B67" s="175" t="e">
        <f>NA()</f>
        <v>#N/A</v>
      </c>
      <c r="C67" s="175">
        <f>IF(ISNUMBER('将来負担比率（分子）の構造'!I$53), IF('将来負担比率（分子）の構造'!I$53 &lt; 0, 0, '将来負担比率（分子）の構造'!I$53), NA())</f>
        <v>957</v>
      </c>
      <c r="D67" s="175" t="e">
        <f>NA()</f>
        <v>#N/A</v>
      </c>
      <c r="E67" s="175" t="e">
        <f>NA()</f>
        <v>#N/A</v>
      </c>
      <c r="F67" s="175">
        <f>IF(ISNUMBER('将来負担比率（分子）の構造'!J$53), IF('将来負担比率（分子）の構造'!J$53 &lt; 0, 0, '将来負担比率（分子）の構造'!J$53), NA())</f>
        <v>438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2335</v>
      </c>
      <c r="C72" s="179">
        <f>基金残高に係る経年分析!G55</f>
        <v>2303</v>
      </c>
      <c r="D72" s="179">
        <f>基金残高に係る経年分析!H55</f>
        <v>2287</v>
      </c>
    </row>
    <row r="73" spans="1:16" x14ac:dyDescent="0.15">
      <c r="A73" s="178" t="s">
        <v>74</v>
      </c>
      <c r="B73" s="179">
        <f>基金残高に係る経年分析!F56</f>
        <v>375</v>
      </c>
      <c r="C73" s="179">
        <f>基金残高に係る経年分析!G56</f>
        <v>375</v>
      </c>
      <c r="D73" s="179">
        <f>基金残高に係る経年分析!H56</f>
        <v>401</v>
      </c>
    </row>
    <row r="74" spans="1:16" x14ac:dyDescent="0.15">
      <c r="A74" s="178" t="s">
        <v>75</v>
      </c>
      <c r="B74" s="179">
        <f>基金残高に係る経年分析!F57</f>
        <v>2207</v>
      </c>
      <c r="C74" s="179">
        <f>基金残高に係る経年分析!G57</f>
        <v>2836</v>
      </c>
      <c r="D74" s="179">
        <f>基金残高に係る経年分析!H57</f>
        <v>2901</v>
      </c>
    </row>
  </sheetData>
  <sheetProtection algorithmName="SHA-512" hashValue="OTGSa8H6ftfLc5PsDILAAOjf6VV3DoflZ1KAnWPXF4WODIbeI8x4WTZfKoLe1obJ74FF/sR1IAVbnMoVuTmKzA==" saltValue="SqKm6D38q9lJfG9PnE0D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2025-03-19T05:00:09Z</cp:lastPrinted>
  <dcterms:created xsi:type="dcterms:W3CDTF">2025-02-19T05:40:05Z</dcterms:created>
  <dcterms:modified xsi:type="dcterms:W3CDTF">2025-03-24T01:50:50Z</dcterms:modified>
  <cp:category/>
</cp:coreProperties>
</file>