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964C0471-1DE0-4906-A08D-F16DAFB6AC04}" xr6:coauthVersionLast="36" xr6:coauthVersionMax="47" xr10:uidLastSave="{00000000-0000-0000-0000-000000000000}"/>
  <bookViews>
    <workbookView xWindow="0" yWindow="0" windowWidth="19200" windowHeight="8085" tabRatio="8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<sst xmlns="http://schemas.openxmlformats.org/spreadsheetml/2006/main" count="1087" uniqueCount="558">
  <si>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</si>
  <si>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</si>
  <si>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</si>
  <si>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</si>
  <si>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</si>
  <si>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</si>
  <si>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</si>
  <si>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</si>
  <si>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</si>
  <si>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</si>
  <si>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</si>
  <si>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</si>
  <si>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</si>
  <si>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</si>
  <si>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</si>
  <si>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</si>
  <si>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</si>
  <si>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</si>
  <si>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</si>
  <si>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</si>
  <si>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</si>
  <si>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</si>
  <si>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</si>
  <si>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</si>
  <si>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</si>
  <si>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</si>
  <si>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</si>
  <si>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</si>
  <si>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</si>
  <si>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</si>
  <si>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</si>
  <si>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</si>
  <si>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</si>
  <si>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</si>
  <si>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</si>
  <si>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</si>
  <si>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</si>
  <si>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</si>
  <si>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</si>
  <si>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</si>
  <si>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</si>
  <si>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</si>
  <si>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</si>
  <si>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</si>
  <si>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</si>
  <si>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</si>
  <si>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</si>
  <si>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</si>
  <si>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</si>
  <si>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</si>
  <si>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</si>
  <si>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</si>
  <si>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</si>
  <si>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</si>
  <si>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</si>
  <si>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</si>
  <si>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</si>
  <si>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</si>
  <si>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</si>
  <si>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</si>
  <si>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</si>
  <si>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</si>
  <si>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</si>
  <si>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</si>
  <si>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</si>
  <si>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</si>
  <si>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</si>
  <si>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</si>
  <si>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</si>
  <si>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</si>
  <si>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</si>
  <si>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</si>
  <si>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</si>
  <si>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</si>
  <si>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</si>
  <si>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</si>
  <si>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</si>
  <si>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</si>
  <si>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</si>
  <si>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</si>
  <si>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</si>
  <si>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</si>
  <si>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</si>
  <si>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</si>
  <si>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</si>
  <si>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</si>
  <si>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</si>
  <si>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</si>
  <si>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</si>
  <si>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</si>
  <si>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</si>
  <si>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</si>
  <si>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</si>
  <si>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</si>
  <si>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南種子町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</si>
  <si>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</si>
  <si>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</si>
  <si>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</si>
  <si>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</si>
  <si>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</si>
  <si>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</si>
  <si>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</si>
  <si>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</si>
  <si>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</si>
  <si>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</si>
  <si>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</si>
  <si>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</si>
  <si>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</si>
  <si>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</si>
  <si>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</si>
  <si>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</si>
  <si>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</si>
  <si>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</si>
  <si>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</si>
  <si>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</si>
  <si>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</si>
  <si>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</si>
  <si>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</si>
  <si>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</si>
  <si>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</si>
  <si>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</si>
  <si>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</si>
  <si>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</si>
  <si>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</si>
  <si>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</si>
  <si>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</si>
  <si>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</si>
  <si>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</si>
  <si>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</si>
  <si>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</si>
  <si>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</si>
  <si>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</si>
  <si>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</si>
  <si>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</si>
  <si>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</si>
  <si>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</si>
  <si>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</si>
  <si>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</si>
  <si>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</si>
  <si>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</si>
  <si>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</si>
  <si>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</si>
  <si>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</si>
  <si>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</si>
  <si>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</si>
  <si>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</si>
  <si>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</si>
  <si>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</si>
  <si>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</si>
  <si>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</si>
  <si>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</si>
  <si>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</si>
  <si>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</si>
  <si>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</si>
  <si>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</si>
  <si>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</si>
  <si>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</si>
  <si>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</si>
  <si>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</si>
  <si>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</si>
  <si>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</si>
  <si>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</si>
  <si>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</si>
  <si>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</si>
  <si>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</si>
  <si>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</si>
  <si>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</si>
  <si>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</si>
  <si>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</si>
  <si>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</si>
  <si>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</si>
  <si>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</si>
  <si>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</si>
  <si>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</si>
  <si>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</si>
  <si>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</si>
  <si>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</si>
  <si>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</si>
  <si>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</si>
  <si>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</si>
  <si>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</si>
  <si>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</si>
  <si>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</si>
  <si>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</si>
  <si>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</si>
  <si>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</si>
  <si>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</si>
  <si>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</si>
  <si>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</si>
  <si>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</si>
  <si>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</si>
  <si>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</si>
  <si>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</si>
  <si>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</si>
  <si>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</si>
  <si>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</si>
  <si>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</si>
  <si>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</si>
  <si>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</si>
  <si>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</si>
  <si>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</si>
  <si>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</si>
  <si>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</si>
  <si>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鹿児島県南種子町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</si>
  <si>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</si>
  <si>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</si>
  <si>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</si>
  <si>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</si>
  <si>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</si>
  <si>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</si>
  <si>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</si>
  <si>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</si>
  <si>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</si>
  <si>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</si>
  <si>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</si>
  <si>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</si>
  <si>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</si>
  <si>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</si>
  <si>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</si>
  <si>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</si>
  <si>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</si>
  <si>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</si>
  <si>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</si>
  <si>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</si>
  <si>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</si>
  <si>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</si>
  <si>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</si>
  <si>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</si>
  <si>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</si>
  <si>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</si>
  <si>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</si>
  <si>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</si>
  <si>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</si>
  <si>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</si>
  <si>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</si>
  <si>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</si>
  <si>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</si>
  <si>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</si>
  <si>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</si>
  <si>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</si>
  <si>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</si>
  <si>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</si>
  <si>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</si>
  <si>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</si>
  <si>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</si>
  <si>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</si>
  <si>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</si>
  <si>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</si>
  <si>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</si>
  <si>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</si>
  <si>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</si>
  <si>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</si>
  <si>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</si>
  <si>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</si>
  <si>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</si>
  <si>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</si>
  <si>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</si>
  <si>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</si>
  <si>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</si>
  <si>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</si>
  <si>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</si>
  <si>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</si>
  <si>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</si>
  <si>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</si>
  <si>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</si>
  <si>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</si>
  <si>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</si>
  <si>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</si>
  <si>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</si>
  <si>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</si>
  <si>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</si>
  <si>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</si>
  <si>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</si>
  <si>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</si>
  <si>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</si>
  <si>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</si>
  <si>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</si>
  <si>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</si>
  <si>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</si>
  <si>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</si>
  <si>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</si>
  <si>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</si>
  <si>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</si>
  <si>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</si>
  <si>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</si>
  <si>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</si>
  <si>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</si>
  <si>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</si>
  <si>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</si>
  <si>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</si>
  <si>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</si>
  <si>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</si>
  <si>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</si>
  <si>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</si>
  <si>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</si>
  <si>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</si>
  <si>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</si>
  <si>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</si>
  <si>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</si>
  <si>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</si>
  <si>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</si>
  <si>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</si>
  <si>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</si>
  <si>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</si>
  <si>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</si>
  <si>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</si>
  <si>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</si>
  <si>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</si>
  <si>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</si>
  <si>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</si>
  <si>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</si>
  <si>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</si>
  <si>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</si>
  <si>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</si>
  <si>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</si>
  <si>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</si>
  <si>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</si>
  <si>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</si>
  <si>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</si>
  <si>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</si>
  <si>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</si>
  <si>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</si>
  <si>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</si>
  <si>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</si>
  <si>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</si>
  <si>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</si>
  <si>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</si>
  <si>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</si>
  <si>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</si>
  <si>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</si>
  <si>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</si>
  <si>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</si>
  <si>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</si>
  <si>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</si>
  <si>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</si>
  <si>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</si>
  <si>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</si>
  <si>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</si>
  <si>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</si>
  <si>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</si>
  <si>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</si>
  <si>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</si>
  <si>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</si>
  <si>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</si>
  <si>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</si>
  <si>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</si>
  <si>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</si>
  <si>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</si>
  <si>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</si>
  <si>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</si>
  <si>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</si>
  <si>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</si>
  <si>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</si>
  <si>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</si>
  <si>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鹿児島県南種子町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</si>
  <si>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</si>
  <si>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</si>
  <si>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</si>
  <si>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</si>
  <si>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</si>
  <si>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</si>
  <si>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</si>
  <si>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</si>
  <si>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</si>
  <si>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</si>
  <si>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</si>
  <si>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</si>
  <si>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</si>
  <si>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</si>
  <si>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</si>
  <si>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</si>
  <si>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</si>
  <si>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</si>
  <si>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</si>
  <si>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</si>
  <si>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</si>
  <si>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</si>
  <si>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</si>
  <si>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</si>
  <si>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</si>
  <si>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</si>
  <si>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</si>
  <si>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</si>
  <si>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</si>
  <si>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</si>
  <si>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</si>
  <si>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</si>
  <si>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</si>
  <si>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</si>
  <si>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</si>
  <si>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後期高齢者医療保険特別会計</t>
    <phoneticPr fontId="5"/>
  </si>
  <si>
    <t>南種子町水道事業会計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</si>
  <si>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</si>
  <si>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</si>
  <si>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</si>
  <si>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</si>
  <si>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</si>
  <si>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</si>
  <si>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</si>
  <si>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</si>
  <si>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</si>
  <si>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</si>
  <si>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</si>
  <si>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</si>
  <si>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</si>
  <si>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</si>
  <si>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</si>
  <si>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</si>
  <si>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</si>
  <si>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</si>
  <si>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</si>
  <si>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</si>
  <si>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</si>
  <si>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</si>
  <si>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</si>
  <si>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</si>
  <si>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</si>
  <si>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</si>
  <si>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</si>
  <si>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</si>
  <si>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</si>
  <si>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</si>
  <si>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</si>
  <si>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</si>
  <si>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</si>
  <si>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</si>
  <si>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</si>
  <si>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</si>
  <si>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</si>
  <si>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</si>
  <si>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</si>
  <si>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</si>
  <si>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</si>
  <si>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</si>
  <si>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</si>
  <si>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</si>
  <si>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</si>
  <si>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</si>
  <si>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</si>
  <si>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</si>
  <si>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</si>
  <si>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</si>
  <si>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</si>
  <si>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</si>
  <si>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</si>
  <si>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</si>
  <si>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</si>
  <si>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</si>
  <si>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</si>
  <si>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</si>
  <si>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</si>
  <si>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</si>
  <si>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</si>
  <si>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</si>
  <si>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</si>
  <si>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</si>
  <si>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</si>
  <si>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</si>
  <si>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</si>
  <si>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</si>
  <si>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</si>
  <si>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</si>
  <si>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</si>
  <si>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</si>
  <si>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</si>
  <si>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</si>
  <si>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</si>
  <si>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</si>
  <si>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</si>
  <si>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</si>
  <si>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</si>
  <si>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</si>
  <si>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</si>
  <si>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</si>
  <si>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</si>
  <si>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</si>
  <si>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</si>
  <si>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</si>
  <si>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</si>
  <si>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</si>
  <si>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</si>
  <si>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</si>
  <si>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</si>
  <si>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</si>
  <si>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</si>
  <si>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</si>
  <si>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</si>
  <si>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</si>
  <si>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</si>
  <si>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</si>
  <si>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</si>
  <si>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</si>
  <si>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</si>
  <si>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</si>
  <si>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</si>
  <si>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</si>
  <si>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</si>
  <si>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</si>
  <si>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</si>
  <si>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</si>
  <si>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</si>
  <si>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</si>
  <si>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</si>
  <si>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</si>
  <si>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</si>
  <si>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</si>
  <si>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</si>
  <si>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</si>
  <si>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</si>
  <si>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</si>
  <si>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</si>
  <si>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</si>
  <si>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</si>
  <si>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</si>
  <si>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</si>
  <si>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</si>
  <si>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</si>
  <si>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</si>
  <si>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</si>
  <si>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</si>
  <si>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</si>
  <si>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</si>
  <si>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</si>
  <si>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</si>
  <si>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</si>
  <si>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</si>
  <si>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</si>
  <si>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</si>
  <si>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6.59</t>
  </si>
  <si>
    <t>▲ 2.21</t>
  </si>
  <si>
    <t>▲ 0.08</t>
  </si>
  <si>
    <t>▲ 0.13</t>
  </si>
  <si>
    <t>南種子町水道事業会計</t>
  </si>
  <si>
    <t>一般会計</t>
  </si>
  <si>
    <t>国民健康保険事業勘定特別会計</t>
  </si>
  <si>
    <t>介護保険特別会計</t>
  </si>
  <si>
    <t>後期高齢者医療保険特別会計</t>
  </si>
  <si>
    <t>その他会計（赤字）</t>
  </si>
  <si>
    <t>その他会計（黒字）</t>
  </si>
  <si>
    <t>R01</t>
    <phoneticPr fontId="5"/>
  </si>
  <si>
    <t>R02</t>
    <phoneticPr fontId="5"/>
  </si>
  <si>
    <t>R03</t>
    <phoneticPr fontId="5"/>
  </si>
  <si>
    <t>R04</t>
    <phoneticPr fontId="5"/>
  </si>
  <si>
    <t>R05</t>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</si>
  <si>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</si>
  <si>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</si>
  <si>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中南衛生管理組合</t>
    <rPh sb="0" eb="1">
      <t>チュウ</t>
    </rPh>
    <rPh sb="1" eb="2">
      <t>ナン</t>
    </rPh>
    <rPh sb="2" eb="4">
      <t>エイセイ</t>
    </rPh>
    <rPh sb="4" eb="6">
      <t>カンリ</t>
    </rPh>
    <rPh sb="6" eb="8">
      <t>クミアイ</t>
    </rPh>
    <phoneticPr fontId="2"/>
  </si>
  <si>
    <t>熊毛地区消防組合</t>
    <rPh sb="0" eb="2">
      <t>クマゲ</t>
    </rPh>
    <rPh sb="2" eb="4">
      <t>チク</t>
    </rPh>
    <rPh sb="4" eb="6">
      <t>ショウボウ</t>
    </rPh>
    <rPh sb="6" eb="8">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</si>
  <si>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</si>
  <si>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20">
      <t>トッカイ</t>
    </rPh>
    <phoneticPr fontId="2"/>
  </si>
  <si>
    <t>公立種子島病院組合</t>
    <rPh sb="0" eb="2">
      <t>コウリツ</t>
    </rPh>
    <rPh sb="2" eb="5">
      <t>タネガシマ</t>
    </rPh>
    <rPh sb="5" eb="7">
      <t>ビョウイン</t>
    </rPh>
    <rPh sb="7" eb="9">
      <t>クミアイ</t>
    </rPh>
    <phoneticPr fontId="2"/>
  </si>
  <si>
    <t>種子島産婦人科医院組合</t>
    <rPh sb="0" eb="3">
      <t>タネガシマ</t>
    </rPh>
    <rPh sb="3" eb="7">
      <t>サンフジンカ</t>
    </rPh>
    <rPh sb="7" eb="9">
      <t>イイン</t>
    </rPh>
    <rPh sb="9" eb="11">
      <t>クミアイ</t>
    </rPh>
    <phoneticPr fontId="2"/>
  </si>
  <si>
    <t>南種子町町有施設整備事業基金</t>
    <rPh sb="0" eb="4">
      <t>ミナ</t>
    </rPh>
    <rPh sb="4" eb="5">
      <t>チョウ</t>
    </rPh>
    <rPh sb="5" eb="6">
      <t>ユウ</t>
    </rPh>
    <rPh sb="6" eb="8">
      <t>シセツ</t>
    </rPh>
    <rPh sb="8" eb="10">
      <t>セイビ</t>
    </rPh>
    <rPh sb="10" eb="12">
      <t>ジギョウ</t>
    </rPh>
    <rPh sb="12" eb="14">
      <t>キキン</t>
    </rPh>
    <phoneticPr fontId="5"/>
  </si>
  <si>
    <t>南種子町まちづくり基金</t>
    <rPh sb="0" eb="4">
      <t>ミナ</t>
    </rPh>
    <rPh sb="9" eb="11">
      <t>キキン</t>
    </rPh>
    <phoneticPr fontId="5"/>
  </si>
  <si>
    <t>南種子町再編交付金事業基金</t>
    <rPh sb="0" eb="4">
      <t>ミナ</t>
    </rPh>
    <rPh sb="4" eb="9">
      <t>サイヘンコウフキン</t>
    </rPh>
    <rPh sb="9" eb="11">
      <t>ジギョウ</t>
    </rPh>
    <rPh sb="11" eb="13">
      <t>キキン</t>
    </rPh>
    <phoneticPr fontId="5"/>
  </si>
  <si>
    <t>みなみたね宇宙のまち応援基金</t>
    <rPh sb="5" eb="7">
      <t>ウチュウ</t>
    </rPh>
    <rPh sb="10" eb="14">
      <t>オウエンキキン</t>
    </rPh>
    <phoneticPr fontId="5"/>
  </si>
  <si>
    <t>南種子町地域福祉基金</t>
    <rPh sb="0" eb="4">
      <t>ミナ</t>
    </rPh>
    <rPh sb="4" eb="6">
      <t>チイキ</t>
    </rPh>
    <rPh sb="6" eb="8">
      <t>フクシ</t>
    </rPh>
    <rPh sb="8" eb="10">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</si>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</sst>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2332-4BE5-85D9-027BA1456B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187630</c:v>
                </c:pt>
                <c:pt idx="1">
                  <c:v>108339</c:v>
                </c:pt>
                <c:pt idx="2">
                  <c:v>101599</c:v>
                </c:pt>
                <c:pt idx="3">
                  <c:v>133657</c:v>
                </c:pt>
                <c:pt idx="4">
                  <c:v>172694</c:v>
                </c:pt>
              </c:numCache>
            </c:numRef>
          </c:val>
          <c:smooth val="0"/>
          <c:extLst>
            <c:ext xmlns:c16="http://schemas.microsoft.com/office/drawing/2014/chart" uri="{C3380CC4-5D6E-409C-BE32-E72D297353CC}">
              <c16:uniqueId val="{00000001-2332-4BE5-85D9-027BA1456B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1.36</c:v>
                </c:pt>
                <c:pt idx="1">
                  <c:v>0.66</c:v>
                </c:pt>
                <c:pt idx="2">
                  <c:v>1.37</c:v>
                </c:pt>
                <c:pt idx="3">
                  <c:v>1.31</c:v>
                </c:pt>
                <c:pt idx="4">
                  <c:v>1.17</c:v>
                </c:pt>
              </c:numCache>
            </c:numRef>
          </c:val>
          <c:extLst>
            <c:ext xmlns:c16="http://schemas.microsoft.com/office/drawing/2014/chart" uri="{C3380CC4-5D6E-409C-BE32-E72D297353CC}">
              <c16:uniqueId val="{00000000-0C9D-4F3B-8DC4-6451986931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27.12</c:v>
                </c:pt>
                <c:pt idx="1">
                  <c:v>24.92</c:v>
                </c:pt>
                <c:pt idx="2">
                  <c:v>26.89</c:v>
                </c:pt>
                <c:pt idx="3">
                  <c:v>28.08</c:v>
                </c:pt>
                <c:pt idx="4">
                  <c:v>28.59</c:v>
                </c:pt>
              </c:numCache>
            </c:numRef>
          </c:val>
          <c:extLst>
            <c:ext xmlns:c16="http://schemas.microsoft.com/office/drawing/2014/chart" uri="{C3380CC4-5D6E-409C-BE32-E72D297353CC}">
              <c16:uniqueId val="{00000001-0C9D-4F3B-8DC4-6451986931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-6.59</c:v>
                </c:pt>
                <c:pt idx="1">
                  <c:v>-2.21</c:v>
                </c:pt>
                <c:pt idx="2">
                  <c:v>4.09</c:v>
                </c:pt>
                <c:pt idx="3">
                  <c:v>-0.08</c:v>
                </c:pt>
                <c:pt idx="4">
                  <c:v>-0.13</c:v>
                </c:pt>
              </c:numCache>
            </c:numRef>
          </c:val>
          <c:smooth val="0"/>
          <c:extLst>
            <c:ext xmlns:c16="http://schemas.microsoft.com/office/drawing/2014/chart" uri="{C3380CC4-5D6E-409C-BE32-E72D297353CC}">
              <c16:uniqueId val="{00000002-0C9D-4F3B-8DC4-6451986931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3E5-4F72-A2C0-ED40C67851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E5-4F72-A2C0-ED40C678511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3E5-4F72-A2C0-ED40C678511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3E5-4F72-A2C0-ED40C678511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3E5-4F72-A2C0-ED40C6785116}"/>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5-03E5-4F72-A2C0-ED40C678511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6-03E5-4F72-A2C0-ED40C6785116}"/>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0.21</c:v>
                </c:pt>
                <c:pt idx="2">
                  <c:v>#N/A</c:v>
                </c:pt>
                <c:pt idx="3">
                  <c:v>0.16</c:v>
                </c:pt>
                <c:pt idx="4">
                  <c:v>#N/A</c:v>
                </c:pt>
                <c:pt idx="5">
                  <c:v>0.37</c:v>
                </c:pt>
                <c:pt idx="6">
                  <c:v>#N/A</c:v>
                </c:pt>
                <c:pt idx="7">
                  <c:v>0.28999999999999998</c:v>
                </c:pt>
                <c:pt idx="8">
                  <c:v>#N/A</c:v>
                </c:pt>
                <c:pt idx="9">
                  <c:v>0.2</c:v>
                </c:pt>
              </c:numCache>
            </c:numRef>
          </c:val>
          <c:extLst>
            <c:ext xmlns:c16="http://schemas.microsoft.com/office/drawing/2014/chart" uri="{C3380CC4-5D6E-409C-BE32-E72D297353CC}">
              <c16:uniqueId val="{00000007-03E5-4F72-A2C0-ED40C678511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1.36</c:v>
                </c:pt>
                <c:pt idx="2">
                  <c:v>#N/A</c:v>
                </c:pt>
                <c:pt idx="3">
                  <c:v>0.87</c:v>
                </c:pt>
                <c:pt idx="4">
                  <c:v>#N/A</c:v>
                </c:pt>
                <c:pt idx="5">
                  <c:v>1.36</c:v>
                </c:pt>
                <c:pt idx="6">
                  <c:v>#N/A</c:v>
                </c:pt>
                <c:pt idx="7">
                  <c:v>1.31</c:v>
                </c:pt>
                <c:pt idx="8">
                  <c:v>#N/A</c:v>
                </c:pt>
                <c:pt idx="9">
                  <c:v>1.17</c:v>
                </c:pt>
              </c:numCache>
            </c:numRef>
          </c:val>
          <c:extLst>
            <c:ext xmlns:c16="http://schemas.microsoft.com/office/drawing/2014/chart" uri="{C3380CC4-5D6E-409C-BE32-E72D297353CC}">
              <c16:uniqueId val="{00000008-03E5-4F72-A2C0-ED40C6785116}"/>
            </c:ext>
          </c:extLst>
        </c:ser>
        <c:ser>
          <c:idx val="9"/>
          <c:order val="9"/>
          <c:tx>
            <c:strRef>
              <c:f>データシート!$A$36</c:f>
              <c:strCache>
                <c:ptCount val="1"/>
                <c:pt idx="0">
                  <c:v>南種子町水道事業会計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0.76</c:v>
                </c:pt>
                <c:pt idx="2">
                  <c:v>#N/A</c:v>
                </c:pt>
                <c:pt idx="3">
                  <c:v>0.34</c:v>
                </c:pt>
                <c:pt idx="4">
                  <c:v>#N/A</c:v>
                </c:pt>
                <c:pt idx="5">
                  <c:v>1.05</c:v>
                </c:pt>
                <c:pt idx="6">
                  <c:v>#N/A</c:v>
                </c:pt>
                <c:pt idx="7">
                  <c:v>1.76</c:v>
                </c:pt>
                <c:pt idx="8">
                  <c:v>#N/A</c:v>
                </c:pt>
                <c:pt idx="9">
                  <c:v>2.34</c:v>
                </c:pt>
              </c:numCache>
            </c:numRef>
          </c:val>
          <c:extLst>
            <c:ext xmlns:c16="http://schemas.microsoft.com/office/drawing/2014/chart" uri="{C3380CC4-5D6E-409C-BE32-E72D297353CC}">
              <c16:uniqueId val="{00000009-03E5-4F72-A2C0-ED40C67851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490</c:v>
                </c:pt>
                <c:pt idx="5">
                  <c:v>535</c:v>
                </c:pt>
                <c:pt idx="8">
                  <c:v>567</c:v>
                </c:pt>
                <c:pt idx="11">
                  <c:v>565</c:v>
                </c:pt>
                <c:pt idx="14">
                  <c:v>559</c:v>
                </c:pt>
              </c:numCache>
            </c:numRef>
          </c:val>
          <c:extLst>
            <c:ext xmlns:c16="http://schemas.microsoft.com/office/drawing/2014/chart" uri="{C3380CC4-5D6E-409C-BE32-E72D297353CC}">
              <c16:uniqueId val="{00000000-D59A-44B2-9810-23BBCFDF30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D59A-44B2-9810-23BBCFDF30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59A-44B2-9810-23BBCFDF30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73</c:v>
                </c:pt>
                <c:pt idx="3">
                  <c:v>75</c:v>
                </c:pt>
                <c:pt idx="6">
                  <c:v>76</c:v>
                </c:pt>
                <c:pt idx="9">
                  <c:v>77</c:v>
                </c:pt>
                <c:pt idx="12">
                  <c:v>78</c:v>
                </c:pt>
              </c:numCache>
            </c:numRef>
          </c:val>
          <c:extLst>
            <c:ext xmlns:c16="http://schemas.microsoft.com/office/drawing/2014/chart" uri="{C3380CC4-5D6E-409C-BE32-E72D297353CC}">
              <c16:uniqueId val="{00000003-D59A-44B2-9810-23BBCFDF30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49</c:v>
                </c:pt>
                <c:pt idx="3">
                  <c:v>46</c:v>
                </c:pt>
                <c:pt idx="6">
                  <c:v>43</c:v>
                </c:pt>
                <c:pt idx="9">
                  <c:v>51</c:v>
                </c:pt>
                <c:pt idx="12">
                  <c:v>37</c:v>
                </c:pt>
              </c:numCache>
            </c:numRef>
          </c:val>
          <c:extLst>
            <c:ext xmlns:c16="http://schemas.microsoft.com/office/drawing/2014/chart" uri="{C3380CC4-5D6E-409C-BE32-E72D297353CC}">
              <c16:uniqueId val="{00000004-D59A-44B2-9810-23BBCFDF30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9A-44B2-9810-23BBCFDF30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9A-44B2-9810-23BBCFDF30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703</c:v>
                </c:pt>
                <c:pt idx="3">
                  <c:v>750</c:v>
                </c:pt>
                <c:pt idx="6">
                  <c:v>801</c:v>
                </c:pt>
                <c:pt idx="9">
                  <c:v>797</c:v>
                </c:pt>
                <c:pt idx="12">
                  <c:v>791</c:v>
                </c:pt>
              </c:numCache>
            </c:numRef>
          </c:val>
          <c:extLst>
            <c:ext xmlns:c16="http://schemas.microsoft.com/office/drawing/2014/chart" uri="{C3380CC4-5D6E-409C-BE32-E72D297353CC}">
              <c16:uniqueId val="{00000007-D59A-44B2-9810-23BBCFDF30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336</c:v>
                </c:pt>
                <c:pt idx="2">
                  <c:v>#N/A</c:v>
                </c:pt>
                <c:pt idx="3">
                  <c:v>#N/A</c:v>
                </c:pt>
                <c:pt idx="4">
                  <c:v>336</c:v>
                </c:pt>
                <c:pt idx="5">
                  <c:v>#N/A</c:v>
                </c:pt>
                <c:pt idx="6">
                  <c:v>#N/A</c:v>
                </c:pt>
                <c:pt idx="7">
                  <c:v>353</c:v>
                </c:pt>
                <c:pt idx="8">
                  <c:v>#N/A</c:v>
                </c:pt>
                <c:pt idx="9">
                  <c:v>#N/A</c:v>
                </c:pt>
                <c:pt idx="10">
                  <c:v>360</c:v>
                </c:pt>
                <c:pt idx="11">
                  <c:v>#N/A</c:v>
                </c:pt>
                <c:pt idx="12">
                  <c:v>#N/A</c:v>
                </c:pt>
                <c:pt idx="13">
                  <c:v>347</c:v>
                </c:pt>
                <c:pt idx="14">
                  <c:v>#N/A</c:v>
                </c:pt>
              </c:numCache>
            </c:numRef>
          </c:val>
          <c:smooth val="0"/>
          <c:extLst>
            <c:ext xmlns:c16="http://schemas.microsoft.com/office/drawing/2014/chart" uri="{C3380CC4-5D6E-409C-BE32-E72D297353CC}">
              <c16:uniqueId val="{00000008-D59A-44B2-9810-23BBCFDF30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5683</c:v>
                </c:pt>
                <c:pt idx="5">
                  <c:v>5590</c:v>
                </c:pt>
                <c:pt idx="8">
                  <c:v>5182</c:v>
                </c:pt>
                <c:pt idx="11">
                  <c:v>5002</c:v>
                </c:pt>
                <c:pt idx="14">
                  <c:v>4956</c:v>
                </c:pt>
              </c:numCache>
            </c:numRef>
          </c:val>
          <c:extLst>
            <c:ext xmlns:c16="http://schemas.microsoft.com/office/drawing/2014/chart" uri="{C3380CC4-5D6E-409C-BE32-E72D297353CC}">
              <c16:uniqueId val="{00000000-293C-413B-8D24-C75C241310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93C-413B-8D24-C75C241310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2229</c:v>
                </c:pt>
                <c:pt idx="5">
                  <c:v>2233</c:v>
                </c:pt>
                <c:pt idx="8">
                  <c:v>2610</c:v>
                </c:pt>
                <c:pt idx="11">
                  <c:v>2875</c:v>
                </c:pt>
                <c:pt idx="14">
                  <c:v>3098</c:v>
                </c:pt>
              </c:numCache>
            </c:numRef>
          </c:val>
          <c:extLst>
            <c:ext xmlns:c16="http://schemas.microsoft.com/office/drawing/2014/chart" uri="{C3380CC4-5D6E-409C-BE32-E72D297353CC}">
              <c16:uniqueId val="{00000002-293C-413B-8D24-C75C241310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3-293C-413B-8D24-C75C241310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3C-413B-8D24-C75C241310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10</c:v>
                </c:pt>
                <c:pt idx="3">
                  <c:v>8</c:v>
                </c:pt>
                <c:pt idx="6">
                  <c:v>6</c:v>
                </c:pt>
                <c:pt idx="9">
                  <c:v>5</c:v>
                </c:pt>
                <c:pt idx="12">
                  <c:v>5</c:v>
                </c:pt>
              </c:numCache>
            </c:numRef>
          </c:val>
          <c:extLst>
            <c:ext xmlns:c16="http://schemas.microsoft.com/office/drawing/2014/chart" uri="{C3380CC4-5D6E-409C-BE32-E72D297353CC}">
              <c16:uniqueId val="{00000005-293C-413B-8D24-C75C241310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944</c:v>
                </c:pt>
                <c:pt idx="3">
                  <c:v>904</c:v>
                </c:pt>
                <c:pt idx="6">
                  <c:v>932</c:v>
                </c:pt>
                <c:pt idx="9">
                  <c:v>956</c:v>
                </c:pt>
                <c:pt idx="12">
                  <c:v>937</c:v>
                </c:pt>
              </c:numCache>
            </c:numRef>
          </c:val>
          <c:extLst>
            <c:ext xmlns:c16="http://schemas.microsoft.com/office/drawing/2014/chart" uri="{C3380CC4-5D6E-409C-BE32-E72D297353CC}">
              <c16:uniqueId val="{00000006-293C-413B-8D24-C75C241310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1041</c:v>
                </c:pt>
                <c:pt idx="3">
                  <c:v>967</c:v>
                </c:pt>
                <c:pt idx="6">
                  <c:v>893</c:v>
                </c:pt>
                <c:pt idx="9">
                  <c:v>1001</c:v>
                </c:pt>
                <c:pt idx="12">
                  <c:v>926</c:v>
                </c:pt>
              </c:numCache>
            </c:numRef>
          </c:val>
          <c:extLst>
            <c:ext xmlns:c16="http://schemas.microsoft.com/office/drawing/2014/chart" uri="{C3380CC4-5D6E-409C-BE32-E72D297353CC}">
              <c16:uniqueId val="{00000007-293C-413B-8D24-C75C241310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642</c:v>
                </c:pt>
                <c:pt idx="3">
                  <c:v>653</c:v>
                </c:pt>
                <c:pt idx="6">
                  <c:v>620</c:v>
                </c:pt>
                <c:pt idx="9">
                  <c:v>598</c:v>
                </c:pt>
                <c:pt idx="12">
                  <c:v>530</c:v>
                </c:pt>
              </c:numCache>
            </c:numRef>
          </c:val>
          <c:extLst>
            <c:ext xmlns:c16="http://schemas.microsoft.com/office/drawing/2014/chart" uri="{C3380CC4-5D6E-409C-BE32-E72D297353CC}">
              <c16:uniqueId val="{00000008-293C-413B-8D24-C75C241310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93C-413B-8D24-C75C241310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6319</c:v>
                </c:pt>
                <c:pt idx="3">
                  <c:v>6207</c:v>
                </c:pt>
                <c:pt idx="6">
                  <c:v>5935</c:v>
                </c:pt>
                <c:pt idx="9">
                  <c:v>5637</c:v>
                </c:pt>
                <c:pt idx="12">
                  <c:v>5397</c:v>
                </c:pt>
              </c:numCache>
            </c:numRef>
          </c:val>
          <c:extLst>
            <c:ext xmlns:c16="http://schemas.microsoft.com/office/drawing/2014/chart" uri="{C3380CC4-5D6E-409C-BE32-E72D297353CC}">
              <c16:uniqueId val="{0000000A-293C-413B-8D24-C75C241310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1047</c:v>
                </c:pt>
                <c:pt idx="2">
                  <c:v>#N/A</c:v>
                </c:pt>
                <c:pt idx="3">
                  <c:v>#N/A</c:v>
                </c:pt>
                <c:pt idx="4">
                  <c:v>914</c:v>
                </c:pt>
                <c:pt idx="5">
                  <c:v>#N/A</c:v>
                </c:pt>
                <c:pt idx="6">
                  <c:v>#N/A</c:v>
                </c:pt>
                <c:pt idx="7">
                  <c:v>594</c:v>
                </c:pt>
                <c:pt idx="8">
                  <c:v>#N/A</c:v>
                </c:pt>
                <c:pt idx="9">
                  <c:v>#N/A</c:v>
                </c:pt>
                <c:pt idx="10">
                  <c:v>320</c:v>
                </c:pt>
                <c:pt idx="11">
                  <c:v>#N/A</c:v>
                </c:pt>
                <c:pt idx="12">
                  <c:v>#N/A</c:v>
                </c:pt>
                <c:pt idx="13">
                  <c:v>0</c:v>
                </c:pt>
                <c:pt idx="14">
                  <c:v>#N/A</c:v>
                </c:pt>
              </c:numCache>
            </c:numRef>
          </c:val>
          <c:smooth val="0"/>
          <c:extLst>
            <c:ext xmlns:c16="http://schemas.microsoft.com/office/drawing/2014/chart" uri="{C3380CC4-5D6E-409C-BE32-E72D297353CC}">
              <c16:uniqueId val="{0000000B-293C-413B-8D24-C75C241310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1026</c:v>
                </c:pt>
                <c:pt idx="1">
                  <c:v>1053</c:v>
                </c:pt>
                <c:pt idx="2">
                  <c:v>1078</c:v>
                </c:pt>
              </c:numCache>
            </c:numRef>
          </c:val>
          <c:extLst>
            <c:ext xmlns:c16="http://schemas.microsoft.com/office/drawing/2014/chart" uri="{C3380CC4-5D6E-409C-BE32-E72D297353CC}">
              <c16:uniqueId val="{00000000-4D5F-4662-BA60-50FB8475E6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474</c:v>
                </c:pt>
                <c:pt idx="1">
                  <c:v>474</c:v>
                </c:pt>
                <c:pt idx="2">
                  <c:v>474</c:v>
                </c:pt>
              </c:numCache>
            </c:numRef>
          </c:val>
          <c:extLst>
            <c:ext xmlns:c16="http://schemas.microsoft.com/office/drawing/2014/chart" uri="{C3380CC4-5D6E-409C-BE32-E72D297353CC}">
              <c16:uniqueId val="{00000001-4D5F-4662-BA60-50FB8475E6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935</c:v>
                </c:pt>
                <c:pt idx="1">
                  <c:v>1159</c:v>
                </c:pt>
                <c:pt idx="2">
                  <c:v>1351</c:v>
                </c:pt>
              </c:numCache>
            </c:numRef>
          </c:val>
          <c:extLst>
            <c:ext xmlns:c16="http://schemas.microsoft.com/office/drawing/2014/chart" uri="{C3380CC4-5D6E-409C-BE32-E72D297353CC}">
              <c16:uniqueId val="{00000002-4D5F-4662-BA60-50FB8475E6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5,288
5,271
109.94
6,477,999
6,417,831
44,217
3,770,229
5,396,983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類似団体の平均値並である。当町の特徴に宇宙開発関連企業における法人町民税、固定資産税の税収がある。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人口減少に歯止めをかける取り組みや企業誘致</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、企業版ふるさと納税</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などによる適切な財源の確保、経常経費の削減などを通じて、財政基盤の強化に努める。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108655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  前年度比較で</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1.7</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ポイント増加。令和</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２</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年度比較では普通交付税の再算定の影響で</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2.1</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ポイント減少しているが、依然として類似団体平均値と比較して高い比率となっており、財政構造の硬直化が見られる。</a:t>
          </a:r>
          <a:endParaRPr lang="ja-JP" altLang="ja-JP" sz="1200">
            <a:effectLst/>
            <a:latin typeface="BIZ UDP明朝 Medium" panose="02020500000000000000" pitchFamily="18" charset="-128"/>
            <a:ea typeface="BIZ UDP明朝 Medium" panose="02020500000000000000" pitchFamily="18" charset="-128"/>
          </a:endParaRPr>
        </a:p>
        <a:p>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　令和元年度からの社会福祉事務所設置、高齢化の進行により扶助費の増加が危惧される。</a:t>
          </a:r>
          <a:endParaRPr lang="ja-JP" altLang="ja-JP" sz="1200">
            <a:effectLst/>
            <a:latin typeface="BIZ UDP明朝 Medium" panose="02020500000000000000" pitchFamily="18" charset="-128"/>
            <a:ea typeface="BIZ UDP明朝 Medium" panose="02020500000000000000" pitchFamily="18" charset="-128"/>
          </a:endParaRPr>
        </a:p>
        <a:p>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  各事業会計への繰出金や一部事務組合への負担金も増加してきていることから、経費削減・収入増の対策を講じ財政健全化に努める。</a:t>
          </a:r>
          <a:endParaRPr lang="ja-JP" altLang="ja-JP" sz="12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5588</xdr:rowOff>
    </xdr:from>
    <xdr:to>
      <xdr:col>23</xdr:col>
      <xdr:colOff>133350</xdr:colOff>
      <xdr:row>64</xdr:row>
      <xdr:rowOff>87630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7838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70866</xdr:rowOff>
    </xdr:from>
    <xdr:to>
      <xdr:col>19</xdr:col>
      <xdr:colOff>133350</xdr:colOff>
      <xdr:row>64</xdr:row>
      <xdr:rowOff>5588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7221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65</xdr:row>
      <xdr:rowOff>17526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7221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17526</xdr:rowOff>
    </xdr:from>
    <xdr:to>
      <xdr:col>11</xdr:col>
      <xdr:colOff>31750</xdr:colOff>
      <xdr:row>65</xdr:row>
      <xdr:rowOff>128524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16177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41165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20066</xdr:rowOff>
    </xdr:from>
    <xdr:to>
      <xdr:col>15</xdr:col>
      <xdr:colOff>133350</xdr:colOff>
      <xdr:row>63</xdr:row>
      <xdr:rowOff>121666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106443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138176</xdr:rowOff>
    </xdr:from>
    <xdr:to>
      <xdr:col>11</xdr:col>
      <xdr:colOff>82550</xdr:colOff>
      <xdr:row>65</xdr:row>
      <xdr:rowOff>68326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77724</xdr:rowOff>
    </xdr:from>
    <xdr:to>
      <xdr:col>7</xdr:col>
      <xdr:colOff>31750</xdr:colOff>
      <xdr:row>66</xdr:row>
      <xdr:rowOff>7874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164101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[360,143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前年度比較では、ほぼ同額となって</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おり、</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人件費については、</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退職手当組合負担金は減少しているが、人件費に準ずる費用としての特別会計への繰出金が類似団体と比較して高い比率となっている。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物件費</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全体では、</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ふるさと応援寄附金の返礼業務手数料に左右されるが、</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光熱水費や燃料費など近年の物価高騰の影響に伴い増加する見込みであるため、</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行財政改革等への取り組みなどを進め、人件費・物件費等の削減に努める。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56854</xdr:rowOff>
    </xdr:from>
    <xdr:to>
      <xdr:col>23</xdr:col>
      <xdr:colOff>133350</xdr:colOff>
      <xdr:row>83</xdr:row>
      <xdr:rowOff>64900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87204"/>
          <a:ext cx="8382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156828</xdr:rowOff>
    </xdr:from>
    <xdr:to>
      <xdr:col>19</xdr:col>
      <xdr:colOff>133350</xdr:colOff>
      <xdr:row>83</xdr:row>
      <xdr:rowOff>56854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15728"/>
          <a:ext cx="889000" cy="7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154370</xdr:rowOff>
    </xdr:from>
    <xdr:to>
      <xdr:col>15</xdr:col>
      <xdr:colOff>82550</xdr:colOff>
      <xdr:row>82</xdr:row>
      <xdr:rowOff>156828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13270"/>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143411</xdr:rowOff>
    </xdr:from>
    <xdr:to>
      <xdr:col>11</xdr:col>
      <xdr:colOff>31750</xdr:colOff>
      <xdr:row>82</xdr:row>
      <xdr:rowOff>154370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02311"/>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14100</xdr:rowOff>
    </xdr:from>
    <xdr:to>
      <xdr:col>23</xdr:col>
      <xdr:colOff>184150</xdr:colOff>
      <xdr:row>83</xdr:row>
      <xdr:rowOff>115700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30627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6054</xdr:rowOff>
    </xdr:from>
    <xdr:to>
      <xdr:col>19</xdr:col>
      <xdr:colOff>184150</xdr:colOff>
      <xdr:row>83</xdr:row>
      <xdr:rowOff>107654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92431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22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106028</xdr:rowOff>
    </xdr:from>
    <xdr:to>
      <xdr:col>15</xdr:col>
      <xdr:colOff>133350</xdr:colOff>
      <xdr:row>83</xdr:row>
      <xdr:rowOff>36178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46355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3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103570</xdr:rowOff>
    </xdr:from>
    <xdr:to>
      <xdr:col>11</xdr:col>
      <xdr:colOff>82550</xdr:colOff>
      <xdr:row>83</xdr:row>
      <xdr:rowOff>33720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18497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24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92611</xdr:rowOff>
    </xdr:from>
    <xdr:to>
      <xdr:col>7</xdr:col>
      <xdr:colOff>31750</xdr:colOff>
      <xdr:row>83</xdr:row>
      <xdr:rowOff>22761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7538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2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類似団体平均値を上回っている要因としては、給与構造改革前の給与体系や職員の年齢構成の偏りなどが考えられる。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定員適正化計画などに基づき、より一層の給与の適正化に努める。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152400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988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128411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72565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128411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792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86</xdr:row>
      <xdr:rowOff>141816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792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類似団体平均値と比較して高い水準である。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定員適正化計画に基づき職員数の適正化に努める。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132055</xdr:rowOff>
    </xdr:from>
    <xdr:to>
      <xdr:col>81</xdr:col>
      <xdr:colOff>44450</xdr:colOff>
      <xdr:row>60</xdr:row>
      <xdr:rowOff>147498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419055"/>
          <a:ext cx="8382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146050</xdr:rowOff>
    </xdr:from>
    <xdr:to>
      <xdr:col>77</xdr:col>
      <xdr:colOff>44450</xdr:colOff>
      <xdr:row>60</xdr:row>
      <xdr:rowOff>147498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43305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127712</xdr:rowOff>
    </xdr:from>
    <xdr:to>
      <xdr:col>72</xdr:col>
      <xdr:colOff>203200</xdr:colOff>
      <xdr:row>60</xdr:row>
      <xdr:rowOff>146050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414712"/>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127712</xdr:rowOff>
    </xdr:from>
    <xdr:to>
      <xdr:col>68</xdr:col>
      <xdr:colOff>152400</xdr:colOff>
      <xdr:row>60</xdr:row>
      <xdr:rowOff>130607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414712"/>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81255</xdr:rowOff>
    </xdr:from>
    <xdr:to>
      <xdr:col>81</xdr:col>
      <xdr:colOff>95250</xdr:colOff>
      <xdr:row>61</xdr:row>
      <xdr:rowOff>11405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53332</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34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96698</xdr:rowOff>
    </xdr:from>
    <xdr:to>
      <xdr:col>77</xdr:col>
      <xdr:colOff>95250</xdr:colOff>
      <xdr:row>61</xdr:row>
      <xdr:rowOff>26848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11625</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470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95250</xdr:rowOff>
    </xdr:from>
    <xdr:to>
      <xdr:col>73</xdr:col>
      <xdr:colOff>44450</xdr:colOff>
      <xdr:row>61</xdr:row>
      <xdr:rowOff>25400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76912</xdr:rowOff>
    </xdr:from>
    <xdr:to>
      <xdr:col>68</xdr:col>
      <xdr:colOff>203200</xdr:colOff>
      <xdr:row>61</xdr:row>
      <xdr:rowOff>7062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3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163289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45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79807</xdr:rowOff>
    </xdr:from>
    <xdr:to>
      <xdr:col>64</xdr:col>
      <xdr:colOff>152400</xdr:colOff>
      <xdr:row>61</xdr:row>
      <xdr:rowOff>9957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3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166184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4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過去に借り入れた</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中平小</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建設事業や道路改良事業の償還終了に伴い公債費は減少。分母となる標準財政規模における</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所得割額</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など標準税収入額の増により</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0.1</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ポイント減少した。</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今後も交付税措置のある有利な地方債を活用しながら地方債残高・償還額を管理し、将来の負担軽減に努めていく。</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なお、一部事務組合における起債が予定されていることから、負担金の増加にも注視していく必要がある。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35983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573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52070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654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76200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132504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056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水道事業会計や加入する一部事務組合の地方債残高の減少により将来負担額は減少、</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再編交付金事業基金など</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特定目的基金へ積み立てたことで充当可能基金残高が増加したため、将来負担比率は</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10.0</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ポイント減少し</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0</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となった</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今後も地方債発行の抑制、基金残高の確保や加入する一部事務組合等の財政状況を考慮しながら計画的な財政運営に努める。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27819</xdr:rowOff>
    </xdr:from>
    <xdr:to>
      <xdr:col>77</xdr:col>
      <xdr:colOff>44450</xdr:colOff>
      <xdr:row>14</xdr:row>
      <xdr:rowOff>122041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428119"/>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122041</xdr:rowOff>
    </xdr:from>
    <xdr:to>
      <xdr:col>72</xdr:col>
      <xdr:colOff>203200</xdr:colOff>
      <xdr:row>15</xdr:row>
      <xdr:rowOff>90775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522341"/>
          <a:ext cx="889000" cy="1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90775</xdr:rowOff>
    </xdr:from>
    <xdr:to>
      <xdr:col>68</xdr:col>
      <xdr:colOff>152400</xdr:colOff>
      <xdr:row>15</xdr:row>
      <xdr:rowOff>158569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662525"/>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148469</xdr:rowOff>
    </xdr:from>
    <xdr:to>
      <xdr:col>77</xdr:col>
      <xdr:colOff>95250</xdr:colOff>
      <xdr:row>14</xdr:row>
      <xdr:rowOff>78619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37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63396</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463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71241</xdr:rowOff>
    </xdr:from>
    <xdr:to>
      <xdr:col>73</xdr:col>
      <xdr:colOff>44450</xdr:colOff>
      <xdr:row>15</xdr:row>
      <xdr:rowOff>1391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157618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55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39975</xdr:rowOff>
    </xdr:from>
    <xdr:to>
      <xdr:col>68</xdr:col>
      <xdr:colOff>203200</xdr:colOff>
      <xdr:row>15</xdr:row>
      <xdr:rowOff>141575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61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126352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69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107769</xdr:rowOff>
    </xdr:from>
    <xdr:to>
      <xdr:col>64</xdr:col>
      <xdr:colOff>152400</xdr:colOff>
      <xdr:row>16</xdr:row>
      <xdr:rowOff>37919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22696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7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5,288
5,271
109.94
6,477,999
6,417,831
44,217
3,770,229
5,396,983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類似団体平均値より高い水準となっている。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退職手当組合負担金は減少しているが、</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給与構造改革以前の給与体系や職員構成の偏りが影響していると考えられる。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定員適正化計画などに基づき適正化に努める。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98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37</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38</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287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38</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58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前年度比較で</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0.2</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ポイント</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減少</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して</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おり</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、類似団体平均値より低い水準になっている。</a:t>
          </a:r>
          <a:endPar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  物件費全体では、ふるさと応援寄附金の返礼業務手数料に左右されるが、光熱水費や燃料費など近年の物価高騰の影響に伴い増加する見込みであるため、行財政改革等への取り組みなどを進め、物件費の削減に努め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41275</xdr:rowOff>
    </xdr:from>
    <xdr:to>
      <xdr:col>82</xdr:col>
      <xdr:colOff>107950</xdr:colOff>
      <xdr:row>16</xdr:row>
      <xdr:rowOff>60325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7844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16</xdr:row>
      <xdr:rowOff>60325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987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16</xdr:row>
      <xdr:rowOff>79375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987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79375</xdr:rowOff>
    </xdr:from>
    <xdr:to>
      <xdr:col>69</xdr:col>
      <xdr:colOff>92075</xdr:colOff>
      <xdr:row>18</xdr:row>
      <xdr:rowOff>60325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22575"/>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161925</xdr:rowOff>
    </xdr:from>
    <xdr:to>
      <xdr:col>82</xdr:col>
      <xdr:colOff>158750</xdr:colOff>
      <xdr:row>16</xdr:row>
      <xdr:rowOff>92075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7002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7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9525</xdr:rowOff>
    </xdr:from>
    <xdr:to>
      <xdr:col>78</xdr:col>
      <xdr:colOff>120650</xdr:colOff>
      <xdr:row>16</xdr:row>
      <xdr:rowOff>111125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121302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21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76200</xdr:rowOff>
    </xdr:from>
    <xdr:to>
      <xdr:col>74</xdr:col>
      <xdr:colOff>31750</xdr:colOff>
      <xdr:row>16</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28575</xdr:rowOff>
    </xdr:from>
    <xdr:to>
      <xdr:col>69</xdr:col>
      <xdr:colOff>142875</xdr:colOff>
      <xdr:row>16</xdr:row>
      <xdr:rowOff>130175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9525</xdr:rowOff>
    </xdr:from>
    <xdr:to>
      <xdr:col>65</xdr:col>
      <xdr:colOff>53975</xdr:colOff>
      <xdr:row>18</xdr:row>
      <xdr:rowOff>111125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9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95902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8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物価高騰対応地方創生重点交付金事業の影響により</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前年度比較では</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0.5</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ポイント増加している。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令和元年度から社会福祉事務所を設置したことや高齢化の進行による医療費の増加も見込まれるため、地域支援事業を推進して高齢者の自立支援や介護予防に努める。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04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42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前年度</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同様</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、類似団体平均値より低い水準となってはいるが、各事業会計への赤字補てん的な繰出金が依然として多額になっている。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今後は各事業会計における収支改善対策を通じて一般会計の負担を軽減していくよう努める。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また、施設の老朽化に伴う維持補修費も増加傾向にあるので、計画的な修繕に努める。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74422</xdr:rowOff>
    </xdr:from>
    <xdr:to>
      <xdr:col>82</xdr:col>
      <xdr:colOff>107950</xdr:colOff>
      <xdr:row>55</xdr:row>
      <xdr:rowOff>74422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504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74422</xdr:rowOff>
    </xdr:from>
    <xdr:to>
      <xdr:col>78</xdr:col>
      <xdr:colOff>69850</xdr:colOff>
      <xdr:row>55</xdr:row>
      <xdr:rowOff>83566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782800" y="9504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83566</xdr:rowOff>
    </xdr:from>
    <xdr:to>
      <xdr:col>73</xdr:col>
      <xdr:colOff>180975</xdr:colOff>
      <xdr:row>55</xdr:row>
      <xdr:rowOff>124714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5133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124714</xdr:rowOff>
    </xdr:from>
    <xdr:to>
      <xdr:col>69</xdr:col>
      <xdr:colOff>92075</xdr:colOff>
      <xdr:row>55</xdr:row>
      <xdr:rowOff>138430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554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23622</xdr:rowOff>
    </xdr:from>
    <xdr:to>
      <xdr:col>82</xdr:col>
      <xdr:colOff>158750</xdr:colOff>
      <xdr:row>55</xdr:row>
      <xdr:rowOff>125222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40149</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23622</xdr:rowOff>
    </xdr:from>
    <xdr:to>
      <xdr:col>78</xdr:col>
      <xdr:colOff>120650</xdr:colOff>
      <xdr:row>55</xdr:row>
      <xdr:rowOff>125222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135399</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22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32766</xdr:rowOff>
    </xdr:from>
    <xdr:to>
      <xdr:col>74</xdr:col>
      <xdr:colOff>31750</xdr:colOff>
      <xdr:row>55</xdr:row>
      <xdr:rowOff>134366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144543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73914</xdr:rowOff>
    </xdr:from>
    <xdr:to>
      <xdr:col>69</xdr:col>
      <xdr:colOff>142875</xdr:colOff>
      <xdr:row>56</xdr:row>
      <xdr:rowOff>4064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14241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前年度比較で</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2.3</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ポイント増加しており、依然として類似団体平均値より高い水準となっている。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今後、一部事務組合における起債が予定されていることから、負担金の増加にも注視していく必要がある。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一部事務組合における運営状況改善による負担金の軽減や各種団体への補助金の事業効果を検証し、健全な財政運営に努める。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38</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54151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26416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523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5232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38</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4637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80772</xdr:rowOff>
    </xdr:from>
    <xdr:to>
      <xdr:col>82</xdr:col>
      <xdr:colOff>158750</xdr:colOff>
      <xdr:row>39</xdr:row>
      <xdr:rowOff>10922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52849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依然として</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類似団体</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平均値</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等</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より高い数値となっている。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今後も交付税措置のある有利な地方債を活用しながら地方債残高・償還額を管理し、将来の負担軽減に努めていく。</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104139</xdr:rowOff>
    </xdr:from>
    <xdr:to>
      <xdr:col>24</xdr:col>
      <xdr:colOff>25400</xdr:colOff>
      <xdr:row>77</xdr:row>
      <xdr:rowOff>104139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305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104139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2943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100330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294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77</xdr:row>
      <xdr:rowOff>100330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301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53339</xdr:rowOff>
    </xdr:from>
    <xdr:to>
      <xdr:col>24</xdr:col>
      <xdr:colOff>76200</xdr:colOff>
      <xdr:row>77</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25416</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53339</xdr:rowOff>
    </xdr:from>
    <xdr:to>
      <xdr:col>20</xdr:col>
      <xdr:colOff>38100</xdr:colOff>
      <xdr:row>77</xdr:row>
      <xdr:rowOff>154939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139716</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類似団体平均値を上回っている。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今後は職員の定員・給与水準の適正化、管理施設の民間委託の推進、事業効果検証における補助金の見直しなどを図り、経常的経費の削減に努める。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88138</xdr:rowOff>
    </xdr:from>
    <xdr:to>
      <xdr:col>82</xdr:col>
      <xdr:colOff>107950</xdr:colOff>
      <xdr:row>75</xdr:row>
      <xdr:rowOff>165863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46888"/>
          <a:ext cx="8382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88138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8600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76</xdr:row>
      <xdr:rowOff>94996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86002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77</xdr:row>
      <xdr:rowOff>28702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1251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115062</xdr:rowOff>
    </xdr:from>
    <xdr:to>
      <xdr:col>82</xdr:col>
      <xdr:colOff>158750</xdr:colOff>
      <xdr:row>76</xdr:row>
      <xdr:rowOff>45213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87140</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37338</xdr:rowOff>
    </xdr:from>
    <xdr:to>
      <xdr:col>78</xdr:col>
      <xdr:colOff>120650</xdr:colOff>
      <xdr:row>75</xdr:row>
      <xdr:rowOff>138938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123714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82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36847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85796</xdr:rowOff>
    </xdr:from>
    <xdr:to>
      <xdr:col>29</xdr:col>
      <xdr:colOff>127000</xdr:colOff>
      <xdr:row>16</xdr:row>
      <xdr:rowOff>107545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76621"/>
          <a:ext cx="647700" cy="21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2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97422</xdr:rowOff>
    </xdr:from>
    <xdr:to>
      <xdr:col>26</xdr:col>
      <xdr:colOff>50800</xdr:colOff>
      <xdr:row>16</xdr:row>
      <xdr:rowOff>107545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888247"/>
          <a:ext cx="698500" cy="10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97084</xdr:rowOff>
    </xdr:from>
    <xdr:to>
      <xdr:col>22</xdr:col>
      <xdr:colOff>114300</xdr:colOff>
      <xdr:row>16</xdr:row>
      <xdr:rowOff>97422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887909"/>
          <a:ext cx="698500" cy="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164727</xdr:rowOff>
    </xdr:from>
    <xdr:to>
      <xdr:col>18</xdr:col>
      <xdr:colOff>177800</xdr:colOff>
      <xdr:row>16</xdr:row>
      <xdr:rowOff>97084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784102"/>
          <a:ext cx="698500" cy="103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34996</xdr:rowOff>
    </xdr:from>
    <xdr:to>
      <xdr:col>29</xdr:col>
      <xdr:colOff>177800</xdr:colOff>
      <xdr:row>16</xdr:row>
      <xdr:rowOff>136596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25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51523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7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56745</xdr:rowOff>
    </xdr:from>
    <xdr:to>
      <xdr:col>26</xdr:col>
      <xdr:colOff>101600</xdr:colOff>
      <xdr:row>16</xdr:row>
      <xdr:rowOff>158345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47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168522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46622</xdr:rowOff>
    </xdr:from>
    <xdr:to>
      <xdr:col>22</xdr:col>
      <xdr:colOff>165100</xdr:colOff>
      <xdr:row>16</xdr:row>
      <xdr:rowOff>148222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37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158399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0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46284</xdr:rowOff>
    </xdr:from>
    <xdr:to>
      <xdr:col>19</xdr:col>
      <xdr:colOff>38100</xdr:colOff>
      <xdr:row>16</xdr:row>
      <xdr:rowOff>147884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3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158061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0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113927</xdr:rowOff>
    </xdr:from>
    <xdr:to>
      <xdr:col>15</xdr:col>
      <xdr:colOff>101600</xdr:colOff>
      <xdr:row>16</xdr:row>
      <xdr:rowOff>44077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33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54254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252044</xdr:rowOff>
    </xdr:from>
    <xdr:to>
      <xdr:col>29</xdr:col>
      <xdr:colOff>127000</xdr:colOff>
      <xdr:row>34</xdr:row>
      <xdr:rowOff>274496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519494"/>
          <a:ext cx="647700" cy="22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252044</xdr:rowOff>
    </xdr:from>
    <xdr:to>
      <xdr:col>26</xdr:col>
      <xdr:colOff>50800</xdr:colOff>
      <xdr:row>34</xdr:row>
      <xdr:rowOff>280913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19494"/>
          <a:ext cx="698500" cy="28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280913</xdr:rowOff>
    </xdr:from>
    <xdr:to>
      <xdr:col>22</xdr:col>
      <xdr:colOff>114300</xdr:colOff>
      <xdr:row>35</xdr:row>
      <xdr:rowOff>14105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548363"/>
          <a:ext cx="698500" cy="76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14105</xdr:rowOff>
    </xdr:from>
    <xdr:to>
      <xdr:col>18</xdr:col>
      <xdr:colOff>177800</xdr:colOff>
      <xdr:row>35</xdr:row>
      <xdr:rowOff>28670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624455"/>
          <a:ext cx="698500" cy="14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223696</xdr:rowOff>
    </xdr:from>
    <xdr:to>
      <xdr:col>29</xdr:col>
      <xdr:colOff>177800</xdr:colOff>
      <xdr:row>34</xdr:row>
      <xdr:rowOff>325296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9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68773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201244</xdr:rowOff>
    </xdr:from>
    <xdr:to>
      <xdr:col>26</xdr:col>
      <xdr:colOff>101600</xdr:colOff>
      <xdr:row>34</xdr:row>
      <xdr:rowOff>302844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68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313021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37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230113</xdr:rowOff>
    </xdr:from>
    <xdr:to>
      <xdr:col>22</xdr:col>
      <xdr:colOff>165100</xdr:colOff>
      <xdr:row>34</xdr:row>
      <xdr:rowOff>331713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9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341890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306205</xdr:rowOff>
    </xdr:from>
    <xdr:to>
      <xdr:col>19</xdr:col>
      <xdr:colOff>38100</xdr:colOff>
      <xdr:row>35</xdr:row>
      <xdr:rowOff>64905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73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75081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4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320770</xdr:rowOff>
    </xdr:from>
    <xdr:to>
      <xdr:col>15</xdr:col>
      <xdr:colOff>101600</xdr:colOff>
      <xdr:row>35</xdr:row>
      <xdr:rowOff>79470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88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89646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5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5,288
5,271
109.94
6,477,999
6,417,831
44,217
3,770,229
5,396,983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159931</xdr:rowOff>
    </xdr:from>
    <xdr:to>
      <xdr:col>24</xdr:col>
      <xdr:colOff>63500</xdr:colOff>
      <xdr:row>35</xdr:row>
      <xdr:rowOff>11135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5989231"/>
          <a:ext cx="8382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159931</xdr:rowOff>
    </xdr:from>
    <xdr:to>
      <xdr:col>19</xdr:col>
      <xdr:colOff>177800</xdr:colOff>
      <xdr:row>34</xdr:row>
      <xdr:rowOff>160091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989231"/>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148347</xdr:rowOff>
    </xdr:from>
    <xdr:to>
      <xdr:col>15</xdr:col>
      <xdr:colOff>50800</xdr:colOff>
      <xdr:row>34</xdr:row>
      <xdr:rowOff>160091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5977647"/>
          <a:ext cx="889000" cy="1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148347</xdr:rowOff>
    </xdr:from>
    <xdr:to>
      <xdr:col>10</xdr:col>
      <xdr:colOff>114300</xdr:colOff>
      <xdr:row>35</xdr:row>
      <xdr:rowOff>97849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977647"/>
          <a:ext cx="889000" cy="12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131785</xdr:rowOff>
    </xdr:from>
    <xdr:to>
      <xdr:col>24</xdr:col>
      <xdr:colOff>114300</xdr:colOff>
      <xdr:row>35</xdr:row>
      <xdr:rowOff>61935</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9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154662</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81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109131</xdr:rowOff>
    </xdr:from>
    <xdr:to>
      <xdr:col>20</xdr:col>
      <xdr:colOff>38100</xdr:colOff>
      <xdr:row>35</xdr:row>
      <xdr:rowOff>39281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55808</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71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109291</xdr:rowOff>
    </xdr:from>
    <xdr:to>
      <xdr:col>15</xdr:col>
      <xdr:colOff>101600</xdr:colOff>
      <xdr:row>35</xdr:row>
      <xdr:rowOff>39441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93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55968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7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97547</xdr:rowOff>
    </xdr:from>
    <xdr:to>
      <xdr:col>10</xdr:col>
      <xdr:colOff>165100</xdr:colOff>
      <xdr:row>35</xdr:row>
      <xdr:rowOff>27697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9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44224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7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47049</xdr:rowOff>
    </xdr:from>
    <xdr:to>
      <xdr:col>6</xdr:col>
      <xdr:colOff>38100</xdr:colOff>
      <xdr:row>35</xdr:row>
      <xdr:rowOff>148649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0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165176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8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161044</xdr:rowOff>
    </xdr:from>
    <xdr:to>
      <xdr:col>24</xdr:col>
      <xdr:colOff>63500</xdr:colOff>
      <xdr:row>57</xdr:row>
      <xdr:rowOff>166389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933694"/>
          <a:ext cx="838200" cy="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161044</xdr:rowOff>
    </xdr:from>
    <xdr:to>
      <xdr:col>19</xdr:col>
      <xdr:colOff>177800</xdr:colOff>
      <xdr:row>58</xdr:row>
      <xdr:rowOff>43425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33694"/>
          <a:ext cx="889000" cy="5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29896</xdr:rowOff>
    </xdr:from>
    <xdr:to>
      <xdr:col>15</xdr:col>
      <xdr:colOff>50800</xdr:colOff>
      <xdr:row>58</xdr:row>
      <xdr:rowOff>43425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973996"/>
          <a:ext cx="889000" cy="1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114067</xdr:rowOff>
    </xdr:from>
    <xdr:to>
      <xdr:col>10</xdr:col>
      <xdr:colOff>114300</xdr:colOff>
      <xdr:row>58</xdr:row>
      <xdr:rowOff>29896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86717"/>
          <a:ext cx="889000" cy="8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00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115589</xdr:rowOff>
    </xdr:from>
    <xdr:to>
      <xdr:col>24</xdr:col>
      <xdr:colOff>114300</xdr:colOff>
      <xdr:row>58</xdr:row>
      <xdr:rowOff>45739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94016</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6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110244</xdr:rowOff>
    </xdr:from>
    <xdr:to>
      <xdr:col>20</xdr:col>
      <xdr:colOff>38100</xdr:colOff>
      <xdr:row>58</xdr:row>
      <xdr:rowOff>40394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31521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7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164075</xdr:rowOff>
    </xdr:from>
    <xdr:to>
      <xdr:col>15</xdr:col>
      <xdr:colOff>101600</xdr:colOff>
      <xdr:row>58</xdr:row>
      <xdr:rowOff>94225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85352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02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150546</xdr:rowOff>
    </xdr:from>
    <xdr:to>
      <xdr:col>10</xdr:col>
      <xdr:colOff>165100</xdr:colOff>
      <xdr:row>58</xdr:row>
      <xdr:rowOff>80696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71823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01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63267</xdr:rowOff>
    </xdr:from>
    <xdr:to>
      <xdr:col>6</xdr:col>
      <xdr:colOff>38100</xdr:colOff>
      <xdr:row>57</xdr:row>
      <xdr:rowOff>164867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3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9944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61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82093</xdr:rowOff>
    </xdr:from>
    <xdr:to>
      <xdr:col>24</xdr:col>
      <xdr:colOff>63500</xdr:colOff>
      <xdr:row>77</xdr:row>
      <xdr:rowOff>86589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83743"/>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82093</xdr:rowOff>
    </xdr:from>
    <xdr:to>
      <xdr:col>19</xdr:col>
      <xdr:colOff>177800</xdr:colOff>
      <xdr:row>78</xdr:row>
      <xdr:rowOff>17590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83743"/>
          <a:ext cx="889000" cy="10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17590</xdr:rowOff>
    </xdr:from>
    <xdr:to>
      <xdr:col>15</xdr:col>
      <xdr:colOff>50800</xdr:colOff>
      <xdr:row>78</xdr:row>
      <xdr:rowOff>65729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90690"/>
          <a:ext cx="889000" cy="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65729</xdr:rowOff>
    </xdr:from>
    <xdr:to>
      <xdr:col>10</xdr:col>
      <xdr:colOff>114300</xdr:colOff>
      <xdr:row>78</xdr:row>
      <xdr:rowOff>159513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38829"/>
          <a:ext cx="889000" cy="9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35789</xdr:rowOff>
    </xdr:from>
    <xdr:to>
      <xdr:col>24</xdr:col>
      <xdr:colOff>114300</xdr:colOff>
      <xdr:row>77</xdr:row>
      <xdr:rowOff>137389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14216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31293</xdr:rowOff>
    </xdr:from>
    <xdr:to>
      <xdr:col>20</xdr:col>
      <xdr:colOff>38100</xdr:colOff>
      <xdr:row>77</xdr:row>
      <xdr:rowOff>132893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124020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2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138240</xdr:rowOff>
    </xdr:from>
    <xdr:to>
      <xdr:col>15</xdr:col>
      <xdr:colOff>101600</xdr:colOff>
      <xdr:row>78</xdr:row>
      <xdr:rowOff>68390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59517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3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14929</xdr:rowOff>
    </xdr:from>
    <xdr:to>
      <xdr:col>10</xdr:col>
      <xdr:colOff>165100</xdr:colOff>
      <xdr:row>78</xdr:row>
      <xdr:rowOff>116529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107656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8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108713</xdr:rowOff>
    </xdr:from>
    <xdr:to>
      <xdr:col>6</xdr:col>
      <xdr:colOff>38100</xdr:colOff>
      <xdr:row>79</xdr:row>
      <xdr:rowOff>38863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29990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108953</xdr:rowOff>
    </xdr:from>
    <xdr:to>
      <xdr:col>24</xdr:col>
      <xdr:colOff>63500</xdr:colOff>
      <xdr:row>94</xdr:row>
      <xdr:rowOff>96495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53803"/>
          <a:ext cx="838200" cy="15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137319</xdr:rowOff>
    </xdr:from>
    <xdr:to>
      <xdr:col>19</xdr:col>
      <xdr:colOff>177800</xdr:colOff>
      <xdr:row>94</xdr:row>
      <xdr:rowOff>96495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082169"/>
          <a:ext cx="889000" cy="13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137319</xdr:rowOff>
    </xdr:from>
    <xdr:to>
      <xdr:col>15</xdr:col>
      <xdr:colOff>50800</xdr:colOff>
      <xdr:row>95</xdr:row>
      <xdr:rowOff>86931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082169"/>
          <a:ext cx="889000" cy="29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86931</xdr:rowOff>
    </xdr:from>
    <xdr:to>
      <xdr:col>10</xdr:col>
      <xdr:colOff>114300</xdr:colOff>
      <xdr:row>96</xdr:row>
      <xdr:rowOff>9846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74681"/>
          <a:ext cx="889000" cy="9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58153</xdr:rowOff>
    </xdr:from>
    <xdr:to>
      <xdr:col>24</xdr:col>
      <xdr:colOff>114300</xdr:colOff>
      <xdr:row>93</xdr:row>
      <xdr:rowOff>159753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0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81030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5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45695</xdr:rowOff>
    </xdr:from>
    <xdr:to>
      <xdr:col>20</xdr:col>
      <xdr:colOff>38100</xdr:colOff>
      <xdr:row>94</xdr:row>
      <xdr:rowOff>147295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163822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86519</xdr:rowOff>
    </xdr:from>
    <xdr:to>
      <xdr:col>15</xdr:col>
      <xdr:colOff>101600</xdr:colOff>
      <xdr:row>94</xdr:row>
      <xdr:rowOff>16669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03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33196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80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36131</xdr:rowOff>
    </xdr:from>
    <xdr:to>
      <xdr:col>10</xdr:col>
      <xdr:colOff>165100</xdr:colOff>
      <xdr:row>95</xdr:row>
      <xdr:rowOff>137731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2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154258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09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130496</xdr:rowOff>
    </xdr:from>
    <xdr:to>
      <xdr:col>6</xdr:col>
      <xdr:colOff>38100</xdr:colOff>
      <xdr:row>96</xdr:row>
      <xdr:rowOff>60646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77173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9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60282</xdr:rowOff>
    </xdr:from>
    <xdr:to>
      <xdr:col>55</xdr:col>
      <xdr:colOff>0</xdr:colOff>
      <xdr:row>35</xdr:row>
      <xdr:rowOff>83204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061032"/>
          <a:ext cx="838200" cy="2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60282</xdr:rowOff>
    </xdr:from>
    <xdr:to>
      <xdr:col>50</xdr:col>
      <xdr:colOff>114300</xdr:colOff>
      <xdr:row>35</xdr:row>
      <xdr:rowOff>127171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061032"/>
          <a:ext cx="889000" cy="6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171338</xdr:rowOff>
    </xdr:from>
    <xdr:to>
      <xdr:col>45</xdr:col>
      <xdr:colOff>177800</xdr:colOff>
      <xdr:row>35</xdr:row>
      <xdr:rowOff>127171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829188"/>
          <a:ext cx="889000" cy="29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171338</xdr:rowOff>
    </xdr:from>
    <xdr:to>
      <xdr:col>41</xdr:col>
      <xdr:colOff>50800</xdr:colOff>
      <xdr:row>36</xdr:row>
      <xdr:rowOff>101526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829188"/>
          <a:ext cx="889000" cy="44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10321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3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32404</xdr:rowOff>
    </xdr:from>
    <xdr:to>
      <xdr:col>55</xdr:col>
      <xdr:colOff>50800</xdr:colOff>
      <xdr:row>35</xdr:row>
      <xdr:rowOff>134004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55281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9482</xdr:rowOff>
    </xdr:from>
    <xdr:to>
      <xdr:col>50</xdr:col>
      <xdr:colOff>165100</xdr:colOff>
      <xdr:row>35</xdr:row>
      <xdr:rowOff>111082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127609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78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76371</xdr:rowOff>
    </xdr:from>
    <xdr:to>
      <xdr:col>46</xdr:col>
      <xdr:colOff>38100</xdr:colOff>
      <xdr:row>36</xdr:row>
      <xdr:rowOff>6521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0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23048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120538</xdr:rowOff>
    </xdr:from>
    <xdr:to>
      <xdr:col>41</xdr:col>
      <xdr:colOff>101600</xdr:colOff>
      <xdr:row>34</xdr:row>
      <xdr:rowOff>50688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7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67215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55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50726</xdr:rowOff>
    </xdr:from>
    <xdr:to>
      <xdr:col>36</xdr:col>
      <xdr:colOff>165100</xdr:colOff>
      <xdr:row>36</xdr:row>
      <xdr:rowOff>152326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2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168853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99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160577</xdr:rowOff>
    </xdr:from>
    <xdr:to>
      <xdr:col>55</xdr:col>
      <xdr:colOff>0</xdr:colOff>
      <xdr:row>57</xdr:row>
      <xdr:rowOff>100675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761777"/>
          <a:ext cx="838200" cy="1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100675</xdr:rowOff>
    </xdr:from>
    <xdr:to>
      <xdr:col>50</xdr:col>
      <xdr:colOff>114300</xdr:colOff>
      <xdr:row>58</xdr:row>
      <xdr:rowOff>20831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73325"/>
          <a:ext cx="889000" cy="9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1571</xdr:rowOff>
    </xdr:from>
    <xdr:to>
      <xdr:col>45</xdr:col>
      <xdr:colOff>177800</xdr:colOff>
      <xdr:row>58</xdr:row>
      <xdr:rowOff>20831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945671"/>
          <a:ext cx="889000" cy="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117897</xdr:rowOff>
    </xdr:from>
    <xdr:to>
      <xdr:col>41</xdr:col>
      <xdr:colOff>50800</xdr:colOff>
      <xdr:row>58</xdr:row>
      <xdr:rowOff>1571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19097"/>
          <a:ext cx="889000" cy="22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109777</xdr:rowOff>
    </xdr:from>
    <xdr:to>
      <xdr:col>55</xdr:col>
      <xdr:colOff>50800</xdr:colOff>
      <xdr:row>57</xdr:row>
      <xdr:rowOff>39927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88204</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8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49875</xdr:rowOff>
    </xdr:from>
    <xdr:to>
      <xdr:col>50</xdr:col>
      <xdr:colOff>165100</xdr:colOff>
      <xdr:row>57</xdr:row>
      <xdr:rowOff>151475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142602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915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141481</xdr:rowOff>
    </xdr:from>
    <xdr:to>
      <xdr:col>46</xdr:col>
      <xdr:colOff>38100</xdr:colOff>
      <xdr:row>58</xdr:row>
      <xdr:rowOff>71631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62758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1000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122221</xdr:rowOff>
    </xdr:from>
    <xdr:to>
      <xdr:col>41</xdr:col>
      <xdr:colOff>101600</xdr:colOff>
      <xdr:row>58</xdr:row>
      <xdr:rowOff>52371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43498</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98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67097</xdr:rowOff>
    </xdr:from>
    <xdr:to>
      <xdr:col>36</xdr:col>
      <xdr:colOff>165100</xdr:colOff>
      <xdr:row>56</xdr:row>
      <xdr:rowOff>168697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159824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76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43875</xdr:rowOff>
    </xdr:from>
    <xdr:to>
      <xdr:col>55</xdr:col>
      <xdr:colOff>0</xdr:colOff>
      <xdr:row>78</xdr:row>
      <xdr:rowOff>138579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16975"/>
          <a:ext cx="838200" cy="9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43875</xdr:rowOff>
    </xdr:from>
    <xdr:to>
      <xdr:col>50</xdr:col>
      <xdr:colOff>114300</xdr:colOff>
      <xdr:row>78</xdr:row>
      <xdr:rowOff>107522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16975"/>
          <a:ext cx="889000" cy="6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86185</xdr:rowOff>
    </xdr:from>
    <xdr:to>
      <xdr:col>45</xdr:col>
      <xdr:colOff>177800</xdr:colOff>
      <xdr:row>78</xdr:row>
      <xdr:rowOff>107522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59285"/>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72304</xdr:rowOff>
    </xdr:from>
    <xdr:to>
      <xdr:col>41</xdr:col>
      <xdr:colOff>50800</xdr:colOff>
      <xdr:row>78</xdr:row>
      <xdr:rowOff>86185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931054"/>
          <a:ext cx="889000" cy="5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154058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87779</xdr:rowOff>
    </xdr:from>
    <xdr:to>
      <xdr:col>55</xdr:col>
      <xdr:colOff>50800</xdr:colOff>
      <xdr:row>79</xdr:row>
      <xdr:rowOff>17929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2706</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75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164525</xdr:rowOff>
    </xdr:from>
    <xdr:to>
      <xdr:col>50</xdr:col>
      <xdr:colOff>165100</xdr:colOff>
      <xdr:row>78</xdr:row>
      <xdr:rowOff>94675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6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85802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56722</xdr:rowOff>
    </xdr:from>
    <xdr:to>
      <xdr:col>46</xdr:col>
      <xdr:colOff>38100</xdr:colOff>
      <xdr:row>78</xdr:row>
      <xdr:rowOff>158322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2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149449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2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35385</xdr:rowOff>
    </xdr:from>
    <xdr:to>
      <xdr:col>41</xdr:col>
      <xdr:colOff>101600</xdr:colOff>
      <xdr:row>78</xdr:row>
      <xdr:rowOff>136985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0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128112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0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21504</xdr:rowOff>
    </xdr:from>
    <xdr:to>
      <xdr:col>36</xdr:col>
      <xdr:colOff>165100</xdr:colOff>
      <xdr:row>75</xdr:row>
      <xdr:rowOff>123104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88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139631</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265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8381</xdr:rowOff>
    </xdr:from>
    <xdr:to>
      <xdr:col>55</xdr:col>
      <xdr:colOff>0</xdr:colOff>
      <xdr:row>97</xdr:row>
      <xdr:rowOff>54913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467581"/>
          <a:ext cx="838200" cy="2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68924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8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54913</xdr:rowOff>
    </xdr:from>
    <xdr:to>
      <xdr:col>50</xdr:col>
      <xdr:colOff>114300</xdr:colOff>
      <xdr:row>97</xdr:row>
      <xdr:rowOff>84017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85563"/>
          <a:ext cx="889000" cy="2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84017</xdr:rowOff>
    </xdr:from>
    <xdr:to>
      <xdr:col>45</xdr:col>
      <xdr:colOff>177800</xdr:colOff>
      <xdr:row>97</xdr:row>
      <xdr:rowOff>100876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14667"/>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100876</xdr:rowOff>
    </xdr:from>
    <xdr:to>
      <xdr:col>41</xdr:col>
      <xdr:colOff>50800</xdr:colOff>
      <xdr:row>98</xdr:row>
      <xdr:rowOff>24307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31526"/>
          <a:ext cx="889000" cy="9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129031</xdr:rowOff>
    </xdr:from>
    <xdr:to>
      <xdr:col>55</xdr:col>
      <xdr:colOff>50800</xdr:colOff>
      <xdr:row>96</xdr:row>
      <xdr:rowOff>59181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4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151908</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26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4113</xdr:rowOff>
    </xdr:from>
    <xdr:to>
      <xdr:col>50</xdr:col>
      <xdr:colOff>165100</xdr:colOff>
      <xdr:row>97</xdr:row>
      <xdr:rowOff>105713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3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96840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2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33217</xdr:rowOff>
    </xdr:from>
    <xdr:to>
      <xdr:col>46</xdr:col>
      <xdr:colOff>38100</xdr:colOff>
      <xdr:row>97</xdr:row>
      <xdr:rowOff>134817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6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125944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5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50076</xdr:rowOff>
    </xdr:from>
    <xdr:to>
      <xdr:col>41</xdr:col>
      <xdr:colOff>101600</xdr:colOff>
      <xdr:row>97</xdr:row>
      <xdr:rowOff>151676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142803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144957</xdr:rowOff>
    </xdr:from>
    <xdr:to>
      <xdr:col>36</xdr:col>
      <xdr:colOff>165100</xdr:colOff>
      <xdr:row>98</xdr:row>
      <xdr:rowOff>75107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7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66234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16020</xdr:rowOff>
    </xdr:from>
    <xdr:to>
      <xdr:col>85</xdr:col>
      <xdr:colOff>127000</xdr:colOff>
      <xdr:row>39</xdr:row>
      <xdr:rowOff>33325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02570"/>
          <a:ext cx="838200" cy="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128811</xdr:rowOff>
    </xdr:from>
    <xdr:to>
      <xdr:col>81</xdr:col>
      <xdr:colOff>50800</xdr:colOff>
      <xdr:row>39</xdr:row>
      <xdr:rowOff>33325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43911"/>
          <a:ext cx="889000" cy="7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92700</xdr:rowOff>
    </xdr:from>
    <xdr:to>
      <xdr:col>76</xdr:col>
      <xdr:colOff>114300</xdr:colOff>
      <xdr:row>38</xdr:row>
      <xdr:rowOff>128811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07800"/>
          <a:ext cx="889000" cy="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92700</xdr:rowOff>
    </xdr:from>
    <xdr:to>
      <xdr:col>71</xdr:col>
      <xdr:colOff>177800</xdr:colOff>
      <xdr:row>38</xdr:row>
      <xdr:rowOff>158529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07800"/>
          <a:ext cx="889000" cy="6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136670</xdr:rowOff>
    </xdr:from>
    <xdr:to>
      <xdr:col>85</xdr:col>
      <xdr:colOff>177800</xdr:colOff>
      <xdr:row>39</xdr:row>
      <xdr:rowOff>66820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51597</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153975</xdr:rowOff>
    </xdr:from>
    <xdr:to>
      <xdr:col>81</xdr:col>
      <xdr:colOff>101600</xdr:colOff>
      <xdr:row>39</xdr:row>
      <xdr:rowOff>84125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75252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78011</xdr:rowOff>
    </xdr:from>
    <xdr:to>
      <xdr:col>76</xdr:col>
      <xdr:colOff>165100</xdr:colOff>
      <xdr:row>39</xdr:row>
      <xdr:rowOff>8161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9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170738</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68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41900</xdr:rowOff>
    </xdr:from>
    <xdr:to>
      <xdr:col>72</xdr:col>
      <xdr:colOff>38100</xdr:colOff>
      <xdr:row>38</xdr:row>
      <xdr:rowOff>143500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5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134627</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64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107729</xdr:rowOff>
    </xdr:from>
    <xdr:to>
      <xdr:col>67</xdr:col>
      <xdr:colOff>101600</xdr:colOff>
      <xdr:row>39</xdr:row>
      <xdr:rowOff>37879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29006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1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160499</xdr:rowOff>
    </xdr:from>
    <xdr:to>
      <xdr:col>85</xdr:col>
      <xdr:colOff>127000</xdr:colOff>
      <xdr:row>75</xdr:row>
      <xdr:rowOff>164111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19249"/>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164111</xdr:rowOff>
    </xdr:from>
    <xdr:to>
      <xdr:col>81</xdr:col>
      <xdr:colOff>50800</xdr:colOff>
      <xdr:row>75</xdr:row>
      <xdr:rowOff>167768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2286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167768</xdr:rowOff>
    </xdr:from>
    <xdr:to>
      <xdr:col>76</xdr:col>
      <xdr:colOff>114300</xdr:colOff>
      <xdr:row>76</xdr:row>
      <xdr:rowOff>44058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26518"/>
          <a:ext cx="8890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44058</xdr:rowOff>
    </xdr:from>
    <xdr:to>
      <xdr:col>71</xdr:col>
      <xdr:colOff>177800</xdr:colOff>
      <xdr:row>76</xdr:row>
      <xdr:rowOff>83925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074258"/>
          <a:ext cx="889000" cy="3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109699</xdr:rowOff>
    </xdr:from>
    <xdr:to>
      <xdr:col>85</xdr:col>
      <xdr:colOff>177800</xdr:colOff>
      <xdr:row>76</xdr:row>
      <xdr:rowOff>39849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132576</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1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113311</xdr:rowOff>
    </xdr:from>
    <xdr:to>
      <xdr:col>81</xdr:col>
      <xdr:colOff>101600</xdr:colOff>
      <xdr:row>76</xdr:row>
      <xdr:rowOff>43461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7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59988</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74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116968</xdr:rowOff>
    </xdr:from>
    <xdr:to>
      <xdr:col>76</xdr:col>
      <xdr:colOff>165100</xdr:colOff>
      <xdr:row>76</xdr:row>
      <xdr:rowOff>47118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7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63645</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75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164708</xdr:rowOff>
    </xdr:from>
    <xdr:to>
      <xdr:col>72</xdr:col>
      <xdr:colOff>38100</xdr:colOff>
      <xdr:row>76</xdr:row>
      <xdr:rowOff>94858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111385</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79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33125</xdr:rowOff>
    </xdr:from>
    <xdr:to>
      <xdr:col>67</xdr:col>
      <xdr:colOff>101600</xdr:colOff>
      <xdr:row>76</xdr:row>
      <xdr:rowOff>134725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6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151252</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83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18154</xdr:rowOff>
    </xdr:from>
    <xdr:to>
      <xdr:col>85</xdr:col>
      <xdr:colOff>127000</xdr:colOff>
      <xdr:row>98</xdr:row>
      <xdr:rowOff>40856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20254"/>
          <a:ext cx="838200" cy="2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158872</xdr:rowOff>
    </xdr:from>
    <xdr:to>
      <xdr:col>81</xdr:col>
      <xdr:colOff>50800</xdr:colOff>
      <xdr:row>98</xdr:row>
      <xdr:rowOff>40856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89522"/>
          <a:ext cx="889000" cy="5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158872</xdr:rowOff>
    </xdr:from>
    <xdr:to>
      <xdr:col>76</xdr:col>
      <xdr:colOff>114300</xdr:colOff>
      <xdr:row>98</xdr:row>
      <xdr:rowOff>120749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89522"/>
          <a:ext cx="889000" cy="13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120749</xdr:rowOff>
    </xdr:from>
    <xdr:to>
      <xdr:col>71</xdr:col>
      <xdr:colOff>177800</xdr:colOff>
      <xdr:row>98</xdr:row>
      <xdr:rowOff>137640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2284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138804</xdr:rowOff>
    </xdr:from>
    <xdr:to>
      <xdr:col>85</xdr:col>
      <xdr:colOff>177800</xdr:colOff>
      <xdr:row>98</xdr:row>
      <xdr:rowOff>68954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6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64033</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161506</xdr:rowOff>
    </xdr:from>
    <xdr:to>
      <xdr:col>81</xdr:col>
      <xdr:colOff>101600</xdr:colOff>
      <xdr:row>98</xdr:row>
      <xdr:rowOff>91656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9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82783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8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108072</xdr:rowOff>
    </xdr:from>
    <xdr:to>
      <xdr:col>76</xdr:col>
      <xdr:colOff>165100</xdr:colOff>
      <xdr:row>98</xdr:row>
      <xdr:rowOff>38222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29349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69949</xdr:rowOff>
    </xdr:from>
    <xdr:to>
      <xdr:col>72</xdr:col>
      <xdr:colOff>38100</xdr:colOff>
      <xdr:row>99</xdr:row>
      <xdr:rowOff>99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7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162676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6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86840</xdr:rowOff>
    </xdr:from>
    <xdr:to>
      <xdr:col>67</xdr:col>
      <xdr:colOff>101600</xdr:colOff>
      <xdr:row>99</xdr:row>
      <xdr:rowOff>16990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8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8117</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5017" y="16981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124887</xdr:rowOff>
    </xdr:from>
    <xdr:to>
      <xdr:col>116</xdr:col>
      <xdr:colOff>63500</xdr:colOff>
      <xdr:row>38</xdr:row>
      <xdr:rowOff>18656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468537"/>
          <a:ext cx="838200" cy="6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134032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7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124887</xdr:rowOff>
    </xdr:from>
    <xdr:to>
      <xdr:col>111</xdr:col>
      <xdr:colOff>177800</xdr:colOff>
      <xdr:row>38</xdr:row>
      <xdr:rowOff>20120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468537"/>
          <a:ext cx="889000" cy="6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95834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1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20120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535220"/>
          <a:ext cx="889000" cy="11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68310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8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139306</xdr:rowOff>
    </xdr:from>
    <xdr:to>
      <xdr:col>116</xdr:col>
      <xdr:colOff>114300</xdr:colOff>
      <xdr:row>38</xdr:row>
      <xdr:rowOff>69456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4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98683</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7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74087</xdr:rowOff>
    </xdr:from>
    <xdr:to>
      <xdr:col>112</xdr:col>
      <xdr:colOff>38100</xdr:colOff>
      <xdr:row>38</xdr:row>
      <xdr:rowOff>4237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1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20764</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19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140769</xdr:rowOff>
    </xdr:from>
    <xdr:to>
      <xdr:col>107</xdr:col>
      <xdr:colOff>101600</xdr:colOff>
      <xdr:row>38</xdr:row>
      <xdr:rowOff>70920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844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87446</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25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112668</xdr:rowOff>
    </xdr:from>
    <xdr:to>
      <xdr:col>116</xdr:col>
      <xdr:colOff>63500</xdr:colOff>
      <xdr:row>58</xdr:row>
      <xdr:rowOff>126632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56768"/>
          <a:ext cx="838200" cy="1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110477</xdr:rowOff>
    </xdr:from>
    <xdr:to>
      <xdr:col>111</xdr:col>
      <xdr:colOff>177800</xdr:colOff>
      <xdr:row>58</xdr:row>
      <xdr:rowOff>112668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54577"/>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69348</xdr:rowOff>
    </xdr:from>
    <xdr:to>
      <xdr:col>107</xdr:col>
      <xdr:colOff>50800</xdr:colOff>
      <xdr:row>58</xdr:row>
      <xdr:rowOff>110477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13448"/>
          <a:ext cx="889000" cy="4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152499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69348</xdr:rowOff>
    </xdr:from>
    <xdr:to>
      <xdr:col>102</xdr:col>
      <xdr:colOff>114300</xdr:colOff>
      <xdr:row>58</xdr:row>
      <xdr:rowOff>134138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13448"/>
          <a:ext cx="889000" cy="6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149318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75832</xdr:rowOff>
    </xdr:from>
    <xdr:to>
      <xdr:col>116</xdr:col>
      <xdr:colOff>114300</xdr:colOff>
      <xdr:row>59</xdr:row>
      <xdr:rowOff>5982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14006</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5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61868</xdr:rowOff>
    </xdr:from>
    <xdr:to>
      <xdr:col>112</xdr:col>
      <xdr:colOff>38100</xdr:colOff>
      <xdr:row>58</xdr:row>
      <xdr:rowOff>163468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0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154595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09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59677</xdr:rowOff>
    </xdr:from>
    <xdr:to>
      <xdr:col>107</xdr:col>
      <xdr:colOff>101600</xdr:colOff>
      <xdr:row>58</xdr:row>
      <xdr:rowOff>161277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6354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77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18548</xdr:rowOff>
    </xdr:from>
    <xdr:to>
      <xdr:col>102</xdr:col>
      <xdr:colOff>165100</xdr:colOff>
      <xdr:row>58</xdr:row>
      <xdr:rowOff>120148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136675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73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83338</xdr:rowOff>
    </xdr:from>
    <xdr:to>
      <xdr:col>98</xdr:col>
      <xdr:colOff>38100</xdr:colOff>
      <xdr:row>59</xdr:row>
      <xdr:rowOff>13488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4615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2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44176</xdr:rowOff>
    </xdr:from>
    <xdr:to>
      <xdr:col>116</xdr:col>
      <xdr:colOff>63500</xdr:colOff>
      <xdr:row>76</xdr:row>
      <xdr:rowOff>45807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3074376"/>
          <a:ext cx="8382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44176</xdr:rowOff>
    </xdr:from>
    <xdr:to>
      <xdr:col>111</xdr:col>
      <xdr:colOff>177800</xdr:colOff>
      <xdr:row>76</xdr:row>
      <xdr:rowOff>49068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74376"/>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32097</xdr:rowOff>
    </xdr:from>
    <xdr:to>
      <xdr:col>107</xdr:col>
      <xdr:colOff>50800</xdr:colOff>
      <xdr:row>76</xdr:row>
      <xdr:rowOff>49068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062297"/>
          <a:ext cx="889000" cy="1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32097</xdr:rowOff>
    </xdr:from>
    <xdr:to>
      <xdr:col>102</xdr:col>
      <xdr:colOff>114300</xdr:colOff>
      <xdr:row>76</xdr:row>
      <xdr:rowOff>45731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62297"/>
          <a:ext cx="889000" cy="1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166457</xdr:rowOff>
    </xdr:from>
    <xdr:to>
      <xdr:col>116</xdr:col>
      <xdr:colOff>114300</xdr:colOff>
      <xdr:row>76</xdr:row>
      <xdr:rowOff>96607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2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144884</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0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164826</xdr:rowOff>
    </xdr:from>
    <xdr:to>
      <xdr:col>112</xdr:col>
      <xdr:colOff>38100</xdr:colOff>
      <xdr:row>76</xdr:row>
      <xdr:rowOff>94976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86103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1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169718</xdr:rowOff>
    </xdr:from>
    <xdr:to>
      <xdr:col>107</xdr:col>
      <xdr:colOff>101600</xdr:colOff>
      <xdr:row>76</xdr:row>
      <xdr:rowOff>99868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90995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2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152747</xdr:rowOff>
    </xdr:from>
    <xdr:to>
      <xdr:col>102</xdr:col>
      <xdr:colOff>165100</xdr:colOff>
      <xdr:row>76</xdr:row>
      <xdr:rowOff>82897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74024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0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166381</xdr:rowOff>
    </xdr:from>
    <xdr:to>
      <xdr:col>98</xdr:col>
      <xdr:colOff>38100</xdr:colOff>
      <xdr:row>76</xdr:row>
      <xdr:rowOff>96531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87658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1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主な構成項目となっているのは人件費・物件費・補助費等・普通建設事業費であり、歳出決算額は住民一人当たり</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121</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3,659</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円、前年度比で</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4</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9,449</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円増加している。これは</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物価高騰対応地方創生重点交付金を活用した事業</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の影響によるものである。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物件費については、</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物価</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高騰に伴う燃料費</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・光熱水費等</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の増加の影響である。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補助費については、地方創生臨時交付金を活用した、農業・漁業・畜産業者への補助金や電子地域通貨事業の</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終了</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によるものである。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普通建設事業費については、</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島間分団消防詰所建設事業、自然の家改修事業の影響</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によるもの。各施設の老朽化に伴う維持補修費についても増加傾向であるため、公共施設総合管理計画に基づいた計画的な事業実施が必要である。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扶助費については、</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物価高騰対応地方創生重点交付金事業</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による影響が大きい。基金への積み立ても類似団体平均値と比較して少ない状況であるので、今後の事業を見据えた計画的な積み立てを行う必要がある。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5,288
5,271
109.94
6,477,999
6,417,831
44,217
3,770,229
5,396,983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63373</xdr:rowOff>
    </xdr:from>
    <xdr:to>
      <xdr:col>24</xdr:col>
      <xdr:colOff>63500</xdr:colOff>
      <xdr:row>34</xdr:row>
      <xdr:rowOff>112776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92673"/>
          <a:ext cx="8382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112776</xdr:rowOff>
    </xdr:from>
    <xdr:to>
      <xdr:col>19</xdr:col>
      <xdr:colOff>177800</xdr:colOff>
      <xdr:row>34</xdr:row>
      <xdr:rowOff>130429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42076"/>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130429</xdr:rowOff>
    </xdr:from>
    <xdr:to>
      <xdr:col>15</xdr:col>
      <xdr:colOff>50800</xdr:colOff>
      <xdr:row>34</xdr:row>
      <xdr:rowOff>133985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59729"/>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133985</xdr:rowOff>
    </xdr:from>
    <xdr:to>
      <xdr:col>10</xdr:col>
      <xdr:colOff>114300</xdr:colOff>
      <xdr:row>35</xdr:row>
      <xdr:rowOff>18796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63285"/>
          <a:ext cx="889000" cy="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12573</xdr:rowOff>
    </xdr:from>
    <xdr:to>
      <xdr:col>24</xdr:col>
      <xdr:colOff>114300</xdr:colOff>
      <xdr:row>34</xdr:row>
      <xdr:rowOff>114173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35450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9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61976</xdr:rowOff>
    </xdr:from>
    <xdr:to>
      <xdr:col>20</xdr:col>
      <xdr:colOff>38100</xdr:colOff>
      <xdr:row>34</xdr:row>
      <xdr:rowOff>163576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8653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6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79629</xdr:rowOff>
    </xdr:from>
    <xdr:to>
      <xdr:col>15</xdr:col>
      <xdr:colOff>101600</xdr:colOff>
      <xdr:row>35</xdr:row>
      <xdr:rowOff>9779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26306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83185</xdr:rowOff>
    </xdr:from>
    <xdr:to>
      <xdr:col>10</xdr:col>
      <xdr:colOff>165100</xdr:colOff>
      <xdr:row>35</xdr:row>
      <xdr:rowOff>13335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29862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8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139446</xdr:rowOff>
    </xdr:from>
    <xdr:to>
      <xdr:col>6</xdr:col>
      <xdr:colOff>38100</xdr:colOff>
      <xdr:row>35</xdr:row>
      <xdr:rowOff>69596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86123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4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102678</xdr:rowOff>
    </xdr:from>
    <xdr:to>
      <xdr:col>24</xdr:col>
      <xdr:colOff>63500</xdr:colOff>
      <xdr:row>57</xdr:row>
      <xdr:rowOff>105413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75328"/>
          <a:ext cx="8382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102678</xdr:rowOff>
    </xdr:from>
    <xdr:to>
      <xdr:col>19</xdr:col>
      <xdr:colOff>177800</xdr:colOff>
      <xdr:row>57</xdr:row>
      <xdr:rowOff>110967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75328"/>
          <a:ext cx="889000" cy="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5167</xdr:rowOff>
    </xdr:from>
    <xdr:to>
      <xdr:col>15</xdr:col>
      <xdr:colOff>50800</xdr:colOff>
      <xdr:row>57</xdr:row>
      <xdr:rowOff>110967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77817"/>
          <a:ext cx="889000" cy="10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5167</xdr:rowOff>
    </xdr:from>
    <xdr:to>
      <xdr:col>10</xdr:col>
      <xdr:colOff>114300</xdr:colOff>
      <xdr:row>58</xdr:row>
      <xdr:rowOff>62799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77817"/>
          <a:ext cx="889000" cy="2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54613</xdr:rowOff>
    </xdr:from>
    <xdr:to>
      <xdr:col>24</xdr:col>
      <xdr:colOff>114300</xdr:colOff>
      <xdr:row>57</xdr:row>
      <xdr:rowOff>156213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2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33040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51878</xdr:rowOff>
    </xdr:from>
    <xdr:to>
      <xdr:col>20</xdr:col>
      <xdr:colOff>38100</xdr:colOff>
      <xdr:row>57</xdr:row>
      <xdr:rowOff>153478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2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144605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60167</xdr:rowOff>
    </xdr:from>
    <xdr:to>
      <xdr:col>15</xdr:col>
      <xdr:colOff>101600</xdr:colOff>
      <xdr:row>57</xdr:row>
      <xdr:rowOff>161767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152894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125817</xdr:rowOff>
    </xdr:from>
    <xdr:to>
      <xdr:col>10</xdr:col>
      <xdr:colOff>165100</xdr:colOff>
      <xdr:row>57</xdr:row>
      <xdr:rowOff>55967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47094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1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11999</xdr:rowOff>
    </xdr:from>
    <xdr:to>
      <xdr:col>6</xdr:col>
      <xdr:colOff>38100</xdr:colOff>
      <xdr:row>58</xdr:row>
      <xdr:rowOff>113599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104726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4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139512</xdr:rowOff>
    </xdr:from>
    <xdr:to>
      <xdr:col>24</xdr:col>
      <xdr:colOff>63500</xdr:colOff>
      <xdr:row>74</xdr:row>
      <xdr:rowOff>132316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55362"/>
          <a:ext cx="838200" cy="16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2714</xdr:rowOff>
    </xdr:from>
    <xdr:to>
      <xdr:col>19</xdr:col>
      <xdr:colOff>177800</xdr:colOff>
      <xdr:row>74</xdr:row>
      <xdr:rowOff>132316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690014"/>
          <a:ext cx="889000" cy="12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2714</xdr:rowOff>
    </xdr:from>
    <xdr:to>
      <xdr:col>15</xdr:col>
      <xdr:colOff>50800</xdr:colOff>
      <xdr:row>75</xdr:row>
      <xdr:rowOff>58972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90014"/>
          <a:ext cx="889000" cy="22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58972</xdr:rowOff>
    </xdr:from>
    <xdr:to>
      <xdr:col>10</xdr:col>
      <xdr:colOff>114300</xdr:colOff>
      <xdr:row>75</xdr:row>
      <xdr:rowOff>133359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17722"/>
          <a:ext cx="889000" cy="7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88712</xdr:rowOff>
    </xdr:from>
    <xdr:to>
      <xdr:col>24</xdr:col>
      <xdr:colOff>114300</xdr:colOff>
      <xdr:row>74</xdr:row>
      <xdr:rowOff>18862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0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111589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5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81516</xdr:rowOff>
    </xdr:from>
    <xdr:to>
      <xdr:col>20</xdr:col>
      <xdr:colOff>38100</xdr:colOff>
      <xdr:row>75</xdr:row>
      <xdr:rowOff>11666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6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28193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4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123364</xdr:rowOff>
    </xdr:from>
    <xdr:to>
      <xdr:col>15</xdr:col>
      <xdr:colOff>101600</xdr:colOff>
      <xdr:row>74</xdr:row>
      <xdr:rowOff>53514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3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70041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1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8172</xdr:rowOff>
    </xdr:from>
    <xdr:to>
      <xdr:col>10</xdr:col>
      <xdr:colOff>165100</xdr:colOff>
      <xdr:row>75</xdr:row>
      <xdr:rowOff>109772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126299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4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82559</xdr:rowOff>
    </xdr:from>
    <xdr:to>
      <xdr:col>6</xdr:col>
      <xdr:colOff>38100</xdr:colOff>
      <xdr:row>76</xdr:row>
      <xdr:rowOff>12709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4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29236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1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50867</xdr:rowOff>
    </xdr:from>
    <xdr:to>
      <xdr:col>24</xdr:col>
      <xdr:colOff>63500</xdr:colOff>
      <xdr:row>96</xdr:row>
      <xdr:rowOff>69326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10067"/>
          <a:ext cx="8382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160496</xdr:rowOff>
    </xdr:from>
    <xdr:to>
      <xdr:col>19</xdr:col>
      <xdr:colOff>177800</xdr:colOff>
      <xdr:row>96</xdr:row>
      <xdr:rowOff>50867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448246"/>
          <a:ext cx="889000" cy="6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20528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160496</xdr:rowOff>
    </xdr:from>
    <xdr:to>
      <xdr:col>15</xdr:col>
      <xdr:colOff>50800</xdr:colOff>
      <xdr:row>96</xdr:row>
      <xdr:rowOff>10906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48246"/>
          <a:ext cx="889000" cy="2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10906</xdr:rowOff>
    </xdr:from>
    <xdr:to>
      <xdr:col>10</xdr:col>
      <xdr:colOff>114300</xdr:colOff>
      <xdr:row>96</xdr:row>
      <xdr:rowOff>161097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470106"/>
          <a:ext cx="889000" cy="1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94240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18526</xdr:rowOff>
    </xdr:from>
    <xdr:to>
      <xdr:col>24</xdr:col>
      <xdr:colOff>114300</xdr:colOff>
      <xdr:row>96</xdr:row>
      <xdr:rowOff>120126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7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41403</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2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xdr:rowOff>
    </xdr:from>
    <xdr:to>
      <xdr:col>20</xdr:col>
      <xdr:colOff>38100</xdr:colOff>
      <xdr:row>96</xdr:row>
      <xdr:rowOff>101667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5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118194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23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109696</xdr:rowOff>
    </xdr:from>
    <xdr:to>
      <xdr:col>15</xdr:col>
      <xdr:colOff>101600</xdr:colOff>
      <xdr:row>96</xdr:row>
      <xdr:rowOff>39846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9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56373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17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131556</xdr:rowOff>
    </xdr:from>
    <xdr:to>
      <xdr:col>10</xdr:col>
      <xdr:colOff>165100</xdr:colOff>
      <xdr:row>96</xdr:row>
      <xdr:rowOff>61706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1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78233</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19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110297</xdr:rowOff>
    </xdr:from>
    <xdr:to>
      <xdr:col>6</xdr:col>
      <xdr:colOff>38100</xdr:colOff>
      <xdr:row>97</xdr:row>
      <xdr:rowOff>40447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6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56974</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34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21340</xdr:rowOff>
    </xdr:from>
    <xdr:to>
      <xdr:col>55</xdr:col>
      <xdr:colOff>0</xdr:colOff>
      <xdr:row>55</xdr:row>
      <xdr:rowOff>112218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451090"/>
          <a:ext cx="838200" cy="9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21340</xdr:rowOff>
    </xdr:from>
    <xdr:to>
      <xdr:col>50</xdr:col>
      <xdr:colOff>114300</xdr:colOff>
      <xdr:row>55</xdr:row>
      <xdr:rowOff>118476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451090"/>
          <a:ext cx="889000" cy="9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162516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5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118476</xdr:rowOff>
    </xdr:from>
    <xdr:to>
      <xdr:col>45</xdr:col>
      <xdr:colOff>177800</xdr:colOff>
      <xdr:row>55</xdr:row>
      <xdr:rowOff>160599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548226"/>
          <a:ext cx="889000" cy="4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6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160599</xdr:rowOff>
    </xdr:from>
    <xdr:to>
      <xdr:col>41</xdr:col>
      <xdr:colOff>50800</xdr:colOff>
      <xdr:row>56</xdr:row>
      <xdr:rowOff>34846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590349"/>
          <a:ext cx="889000" cy="4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64964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6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61418</xdr:rowOff>
    </xdr:from>
    <xdr:to>
      <xdr:col>55</xdr:col>
      <xdr:colOff>50800</xdr:colOff>
      <xdr:row>55</xdr:row>
      <xdr:rowOff>163018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9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84295</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4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141990</xdr:rowOff>
    </xdr:from>
    <xdr:to>
      <xdr:col>50</xdr:col>
      <xdr:colOff>165100</xdr:colOff>
      <xdr:row>55</xdr:row>
      <xdr:rowOff>72140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40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88667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17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67676</xdr:rowOff>
    </xdr:from>
    <xdr:to>
      <xdr:col>46</xdr:col>
      <xdr:colOff>38100</xdr:colOff>
      <xdr:row>55</xdr:row>
      <xdr:rowOff>169276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14353</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27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109799</xdr:rowOff>
    </xdr:from>
    <xdr:to>
      <xdr:col>41</xdr:col>
      <xdr:colOff>101600</xdr:colOff>
      <xdr:row>56</xdr:row>
      <xdr:rowOff>39949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3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56476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31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155496</xdr:rowOff>
    </xdr:from>
    <xdr:to>
      <xdr:col>36</xdr:col>
      <xdr:colOff>165100</xdr:colOff>
      <xdr:row>56</xdr:row>
      <xdr:rowOff>85646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76773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6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151729</xdr:rowOff>
    </xdr:from>
    <xdr:to>
      <xdr:col>55</xdr:col>
      <xdr:colOff>0</xdr:colOff>
      <xdr:row>77</xdr:row>
      <xdr:rowOff>171306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53379"/>
          <a:ext cx="838200" cy="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171306</xdr:rowOff>
    </xdr:from>
    <xdr:to>
      <xdr:col>50</xdr:col>
      <xdr:colOff>114300</xdr:colOff>
      <xdr:row>78</xdr:row>
      <xdr:rowOff>61913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72956"/>
          <a:ext cx="889000" cy="6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23019</xdr:rowOff>
    </xdr:from>
    <xdr:to>
      <xdr:col>45</xdr:col>
      <xdr:colOff>177800</xdr:colOff>
      <xdr:row>78</xdr:row>
      <xdr:rowOff>61913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96119"/>
          <a:ext cx="889000" cy="3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23019</xdr:rowOff>
    </xdr:from>
    <xdr:to>
      <xdr:col>41</xdr:col>
      <xdr:colOff>50800</xdr:colOff>
      <xdr:row>78</xdr:row>
      <xdr:rowOff>67728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96119"/>
          <a:ext cx="889000" cy="4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100929</xdr:rowOff>
    </xdr:from>
    <xdr:to>
      <xdr:col>55</xdr:col>
      <xdr:colOff>50800</xdr:colOff>
      <xdr:row>78</xdr:row>
      <xdr:rowOff>31079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79356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8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120506</xdr:rowOff>
    </xdr:from>
    <xdr:to>
      <xdr:col>50</xdr:col>
      <xdr:colOff>165100</xdr:colOff>
      <xdr:row>78</xdr:row>
      <xdr:rowOff>50656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2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41783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11113</xdr:rowOff>
    </xdr:from>
    <xdr:to>
      <xdr:col>46</xdr:col>
      <xdr:colOff>38100</xdr:colOff>
      <xdr:row>78</xdr:row>
      <xdr:rowOff>112713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103840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143669</xdr:rowOff>
    </xdr:from>
    <xdr:to>
      <xdr:col>41</xdr:col>
      <xdr:colOff>101600</xdr:colOff>
      <xdr:row>78</xdr:row>
      <xdr:rowOff>73819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64946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16928</xdr:rowOff>
    </xdr:from>
    <xdr:to>
      <xdr:col>36</xdr:col>
      <xdr:colOff>165100</xdr:colOff>
      <xdr:row>78</xdr:row>
      <xdr:rowOff>118528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9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109655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8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18405</xdr:rowOff>
    </xdr:from>
    <xdr:to>
      <xdr:col>55</xdr:col>
      <xdr:colOff>0</xdr:colOff>
      <xdr:row>96</xdr:row>
      <xdr:rowOff>20765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477605"/>
          <a:ext cx="8382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18405</xdr:rowOff>
    </xdr:from>
    <xdr:to>
      <xdr:col>50</xdr:col>
      <xdr:colOff>114300</xdr:colOff>
      <xdr:row>97</xdr:row>
      <xdr:rowOff>42728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477605"/>
          <a:ext cx="889000" cy="19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17263</xdr:rowOff>
    </xdr:from>
    <xdr:to>
      <xdr:col>45</xdr:col>
      <xdr:colOff>177800</xdr:colOff>
      <xdr:row>97</xdr:row>
      <xdr:rowOff>42728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47913"/>
          <a:ext cx="889000" cy="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135137</xdr:rowOff>
    </xdr:from>
    <xdr:to>
      <xdr:col>41</xdr:col>
      <xdr:colOff>50800</xdr:colOff>
      <xdr:row>97</xdr:row>
      <xdr:rowOff>17263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594337"/>
          <a:ext cx="889000" cy="5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141415</xdr:rowOff>
    </xdr:from>
    <xdr:to>
      <xdr:col>55</xdr:col>
      <xdr:colOff>50800</xdr:colOff>
      <xdr:row>96</xdr:row>
      <xdr:rowOff>71565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119842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0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139055</xdr:rowOff>
    </xdr:from>
    <xdr:to>
      <xdr:col>50</xdr:col>
      <xdr:colOff>165100</xdr:colOff>
      <xdr:row>96</xdr:row>
      <xdr:rowOff>69205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2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60332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51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163378</xdr:rowOff>
    </xdr:from>
    <xdr:to>
      <xdr:col>46</xdr:col>
      <xdr:colOff>38100</xdr:colOff>
      <xdr:row>97</xdr:row>
      <xdr:rowOff>93528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2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84655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1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137913</xdr:rowOff>
    </xdr:from>
    <xdr:to>
      <xdr:col>41</xdr:col>
      <xdr:colOff>101600</xdr:colOff>
      <xdr:row>97</xdr:row>
      <xdr:rowOff>68063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9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59190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84337</xdr:rowOff>
    </xdr:from>
    <xdr:to>
      <xdr:col>36</xdr:col>
      <xdr:colOff>165100</xdr:colOff>
      <xdr:row>97</xdr:row>
      <xdr:rowOff>14487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5614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3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145448</xdr:rowOff>
    </xdr:from>
    <xdr:to>
      <xdr:col>85</xdr:col>
      <xdr:colOff>127000</xdr:colOff>
      <xdr:row>37</xdr:row>
      <xdr:rowOff>150461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17648"/>
          <a:ext cx="838200" cy="17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94285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144942</xdr:rowOff>
    </xdr:from>
    <xdr:to>
      <xdr:col>81</xdr:col>
      <xdr:colOff>50800</xdr:colOff>
      <xdr:row>37</xdr:row>
      <xdr:rowOff>150461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88592"/>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16256</xdr:rowOff>
    </xdr:from>
    <xdr:to>
      <xdr:col>76</xdr:col>
      <xdr:colOff>114300</xdr:colOff>
      <xdr:row>37</xdr:row>
      <xdr:rowOff>144942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188456"/>
          <a:ext cx="889000" cy="30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16256</xdr:rowOff>
    </xdr:from>
    <xdr:to>
      <xdr:col>71</xdr:col>
      <xdr:colOff>177800</xdr:colOff>
      <xdr:row>38</xdr:row>
      <xdr:rowOff>3308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188456"/>
          <a:ext cx="889000" cy="32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128853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94648</xdr:rowOff>
    </xdr:from>
    <xdr:to>
      <xdr:col>85</xdr:col>
      <xdr:colOff>177800</xdr:colOff>
      <xdr:row>37</xdr:row>
      <xdr:rowOff>24798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117525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1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99661</xdr:rowOff>
    </xdr:from>
    <xdr:to>
      <xdr:col>81</xdr:col>
      <xdr:colOff>101600</xdr:colOff>
      <xdr:row>38</xdr:row>
      <xdr:rowOff>29811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20938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3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94142</xdr:rowOff>
    </xdr:from>
    <xdr:to>
      <xdr:col>76</xdr:col>
      <xdr:colOff>165100</xdr:colOff>
      <xdr:row>38</xdr:row>
      <xdr:rowOff>24292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15419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3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136906</xdr:rowOff>
    </xdr:from>
    <xdr:to>
      <xdr:col>72</xdr:col>
      <xdr:colOff>38100</xdr:colOff>
      <xdr:row>36</xdr:row>
      <xdr:rowOff>67056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83583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123958</xdr:rowOff>
    </xdr:from>
    <xdr:to>
      <xdr:col>67</xdr:col>
      <xdr:colOff>101600</xdr:colOff>
      <xdr:row>38</xdr:row>
      <xdr:rowOff>54108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6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45235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6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91184</xdr:rowOff>
    </xdr:from>
    <xdr:to>
      <xdr:col>85</xdr:col>
      <xdr:colOff>127000</xdr:colOff>
      <xdr:row>57</xdr:row>
      <xdr:rowOff>2555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692384"/>
          <a:ext cx="838200" cy="8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3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2555</xdr:rowOff>
    </xdr:from>
    <xdr:to>
      <xdr:col>81</xdr:col>
      <xdr:colOff>50800</xdr:colOff>
      <xdr:row>57</xdr:row>
      <xdr:rowOff>38754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75205"/>
          <a:ext cx="889000" cy="3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141049</xdr:rowOff>
    </xdr:from>
    <xdr:to>
      <xdr:col>76</xdr:col>
      <xdr:colOff>114300</xdr:colOff>
      <xdr:row>57</xdr:row>
      <xdr:rowOff>38754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42249"/>
          <a:ext cx="889000" cy="6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164450</xdr:rowOff>
    </xdr:from>
    <xdr:to>
      <xdr:col>71</xdr:col>
      <xdr:colOff>177800</xdr:colOff>
      <xdr:row>56</xdr:row>
      <xdr:rowOff>141049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422750"/>
          <a:ext cx="889000" cy="31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43618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8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40384</xdr:rowOff>
    </xdr:from>
    <xdr:to>
      <xdr:col>85</xdr:col>
      <xdr:colOff>177800</xdr:colOff>
      <xdr:row>56</xdr:row>
      <xdr:rowOff>141984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63261</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9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123205</xdr:rowOff>
    </xdr:from>
    <xdr:to>
      <xdr:col>81</xdr:col>
      <xdr:colOff>101600</xdr:colOff>
      <xdr:row>57</xdr:row>
      <xdr:rowOff>53355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44482</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81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159404</xdr:rowOff>
    </xdr:from>
    <xdr:to>
      <xdr:col>76</xdr:col>
      <xdr:colOff>165100</xdr:colOff>
      <xdr:row>57</xdr:row>
      <xdr:rowOff>89554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80681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5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90249</xdr:rowOff>
    </xdr:from>
    <xdr:to>
      <xdr:col>72</xdr:col>
      <xdr:colOff>38100</xdr:colOff>
      <xdr:row>57</xdr:row>
      <xdr:rowOff>20399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36926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46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113650</xdr:rowOff>
    </xdr:from>
    <xdr:to>
      <xdr:col>67</xdr:col>
      <xdr:colOff>101600</xdr:colOff>
      <xdr:row>55</xdr:row>
      <xdr:rowOff>43800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3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60327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14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16019</xdr:rowOff>
    </xdr:from>
    <xdr:to>
      <xdr:col>85</xdr:col>
      <xdr:colOff>127000</xdr:colOff>
      <xdr:row>79</xdr:row>
      <xdr:rowOff>33325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60569"/>
          <a:ext cx="8382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128811</xdr:rowOff>
    </xdr:from>
    <xdr:to>
      <xdr:col>81</xdr:col>
      <xdr:colOff>50800</xdr:colOff>
      <xdr:row>79</xdr:row>
      <xdr:rowOff>33325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01911"/>
          <a:ext cx="889000" cy="7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92700</xdr:rowOff>
    </xdr:from>
    <xdr:to>
      <xdr:col>76</xdr:col>
      <xdr:colOff>114300</xdr:colOff>
      <xdr:row>78</xdr:row>
      <xdr:rowOff>128811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65800"/>
          <a:ext cx="889000" cy="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92700</xdr:rowOff>
    </xdr:from>
    <xdr:to>
      <xdr:col>71</xdr:col>
      <xdr:colOff>177800</xdr:colOff>
      <xdr:row>78</xdr:row>
      <xdr:rowOff>158528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65800"/>
          <a:ext cx="889000" cy="6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136669</xdr:rowOff>
    </xdr:from>
    <xdr:to>
      <xdr:col>85</xdr:col>
      <xdr:colOff>177800</xdr:colOff>
      <xdr:row>79</xdr:row>
      <xdr:rowOff>66819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0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51596</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2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153975</xdr:rowOff>
    </xdr:from>
    <xdr:to>
      <xdr:col>81</xdr:col>
      <xdr:colOff>101600</xdr:colOff>
      <xdr:row>79</xdr:row>
      <xdr:rowOff>84125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75252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61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78011</xdr:rowOff>
    </xdr:from>
    <xdr:to>
      <xdr:col>76</xdr:col>
      <xdr:colOff>165100</xdr:colOff>
      <xdr:row>79</xdr:row>
      <xdr:rowOff>8161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5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170738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54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41900</xdr:rowOff>
    </xdr:from>
    <xdr:to>
      <xdr:col>72</xdr:col>
      <xdr:colOff>38100</xdr:colOff>
      <xdr:row>78</xdr:row>
      <xdr:rowOff>143500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134627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5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107728</xdr:rowOff>
    </xdr:from>
    <xdr:to>
      <xdr:col>67</xdr:col>
      <xdr:colOff>101600</xdr:colOff>
      <xdr:row>79</xdr:row>
      <xdr:rowOff>37878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29005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7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160499</xdr:rowOff>
    </xdr:from>
    <xdr:to>
      <xdr:col>85</xdr:col>
      <xdr:colOff>127000</xdr:colOff>
      <xdr:row>95</xdr:row>
      <xdr:rowOff>164111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448249"/>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164111</xdr:rowOff>
    </xdr:from>
    <xdr:to>
      <xdr:col>81</xdr:col>
      <xdr:colOff>50800</xdr:colOff>
      <xdr:row>95</xdr:row>
      <xdr:rowOff>167768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45186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167768</xdr:rowOff>
    </xdr:from>
    <xdr:to>
      <xdr:col>76</xdr:col>
      <xdr:colOff>114300</xdr:colOff>
      <xdr:row>96</xdr:row>
      <xdr:rowOff>44058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455518"/>
          <a:ext cx="8890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44058</xdr:rowOff>
    </xdr:from>
    <xdr:to>
      <xdr:col>71</xdr:col>
      <xdr:colOff>177800</xdr:colOff>
      <xdr:row>96</xdr:row>
      <xdr:rowOff>83925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503258"/>
          <a:ext cx="889000" cy="3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109699</xdr:rowOff>
    </xdr:from>
    <xdr:to>
      <xdr:col>85</xdr:col>
      <xdr:colOff>177800</xdr:colOff>
      <xdr:row>96</xdr:row>
      <xdr:rowOff>39849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3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132576</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24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113311</xdr:rowOff>
    </xdr:from>
    <xdr:to>
      <xdr:col>81</xdr:col>
      <xdr:colOff>101600</xdr:colOff>
      <xdr:row>96</xdr:row>
      <xdr:rowOff>43461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0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59988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17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116968</xdr:rowOff>
    </xdr:from>
    <xdr:to>
      <xdr:col>76</xdr:col>
      <xdr:colOff>165100</xdr:colOff>
      <xdr:row>96</xdr:row>
      <xdr:rowOff>47118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0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63645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17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164708</xdr:rowOff>
    </xdr:from>
    <xdr:to>
      <xdr:col>72</xdr:col>
      <xdr:colOff>38100</xdr:colOff>
      <xdr:row>96</xdr:row>
      <xdr:rowOff>94858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45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111385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22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33125</xdr:rowOff>
    </xdr:from>
    <xdr:to>
      <xdr:col>67</xdr:col>
      <xdr:colOff>101600</xdr:colOff>
      <xdr:row>96</xdr:row>
      <xdr:rowOff>134725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151252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26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総務費については、地方創生臨時交付金を活用した事業（地域まるごと応援クーポン券支給事業・電子地域通貨事業）の</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終了</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によるもの。</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民生費については、</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物価高騰対応地方創生重点交付金事業の影響</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によるもの。</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農林水産</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業</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費については、地方創生臨時交付金を活用した、農業・漁業・畜産業者への支援事業の</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終了。育苗ハウス湧水施設改修事業の</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影響によるもの。</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  消防費ついては、島間分団消防詰所建設事業の影響によるもの。</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a:t>
          </a:r>
          <a:endPar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  教育</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費については、</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自然の家改修事業、野木田遺跡発掘調査事業の影響によるもの。</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実質収支額</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について</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は、</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普通建設事業費の増加に伴い</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減少となっている。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実質単年度収支については、</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単年度収支が赤字となった影響に伴い</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減少となっている。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今後も町税等の適切な財源確保と事務事業の見直しによる歳出抑制に取り組み、健全な財政運営に努めていく。</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一般会計については、普通交付税の再算定の影響によるものである。  </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事業会計・各特別会計で黒字となっている要因は、一般会計からの繰出金によるものである。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水道事業会計においては、令和</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3</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年</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10</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月から水道料金の見直しを行って</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おり、今後も計画的な料金見直しを予定して</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いるが、水道施設の老朽化に伴う施設更新費用の増加が今後見込まれる。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国民健康保険・介護保険・後期高齢者医療保険といった特別会計において、各会計間で連携を図りながら給付費抑制のための予防対策に今まで以上に取り組んでいく必要がある。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a:t>
          </a:r>
          <a:endPar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過去に借り入れた</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中平小</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建設事業</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、その他</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道路改良事業などの償還終了に伴い、元利償還金は減少している。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今後も交付税措置のある有利な地方債を活用しながら地方債残高・償還額を管理し、将来の負担軽減に努めていく。</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なお、一部事務組合における起債が予定されていることから、負担金の増加にも注視していく必要がある。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  </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満期一括償還地方債の借り入れがない。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  </a:t>
          </a:r>
          <a:endParaRPr kumimoji="1" lang="en-US" altLang="ja-JP" sz="13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30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一般会計及び加入する一部事務組合における地方債現在高の減少により将来負担額は減少している。</a:t>
          </a:r>
          <a:endParaRPr lang="ja-JP" altLang="ja-JP" sz="1300">
            <a:effectLst/>
            <a:latin typeface="BIZ UDP明朝 Medium" panose="02020500000000000000" pitchFamily="18" charset="-128"/>
            <a:ea typeface="BIZ UDP明朝 Medium" panose="02020500000000000000" pitchFamily="18" charset="-128"/>
          </a:endParaRPr>
        </a:p>
        <a:p>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  普通交付税の再算定による影響などから</a:t>
          </a:r>
          <a:r>
            <a:rPr kumimoji="1" lang="ja-JP" altLang="en-US" sz="1300">
              <a:solidFill>
                <a:schemeClr val="dk1"/>
              </a:solidFill>
              <a:effectLst/>
              <a:latin typeface="BIZ UDP明朝 Medium" panose="02020500000000000000" pitchFamily="18" charset="-128"/>
              <a:ea typeface="BIZ UDP明朝 Medium" panose="02020500000000000000" pitchFamily="18" charset="-128"/>
              <a:cs typeface="+mn-cs"/>
            </a:rPr>
            <a:t>財源に余裕が生じたため、基金繰り入れを予定していた</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財政調整基金</a:t>
          </a:r>
          <a:r>
            <a:rPr kumimoji="1" lang="ja-JP" altLang="en-US" sz="1300">
              <a:solidFill>
                <a:schemeClr val="dk1"/>
              </a:solidFill>
              <a:effectLst/>
              <a:latin typeface="BIZ UDP明朝 Medium" panose="02020500000000000000" pitchFamily="18" charset="-128"/>
              <a:ea typeface="BIZ UDP明朝 Medium" panose="02020500000000000000" pitchFamily="18" charset="-128"/>
              <a:cs typeface="+mn-cs"/>
            </a:rPr>
            <a:t>や目的基金の繰り戻しに併せて</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1300">
              <a:solidFill>
                <a:schemeClr val="dk1"/>
              </a:solidFill>
              <a:effectLst/>
              <a:latin typeface="BIZ UDP明朝 Medium" panose="02020500000000000000" pitchFamily="18" charset="-128"/>
              <a:ea typeface="BIZ UDP明朝 Medium" panose="02020500000000000000" pitchFamily="18" charset="-128"/>
              <a:cs typeface="+mn-cs"/>
            </a:rPr>
            <a:t>、町有地を国（防衛省）へ払い下げたことに伴う「町有施設整備事業基金」への積み立て、ふるさと応援寄附金を原資とする「みなみたね宇宙のまち応援基金」への積み立て、再編交付金を活用した「再編交付金事業基金」への積み立てにより、</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充当可能基金の残高が増加した。</a:t>
          </a:r>
          <a:endParaRPr lang="ja-JP" altLang="ja-JP" sz="1300">
            <a:effectLst/>
            <a:latin typeface="BIZ UDP明朝 Medium" panose="02020500000000000000" pitchFamily="18" charset="-128"/>
            <a:ea typeface="BIZ UDP明朝 Medium" panose="02020500000000000000" pitchFamily="18" charset="-128"/>
          </a:endParaRPr>
        </a:p>
        <a:p>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  今後も交付税措置のある有利な地方債を活用しながら地方債残高・償還額を管理し、将来の負担軽減に努めていく。</a:t>
          </a:r>
          <a:endParaRPr lang="ja-JP" altLang="ja-JP" sz="1300">
            <a:effectLst/>
            <a:latin typeface="BIZ UDP明朝 Medium" panose="02020500000000000000" pitchFamily="18" charset="-128"/>
            <a:ea typeface="BIZ UDP明朝 Medium" panose="02020500000000000000" pitchFamily="18" charset="-128"/>
          </a:endParaRPr>
        </a:p>
        <a:p>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  なお、一部事務組合における起債が予定されていることから、負担金の増加にも注視していく必要がある。</a:t>
          </a:r>
          <a:endParaRPr lang="ja-JP" altLang="ja-JP" sz="1300">
            <a:effectLst/>
            <a:latin typeface="BIZ UDP明朝 Medium" panose="02020500000000000000" pitchFamily="18" charset="-128"/>
            <a:ea typeface="BIZ UDP明朝 Medium" panose="02020500000000000000" pitchFamily="18"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鹿児島県南種子町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（増減理由）</a:t>
          </a:r>
          <a:endParaRPr lang="ja-JP" altLang="ja-JP" sz="1800">
            <a:effectLst/>
            <a:latin typeface="BIZ UDP明朝 Medium" panose="02020500000000000000" pitchFamily="18" charset="-128"/>
            <a:ea typeface="BIZ UDP明朝 Medium" panose="02020500000000000000" pitchFamily="18" charset="-128"/>
          </a:endParaRPr>
        </a:p>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  普通交付税の再算定による影響などから財源に余裕が生じたため、基金繰り入れを予定していた財政調整基金や目的基金の繰り戻しに併せて、町有地を国（防衛省）へ払い下げたことに伴う「町有施設整備事業基金」への積み立て、ふるさと応援寄附金を原資とする「みなみたね宇宙のまち応援基金」への積み立て、再編交付金を活用した「再編交付金事業基金」への積み立てにより、基金全体では増となった。</a:t>
          </a:r>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1800">
            <a:effectLst/>
            <a:latin typeface="BIZ UDP明朝 Medium" panose="02020500000000000000" pitchFamily="18" charset="-128"/>
            <a:ea typeface="BIZ UDP明朝 Medium" panose="02020500000000000000" pitchFamily="18" charset="-128"/>
          </a:endParaRPr>
        </a:p>
        <a:p>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（今後の方針）</a:t>
          </a:r>
          <a:endParaRPr lang="ja-JP" altLang="ja-JP" sz="1800">
            <a:effectLst/>
            <a:latin typeface="BIZ UDP明朝 Medium" panose="02020500000000000000" pitchFamily="18" charset="-128"/>
            <a:ea typeface="BIZ UDP明朝 Medium" panose="02020500000000000000" pitchFamily="18" charset="-128"/>
          </a:endParaRPr>
        </a:p>
        <a:p>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  各基金へ予算積み立てが可能な財政状況に近づけるよう努める。</a:t>
          </a:r>
          <a:endParaRPr lang="ja-JP" altLang="ja-JP" sz="1800">
            <a:effectLst/>
            <a:latin typeface="BIZ UDP明朝 Medium" panose="02020500000000000000" pitchFamily="18" charset="-128"/>
            <a:ea typeface="BIZ UDP明朝 Medium" panose="02020500000000000000" pitchFamily="18" charset="-128"/>
          </a:endParaRPr>
        </a:p>
        <a:p>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  また、令和</a:t>
          </a:r>
          <a:r>
            <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rPr>
            <a:t>3</a:t>
          </a:r>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年度に整理・統合した特定目的基金について、今後の事業計画に沿って活用していく。</a:t>
          </a:r>
          <a:endParaRPr lang="ja-JP" altLang="ja-JP" sz="1800">
            <a:effectLst/>
            <a:latin typeface="BIZ UDP明朝 Medium" panose="02020500000000000000" pitchFamily="18" charset="-128"/>
            <a:ea typeface="BIZ UDP明朝 Medium" panose="02020500000000000000" pitchFamily="18"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（基金の使途）</a:t>
          </a:r>
          <a:endParaRPr lang="ja-JP" altLang="ja-JP" sz="1800">
            <a:effectLst/>
            <a:latin typeface="BIZ UDP明朝 Medium" panose="02020500000000000000" pitchFamily="18" charset="-128"/>
            <a:ea typeface="BIZ UDP明朝 Medium" panose="02020500000000000000" pitchFamily="18" charset="-128"/>
          </a:endParaRPr>
        </a:p>
        <a:p>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  ・ 町有施設整備事業基金：大規模な町有施設の整備を図るため。</a:t>
          </a:r>
          <a:endParaRPr lang="ja-JP" altLang="ja-JP" sz="1800">
            <a:effectLst/>
            <a:latin typeface="BIZ UDP明朝 Medium" panose="02020500000000000000" pitchFamily="18" charset="-128"/>
            <a:ea typeface="BIZ UDP明朝 Medium" panose="02020500000000000000" pitchFamily="18" charset="-128"/>
          </a:endParaRPr>
        </a:p>
        <a:p>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  ・ まちづくり基金：活力と魅力に満ちたまちづくりを推進するため。</a:t>
          </a:r>
          <a:endParaRPr lang="ja-JP" altLang="ja-JP" sz="1800">
            <a:effectLst/>
            <a:latin typeface="BIZ UDP明朝 Medium" panose="02020500000000000000" pitchFamily="18" charset="-128"/>
            <a:ea typeface="BIZ UDP明朝 Medium" panose="02020500000000000000" pitchFamily="18" charset="-128"/>
          </a:endParaRPr>
        </a:p>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  ・ 再編交付金事業基金：駐留軍等の再編の円滑な実施に関する特別措置法施行令第５条第１項に規定する事業を行うため。</a:t>
          </a:r>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（増減理由）</a:t>
          </a:r>
          <a:endParaRPr lang="ja-JP" altLang="ja-JP" sz="1800">
            <a:effectLst/>
            <a:latin typeface="BIZ UDP明朝 Medium" panose="02020500000000000000" pitchFamily="18" charset="-128"/>
            <a:ea typeface="BIZ UDP明朝 Medium" panose="02020500000000000000" pitchFamily="18" charset="-128"/>
          </a:endParaRPr>
        </a:p>
        <a:p>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  ・ 町有地を国（防衛省）へ払い下げたことから、町有施設整備事業基金へ約</a:t>
          </a:r>
          <a:r>
            <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rPr>
            <a:t>2,200</a:t>
          </a:r>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万円の積み立てを行ったため。  </a:t>
          </a:r>
          <a:endParaRPr lang="ja-JP" altLang="ja-JP" sz="1800">
            <a:effectLst/>
            <a:latin typeface="BIZ UDP明朝 Medium" panose="02020500000000000000" pitchFamily="18" charset="-128"/>
            <a:ea typeface="BIZ UDP明朝 Medium" panose="02020500000000000000" pitchFamily="18" charset="-128"/>
          </a:endParaRPr>
        </a:p>
        <a:p>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  ・ ふるさと応援寄附金を原資とする「みなみたね宇宙のまち応援基金」へ約</a:t>
          </a:r>
          <a:r>
            <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rPr>
            <a:t>2,300</a:t>
          </a:r>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万円</a:t>
          </a:r>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を</a:t>
          </a:r>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積み立て</a:t>
          </a:r>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たため</a:t>
          </a:r>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a:t>
          </a:r>
          <a:endParaRPr lang="ja-JP" altLang="ja-JP" sz="1800">
            <a:effectLst/>
            <a:latin typeface="BIZ UDP明朝 Medium" panose="02020500000000000000" pitchFamily="18" charset="-128"/>
            <a:ea typeface="BIZ UDP明朝 Medium" panose="02020500000000000000" pitchFamily="18" charset="-128"/>
          </a:endParaRPr>
        </a:p>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  ・ 再編交付金を活用する事業に充てるため、「再編交付金事業基金」へ約</a:t>
          </a:r>
          <a:r>
            <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rPr>
            <a:t>2</a:t>
          </a:r>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rPr>
            <a:t>2,900</a:t>
          </a:r>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万円を積み立てたため。</a:t>
          </a:r>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（今後の方針）</a:t>
          </a:r>
          <a:endParaRPr lang="ja-JP" altLang="ja-JP" sz="1800">
            <a:effectLst/>
            <a:latin typeface="BIZ UDP明朝 Medium" panose="02020500000000000000" pitchFamily="18" charset="-128"/>
            <a:ea typeface="BIZ UDP明朝 Medium" panose="02020500000000000000" pitchFamily="18" charset="-128"/>
          </a:endParaRPr>
        </a:p>
        <a:p>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  ・ 令和</a:t>
          </a:r>
          <a:r>
            <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rPr>
            <a:t>3</a:t>
          </a:r>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年度に整理・統合した特定目的基金について、今後の事業計画に沿って活用していく。</a:t>
          </a:r>
          <a:endParaRPr lang="ja-JP" altLang="ja-JP" sz="1800">
            <a:effectLst/>
            <a:latin typeface="BIZ UDP明朝 Medium" panose="02020500000000000000" pitchFamily="18" charset="-128"/>
            <a:ea typeface="BIZ UDP明朝 Medium" panose="02020500000000000000" pitchFamily="18"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（増減理由）</a:t>
          </a:r>
          <a:endParaRPr lang="ja-JP" altLang="ja-JP" sz="1800">
            <a:effectLst/>
            <a:latin typeface="BIZ UDP明朝 Medium" panose="02020500000000000000" pitchFamily="18" charset="-128"/>
            <a:ea typeface="BIZ UDP明朝 Medium" panose="02020500000000000000" pitchFamily="18" charset="-128"/>
          </a:endParaRPr>
        </a:p>
        <a:p>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  決算剰余金から</a:t>
          </a:r>
          <a:r>
            <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rPr>
            <a:t>2,500</a:t>
          </a:r>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万円を積み立てたことにより増となった。</a:t>
          </a:r>
          <a:endParaRPr lang="ja-JP" altLang="ja-JP" sz="1800">
            <a:effectLst/>
            <a:latin typeface="BIZ UDP明朝 Medium" panose="02020500000000000000" pitchFamily="18" charset="-128"/>
            <a:ea typeface="BIZ UDP明朝 Medium" panose="02020500000000000000" pitchFamily="18" charset="-128"/>
          </a:endParaRPr>
        </a:p>
        <a:p>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（今後の方針）</a:t>
          </a:r>
          <a:endParaRPr lang="ja-JP" altLang="ja-JP" sz="1800">
            <a:effectLst/>
            <a:latin typeface="BIZ UDP明朝 Medium" panose="02020500000000000000" pitchFamily="18" charset="-128"/>
            <a:ea typeface="BIZ UDP明朝 Medium" panose="02020500000000000000" pitchFamily="18" charset="-128"/>
          </a:endParaRPr>
        </a:p>
        <a:p>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  今後の財源調整や大規模災害対応に必要な残高を確保していく。</a:t>
          </a:r>
          <a:endParaRPr lang="ja-JP" altLang="ja-JP" sz="1800">
            <a:effectLst/>
            <a:latin typeface="BIZ UDP明朝 Medium" panose="02020500000000000000" pitchFamily="18" charset="-128"/>
            <a:ea typeface="BIZ UDP明朝 Medium" panose="02020500000000000000" pitchFamily="18"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（増減理由）</a:t>
          </a:r>
          <a:endParaRPr lang="ja-JP" altLang="ja-JP" sz="1800">
            <a:effectLst/>
            <a:latin typeface="BIZ UDP明朝 Medium" panose="02020500000000000000" pitchFamily="18" charset="-128"/>
            <a:ea typeface="BIZ UDP明朝 Medium" panose="02020500000000000000" pitchFamily="18" charset="-128"/>
          </a:endParaRPr>
        </a:p>
        <a:p>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  当初予算編成時において</a:t>
          </a:r>
          <a:r>
            <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rPr>
            <a:t>1</a:t>
          </a:r>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rPr>
            <a:t>9,000</a:t>
          </a:r>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万円を繰り入れていたが、歳入額の決定や歳出における不用額の減額に伴い全額を繰り戻したが、</a:t>
          </a:r>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新たな</a:t>
          </a:r>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積み立て</a:t>
          </a:r>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が</a:t>
          </a:r>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できなかったため、前年度と同額となった。</a:t>
          </a:r>
          <a:endParaRPr lang="ja-JP" altLang="ja-JP" sz="1800">
            <a:effectLst/>
            <a:latin typeface="BIZ UDP明朝 Medium" panose="02020500000000000000" pitchFamily="18" charset="-128"/>
            <a:ea typeface="BIZ UDP明朝 Medium" panose="02020500000000000000" pitchFamily="18" charset="-128"/>
          </a:endParaRPr>
        </a:p>
        <a:p>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（今後の方針）</a:t>
          </a:r>
          <a:endParaRPr lang="ja-JP" altLang="ja-JP" sz="1800">
            <a:effectLst/>
            <a:latin typeface="BIZ UDP明朝 Medium" panose="02020500000000000000" pitchFamily="18" charset="-128"/>
            <a:ea typeface="BIZ UDP明朝 Medium" panose="02020500000000000000" pitchFamily="18" charset="-128"/>
          </a:endParaRPr>
        </a:p>
        <a:p>
          <a:r>
            <a:rPr kumimoji="1" lang="ja-JP" altLang="ja-JP" sz="1800">
              <a:solidFill>
                <a:schemeClr val="dk1"/>
              </a:solidFill>
              <a:effectLst/>
              <a:latin typeface="BIZ UDP明朝 Medium" panose="02020500000000000000" pitchFamily="18" charset="-128"/>
              <a:ea typeface="BIZ UDP明朝 Medium" panose="02020500000000000000" pitchFamily="18" charset="-128"/>
              <a:cs typeface="+mn-cs"/>
            </a:rPr>
            <a:t>  基金残高と地方債償還額に大きな乖離があるため、今後は計画的な積み立てを行い残高増加に努める。</a:t>
          </a:r>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6477999</v>
      </c>
      <c r="BO4" s="371"/>
      <c r="BP4" s="371"/>
      <c r="BQ4" s="371"/>
      <c r="BR4" s="371"/>
      <c r="BS4" s="371"/>
      <c r="BT4" s="371"/>
      <c r="BU4" s="372"/>
      <c r="BV4" s="370">
        <v>6352648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v>
      </c>
      <c r="CU4" s="377"/>
      <c r="CV4" s="377"/>
      <c r="CW4" s="377"/>
      <c r="CX4" s="377"/>
      <c r="CY4" s="377"/>
      <c r="CZ4" s="377"/>
      <c r="DA4" s="378"/>
      <c r="DB4" s="376">
        <v>1.3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6417831</v>
      </c>
      <c r="BO5" s="408"/>
      <c r="BP5" s="408"/>
      <c r="BQ5" s="408"/>
      <c r="BR5" s="408"/>
      <c r="BS5" s="408"/>
      <c r="BT5" s="408"/>
      <c r="BU5" s="409"/>
      <c r="BV5" s="407">
        <v>6243661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90.5</v>
      </c>
      <c r="CU5" s="405"/>
      <c r="CV5" s="405"/>
      <c r="CW5" s="405"/>
      <c r="CX5" s="405"/>
      <c r="CY5" s="405"/>
      <c r="CZ5" s="405"/>
      <c r="DA5" s="406"/>
      <c r="DB5" s="404">
        <v>88.8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60168</v>
      </c>
      <c r="BO6" s="408"/>
      <c r="BP6" s="408"/>
      <c r="BQ6" s="408"/>
      <c r="BR6" s="408"/>
      <c r="BS6" s="408"/>
      <c r="BT6" s="408"/>
      <c r="BU6" s="409"/>
      <c r="BV6" s="407">
        <v>108987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90.9</v>
      </c>
      <c r="CU6" s="445"/>
      <c r="CV6" s="445"/>
      <c r="CW6" s="445"/>
      <c r="CX6" s="445"/>
      <c r="CY6" s="445"/>
      <c r="CZ6" s="445"/>
      <c r="DA6" s="446"/>
      <c r="DB6" s="444">
        <v>89.6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15951</v>
      </c>
      <c r="BO7" s="408"/>
      <c r="BP7" s="408"/>
      <c r="BQ7" s="408"/>
      <c r="BR7" s="408"/>
      <c r="BS7" s="408"/>
      <c r="BT7" s="408"/>
      <c r="BU7" s="409"/>
      <c r="BV7" s="407">
        <v>59699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3770229</v>
      </c>
      <c r="CU7" s="408"/>
      <c r="CV7" s="408"/>
      <c r="CW7" s="408"/>
      <c r="CX7" s="408"/>
      <c r="CY7" s="408"/>
      <c r="CZ7" s="408"/>
      <c r="DA7" s="409"/>
      <c r="DB7" s="407">
        <v>3749597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44217</v>
      </c>
      <c r="BO8" s="408"/>
      <c r="BP8" s="408"/>
      <c r="BQ8" s="408"/>
      <c r="BR8" s="408"/>
      <c r="BS8" s="408"/>
      <c r="BT8" s="408"/>
      <c r="BU8" s="409"/>
      <c r="BV8" s="407">
        <v>49288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0.23</v>
      </c>
      <c r="CU8" s="448"/>
      <c r="CV8" s="448"/>
      <c r="CW8" s="448"/>
      <c r="CX8" s="448"/>
      <c r="CY8" s="448"/>
      <c r="CZ8" s="448"/>
      <c r="DA8" s="449"/>
      <c r="DB8" s="447">
        <v>0.23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5445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-5071</v>
      </c>
      <c r="BO9" s="408"/>
      <c r="BP9" s="408"/>
      <c r="BQ9" s="408"/>
      <c r="BR9" s="408"/>
      <c r="BS9" s="408"/>
      <c r="BT9" s="408"/>
      <c r="BU9" s="409"/>
      <c r="BV9" s="407">
        <v>-2843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18.7</v>
      </c>
      <c r="CU9" s="405"/>
      <c r="CV9" s="405"/>
      <c r="CW9" s="405"/>
      <c r="CX9" s="405"/>
      <c r="CY9" s="405"/>
      <c r="CZ9" s="405"/>
      <c r="DA9" s="406"/>
      <c r="DB9" s="404">
        <v>18.100000000000001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5745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22</v>
      </c>
      <c r="BO10" s="408"/>
      <c r="BP10" s="408"/>
      <c r="BQ10" s="408"/>
      <c r="BR10" s="408"/>
      <c r="BS10" s="408"/>
      <c r="BT10" s="408"/>
      <c r="BU10" s="409"/>
      <c r="BV10" s="407">
        <v>18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5288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5271</v>
      </c>
      <c r="S13" s="492"/>
      <c r="T13" s="492"/>
      <c r="U13" s="492"/>
      <c r="V13" s="493"/>
      <c r="W13" s="423" t="s">
        <v>131</v>
      </c>
      <c r="X13" s="424"/>
      <c r="Y13" s="424"/>
      <c r="Z13" s="424"/>
      <c r="AA13" s="424"/>
      <c r="AB13" s="414"/>
      <c r="AC13" s="458">
        <v>849</v>
      </c>
      <c r="AD13" s="459"/>
      <c r="AE13" s="459"/>
      <c r="AF13" s="459"/>
      <c r="AG13" s="501"/>
      <c r="AH13" s="458">
        <v>991</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-5049</v>
      </c>
      <c r="BO13" s="408"/>
      <c r="BP13" s="408"/>
      <c r="BQ13" s="408"/>
      <c r="BR13" s="408"/>
      <c r="BS13" s="408"/>
      <c r="BT13" s="408"/>
      <c r="BU13" s="409"/>
      <c r="BV13" s="407">
        <v>-2825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10.9</v>
      </c>
      <c r="CU13" s="405"/>
      <c r="CV13" s="405"/>
      <c r="CW13" s="405"/>
      <c r="CX13" s="405"/>
      <c r="CY13" s="405"/>
      <c r="CZ13" s="405"/>
      <c r="DA13" s="406"/>
      <c r="DB13" s="404">
        <v>11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5363</v>
      </c>
      <c r="S14" s="492"/>
      <c r="T14" s="492"/>
      <c r="U14" s="492"/>
      <c r="V14" s="493"/>
      <c r="W14" s="397"/>
      <c r="X14" s="398"/>
      <c r="Y14" s="398"/>
      <c r="Z14" s="398"/>
      <c r="AA14" s="398"/>
      <c r="AB14" s="387"/>
      <c r="AC14" s="494">
        <v>27.7</v>
      </c>
      <c r="AD14" s="495"/>
      <c r="AE14" s="495"/>
      <c r="AF14" s="495"/>
      <c r="AG14" s="496"/>
      <c r="AH14" s="494">
        <v>30.1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v>10</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5348</v>
      </c>
      <c r="S15" s="492"/>
      <c r="T15" s="492"/>
      <c r="U15" s="492"/>
      <c r="V15" s="493"/>
      <c r="W15" s="423" t="s">
        <v>137</v>
      </c>
      <c r="X15" s="424"/>
      <c r="Y15" s="424"/>
      <c r="Z15" s="424"/>
      <c r="AA15" s="424"/>
      <c r="AB15" s="414"/>
      <c r="AC15" s="458">
        <v>336</v>
      </c>
      <c r="AD15" s="459"/>
      <c r="AE15" s="459"/>
      <c r="AF15" s="459"/>
      <c r="AG15" s="501"/>
      <c r="AH15" s="458">
        <v>383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854565</v>
      </c>
      <c r="BO15" s="371"/>
      <c r="BP15" s="371"/>
      <c r="BQ15" s="371"/>
      <c r="BR15" s="371"/>
      <c r="BS15" s="371"/>
      <c r="BT15" s="371"/>
      <c r="BU15" s="372"/>
      <c r="BV15" s="370">
        <v>824284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11</v>
      </c>
      <c r="AD16" s="495"/>
      <c r="AE16" s="495"/>
      <c r="AF16" s="495"/>
      <c r="AG16" s="496"/>
      <c r="AH16" s="494">
        <v>11.6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3527241</v>
      </c>
      <c r="BO16" s="408"/>
      <c r="BP16" s="408"/>
      <c r="BQ16" s="408"/>
      <c r="BR16" s="408"/>
      <c r="BS16" s="408"/>
      <c r="BT16" s="408"/>
      <c r="BU16" s="409"/>
      <c r="BV16" s="407">
        <v>3496484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1883</v>
      </c>
      <c r="AD17" s="459"/>
      <c r="AE17" s="459"/>
      <c r="AF17" s="459"/>
      <c r="AG17" s="501"/>
      <c r="AH17" s="458">
        <v>1915</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1080398</v>
      </c>
      <c r="BO17" s="408"/>
      <c r="BP17" s="408"/>
      <c r="BQ17" s="408"/>
      <c r="BR17" s="408"/>
      <c r="BS17" s="408"/>
      <c r="BT17" s="408"/>
      <c r="BU17" s="409"/>
      <c r="BV17" s="407">
        <v>1041166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109.94</v>
      </c>
      <c r="M18" s="531"/>
      <c r="N18" s="531"/>
      <c r="O18" s="531"/>
      <c r="P18" s="531"/>
      <c r="Q18" s="531"/>
      <c r="R18" s="532"/>
      <c r="S18" s="532"/>
      <c r="T18" s="532"/>
      <c r="U18" s="532"/>
      <c r="V18" s="533"/>
      <c r="W18" s="425"/>
      <c r="X18" s="426"/>
      <c r="Y18" s="426"/>
      <c r="Z18" s="426"/>
      <c r="AA18" s="426"/>
      <c r="AB18" s="417"/>
      <c r="AC18" s="534">
        <v>61.4</v>
      </c>
      <c r="AD18" s="535"/>
      <c r="AE18" s="535"/>
      <c r="AF18" s="535"/>
      <c r="AG18" s="536"/>
      <c r="AH18" s="534">
        <v>58.2</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3427834</v>
      </c>
      <c r="BO18" s="408"/>
      <c r="BP18" s="408"/>
      <c r="BQ18" s="408"/>
      <c r="BR18" s="408"/>
      <c r="BS18" s="408"/>
      <c r="BT18" s="408"/>
      <c r="BU18" s="409"/>
      <c r="BV18" s="407">
        <v>3382876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50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4236123</v>
      </c>
      <c r="BO19" s="408"/>
      <c r="BP19" s="408"/>
      <c r="BQ19" s="408"/>
      <c r="BR19" s="408"/>
      <c r="BS19" s="408"/>
      <c r="BT19" s="408"/>
      <c r="BU19" s="409"/>
      <c r="BV19" s="407">
        <v>4401732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2673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5396983</v>
      </c>
      <c r="BO22" s="371"/>
      <c r="BP22" s="371"/>
      <c r="BQ22" s="371"/>
      <c r="BR22" s="371"/>
      <c r="BS22" s="371"/>
      <c r="BT22" s="371"/>
      <c r="BU22" s="372"/>
      <c r="BV22" s="370">
        <v>5637321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5342454</v>
      </c>
      <c r="BO23" s="408"/>
      <c r="BP23" s="408"/>
      <c r="BQ23" s="408"/>
      <c r="BR23" s="408"/>
      <c r="BS23" s="408"/>
      <c r="BT23" s="408"/>
      <c r="BU23" s="409"/>
      <c r="BV23" s="407">
        <v>5597639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7610</v>
      </c>
      <c r="R24" s="459"/>
      <c r="S24" s="459"/>
      <c r="T24" s="459"/>
      <c r="U24" s="459"/>
      <c r="V24" s="501"/>
      <c r="W24" s="553"/>
      <c r="X24" s="554"/>
      <c r="Y24" s="555"/>
      <c r="Z24" s="457" t="s">
        <v>161</v>
      </c>
      <c r="AA24" s="437"/>
      <c r="AB24" s="437"/>
      <c r="AC24" s="437"/>
      <c r="AD24" s="437"/>
      <c r="AE24" s="437"/>
      <c r="AF24" s="437"/>
      <c r="AG24" s="438"/>
      <c r="AH24" s="458">
        <v>90</v>
      </c>
      <c r="AI24" s="459"/>
      <c r="AJ24" s="459"/>
      <c r="AK24" s="459"/>
      <c r="AL24" s="501"/>
      <c r="AM24" s="458">
        <v>294840</v>
      </c>
      <c r="AN24" s="459"/>
      <c r="AO24" s="459"/>
      <c r="AP24" s="459"/>
      <c r="AQ24" s="459"/>
      <c r="AR24" s="501"/>
      <c r="AS24" s="458">
        <v>3276</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3818276</v>
      </c>
      <c r="BO24" s="408"/>
      <c r="BP24" s="408"/>
      <c r="BQ24" s="408"/>
      <c r="BR24" s="408"/>
      <c r="BS24" s="408"/>
      <c r="BT24" s="408"/>
      <c r="BU24" s="409"/>
      <c r="BV24" s="407">
        <v>3893508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6000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2645194</v>
      </c>
      <c r="BO25" s="371"/>
      <c r="BP25" s="371"/>
      <c r="BQ25" s="371"/>
      <c r="BR25" s="371"/>
      <c r="BS25" s="371"/>
      <c r="BT25" s="371"/>
      <c r="BU25" s="372"/>
      <c r="BV25" s="370">
        <v>1739727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5670</v>
      </c>
      <c r="R26" s="459"/>
      <c r="S26" s="459"/>
      <c r="T26" s="459"/>
      <c r="U26" s="459"/>
      <c r="V26" s="501"/>
      <c r="W26" s="553"/>
      <c r="X26" s="554"/>
      <c r="Y26" s="555"/>
      <c r="Z26" s="457" t="s">
        <v>167</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3040</v>
      </c>
      <c r="R27" s="459"/>
      <c r="S27" s="459"/>
      <c r="T27" s="459"/>
      <c r="U27" s="459"/>
      <c r="V27" s="501"/>
      <c r="W27" s="553"/>
      <c r="X27" s="554"/>
      <c r="Y27" s="555"/>
      <c r="Z27" s="457" t="s">
        <v>170</v>
      </c>
      <c r="AA27" s="437"/>
      <c r="AB27" s="437"/>
      <c r="AC27" s="437"/>
      <c r="AD27" s="437"/>
      <c r="AE27" s="437"/>
      <c r="AF27" s="437"/>
      <c r="AG27" s="438"/>
      <c r="AH27" s="458">
        <v>1</v>
      </c>
      <c r="AI27" s="459"/>
      <c r="AJ27" s="459"/>
      <c r="AK27" s="459"/>
      <c r="AL27" s="501"/>
      <c r="AM27" s="458" t="s">
        <v>171</v>
      </c>
      <c r="AN27" s="459"/>
      <c r="AO27" s="459"/>
      <c r="AP27" s="459"/>
      <c r="AQ27" s="459"/>
      <c r="AR27" s="501"/>
      <c r="AS27" s="458" t="s">
        <v>171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153901</v>
      </c>
      <c r="BO27" s="527"/>
      <c r="BP27" s="527"/>
      <c r="BQ27" s="527"/>
      <c r="BR27" s="527"/>
      <c r="BS27" s="527"/>
      <c r="BT27" s="527"/>
      <c r="BU27" s="528"/>
      <c r="BV27" s="526">
        <v>153887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2510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1077941</v>
      </c>
      <c r="BO28" s="371"/>
      <c r="BP28" s="371"/>
      <c r="BQ28" s="371"/>
      <c r="BR28" s="371"/>
      <c r="BS28" s="371"/>
      <c r="BT28" s="371"/>
      <c r="BU28" s="372"/>
      <c r="BV28" s="370">
        <v>1052919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8</v>
      </c>
      <c r="M29" s="459"/>
      <c r="N29" s="459"/>
      <c r="O29" s="459"/>
      <c r="P29" s="501"/>
      <c r="Q29" s="458">
        <v>2280</v>
      </c>
      <c r="R29" s="459"/>
      <c r="S29" s="459"/>
      <c r="T29" s="459"/>
      <c r="U29" s="459"/>
      <c r="V29" s="501"/>
      <c r="W29" s="556"/>
      <c r="X29" s="557"/>
      <c r="Y29" s="558"/>
      <c r="Z29" s="457" t="s">
        <v>177</v>
      </c>
      <c r="AA29" s="437"/>
      <c r="AB29" s="437"/>
      <c r="AC29" s="437"/>
      <c r="AD29" s="437"/>
      <c r="AE29" s="437"/>
      <c r="AF29" s="437"/>
      <c r="AG29" s="438"/>
      <c r="AH29" s="458">
        <v>91</v>
      </c>
      <c r="AI29" s="459"/>
      <c r="AJ29" s="459"/>
      <c r="AK29" s="459"/>
      <c r="AL29" s="501"/>
      <c r="AM29" s="458">
        <v>299794</v>
      </c>
      <c r="AN29" s="459"/>
      <c r="AO29" s="459"/>
      <c r="AP29" s="459"/>
      <c r="AQ29" s="459"/>
      <c r="AR29" s="501"/>
      <c r="AS29" s="458">
        <v>3294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474151</v>
      </c>
      <c r="BO29" s="408"/>
      <c r="BP29" s="408"/>
      <c r="BQ29" s="408"/>
      <c r="BR29" s="408"/>
      <c r="BS29" s="408"/>
      <c r="BT29" s="408"/>
      <c r="BU29" s="409"/>
      <c r="BV29" s="407">
        <v>474140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1351020</v>
      </c>
      <c r="BO30" s="527"/>
      <c r="BP30" s="527"/>
      <c r="BQ30" s="527"/>
      <c r="BR30" s="527"/>
      <c r="BS30" s="527"/>
      <c r="BT30" s="527"/>
      <c r="BU30" s="528"/>
      <c r="BV30" s="526">
        <v>1159133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国民健康保険事業勘定特別会計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南種子町水道事業会計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鹿児島県市町村総合事務組合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中南衛生管理組合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熊毛地区消防組合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鹿児島県後期高齢者医療広域連合（一般会計）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鹿児島県後期高齢者医療広域連合（特別会計）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公立種子島病院組合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種子島産婦人科医院組合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76d2CzSFhxcgrSuKiT9W/SktQBy1a2ZdR5NWHSpeUbm0Xk7i7059gcXS0/iiPQDqub5IFDuF//MdRkYhX2lOQ==" saltValue="hAEUlWA1DnCDztH3xDsHY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875438</v>
      </c>
      <c r="S5" s="613"/>
      <c r="T5" s="613"/>
      <c r="U5" s="613"/>
      <c r="V5" s="613"/>
      <c r="W5" s="613"/>
      <c r="X5" s="613"/>
      <c r="Y5" s="614"/>
      <c r="Z5" s="615">
        <v>13.5</v>
      </c>
      <c r="AA5" s="615"/>
      <c r="AB5" s="615"/>
      <c r="AC5" s="615"/>
      <c r="AD5" s="616">
        <v>875438</v>
      </c>
      <c r="AE5" s="616"/>
      <c r="AF5" s="616"/>
      <c r="AG5" s="616"/>
      <c r="AH5" s="616"/>
      <c r="AI5" s="616"/>
      <c r="AJ5" s="616"/>
      <c r="AK5" s="616"/>
      <c r="AL5" s="617">
        <v>23.2</v>
      </c>
      <c r="AM5" s="618"/>
      <c r="AN5" s="618"/>
      <c r="AO5" s="619"/>
      <c r="AP5" s="609" t="s">
        <v>216</v>
      </c>
      <c r="AQ5" s="610"/>
      <c r="AR5" s="610"/>
      <c r="AS5" s="610"/>
      <c r="AT5" s="610"/>
      <c r="AU5" s="610"/>
      <c r="AV5" s="610"/>
      <c r="AW5" s="610"/>
      <c r="AX5" s="610"/>
      <c r="AY5" s="610"/>
      <c r="AZ5" s="610"/>
      <c r="BA5" s="610"/>
      <c r="BB5" s="610"/>
      <c r="BC5" s="610"/>
      <c r="BD5" s="610"/>
      <c r="BE5" s="610"/>
      <c r="BF5" s="611"/>
      <c r="BG5" s="623">
        <v>875438</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61265</v>
      </c>
      <c r="S6" s="624"/>
      <c r="T6" s="624"/>
      <c r="U6" s="624"/>
      <c r="V6" s="624"/>
      <c r="W6" s="624"/>
      <c r="X6" s="624"/>
      <c r="Y6" s="625"/>
      <c r="Z6" s="626">
        <v>0.9</v>
      </c>
      <c r="AA6" s="626"/>
      <c r="AB6" s="626"/>
      <c r="AC6" s="626"/>
      <c r="AD6" s="627">
        <v>61265</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875438</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66635</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66635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158</v>
      </c>
      <c r="S7" s="624"/>
      <c r="T7" s="624"/>
      <c r="U7" s="624"/>
      <c r="V7" s="624"/>
      <c r="W7" s="624"/>
      <c r="X7" s="624"/>
      <c r="Y7" s="625"/>
      <c r="Z7" s="626">
        <v>0</v>
      </c>
      <c r="AA7" s="626"/>
      <c r="AB7" s="626"/>
      <c r="AC7" s="626"/>
      <c r="AD7" s="627">
        <v>158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278016</v>
      </c>
      <c r="BH7" s="624"/>
      <c r="BI7" s="624"/>
      <c r="BJ7" s="624"/>
      <c r="BK7" s="624"/>
      <c r="BL7" s="624"/>
      <c r="BM7" s="624"/>
      <c r="BN7" s="625"/>
      <c r="BO7" s="626">
        <v>31.8</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1089317</v>
      </c>
      <c r="CS7" s="624"/>
      <c r="CT7" s="624"/>
      <c r="CU7" s="624"/>
      <c r="CV7" s="624"/>
      <c r="CW7" s="624"/>
      <c r="CX7" s="624"/>
      <c r="CY7" s="625"/>
      <c r="CZ7" s="626">
        <v>17</v>
      </c>
      <c r="DA7" s="626"/>
      <c r="DB7" s="626"/>
      <c r="DC7" s="626"/>
      <c r="DD7" s="632">
        <v>65442</v>
      </c>
      <c r="DE7" s="624"/>
      <c r="DF7" s="624"/>
      <c r="DG7" s="624"/>
      <c r="DH7" s="624"/>
      <c r="DI7" s="624"/>
      <c r="DJ7" s="624"/>
      <c r="DK7" s="624"/>
      <c r="DL7" s="624"/>
      <c r="DM7" s="624"/>
      <c r="DN7" s="624"/>
      <c r="DO7" s="624"/>
      <c r="DP7" s="625"/>
      <c r="DQ7" s="632">
        <v>729815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1840</v>
      </c>
      <c r="S8" s="624"/>
      <c r="T8" s="624"/>
      <c r="U8" s="624"/>
      <c r="V8" s="624"/>
      <c r="W8" s="624"/>
      <c r="X8" s="624"/>
      <c r="Y8" s="625"/>
      <c r="Z8" s="626">
        <v>0</v>
      </c>
      <c r="AA8" s="626"/>
      <c r="AB8" s="626"/>
      <c r="AC8" s="626"/>
      <c r="AD8" s="627">
        <v>1840</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8488</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1520518</v>
      </c>
      <c r="CS8" s="624"/>
      <c r="CT8" s="624"/>
      <c r="CU8" s="624"/>
      <c r="CV8" s="624"/>
      <c r="CW8" s="624"/>
      <c r="CX8" s="624"/>
      <c r="CY8" s="625"/>
      <c r="CZ8" s="626">
        <v>23.7</v>
      </c>
      <c r="DA8" s="626"/>
      <c r="DB8" s="626"/>
      <c r="DC8" s="626"/>
      <c r="DD8" s="632">
        <v>83181</v>
      </c>
      <c r="DE8" s="624"/>
      <c r="DF8" s="624"/>
      <c r="DG8" s="624"/>
      <c r="DH8" s="624"/>
      <c r="DI8" s="624"/>
      <c r="DJ8" s="624"/>
      <c r="DK8" s="624"/>
      <c r="DL8" s="624"/>
      <c r="DM8" s="624"/>
      <c r="DN8" s="624"/>
      <c r="DO8" s="624"/>
      <c r="DP8" s="625"/>
      <c r="DQ8" s="632">
        <v>840874</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2232</v>
      </c>
      <c r="S9" s="624"/>
      <c r="T9" s="624"/>
      <c r="U9" s="624"/>
      <c r="V9" s="624"/>
      <c r="W9" s="624"/>
      <c r="X9" s="624"/>
      <c r="Y9" s="625"/>
      <c r="Z9" s="626">
        <v>0</v>
      </c>
      <c r="AA9" s="626"/>
      <c r="AB9" s="626"/>
      <c r="AC9" s="626"/>
      <c r="AD9" s="627">
        <v>2232</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218601</v>
      </c>
      <c r="BH9" s="624"/>
      <c r="BI9" s="624"/>
      <c r="BJ9" s="624"/>
      <c r="BK9" s="624"/>
      <c r="BL9" s="624"/>
      <c r="BM9" s="624"/>
      <c r="BN9" s="625"/>
      <c r="BO9" s="626">
        <v>25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679353</v>
      </c>
      <c r="CS9" s="624"/>
      <c r="CT9" s="624"/>
      <c r="CU9" s="624"/>
      <c r="CV9" s="624"/>
      <c r="CW9" s="624"/>
      <c r="CX9" s="624"/>
      <c r="CY9" s="625"/>
      <c r="CZ9" s="626">
        <v>10.6</v>
      </c>
      <c r="DA9" s="626"/>
      <c r="DB9" s="626"/>
      <c r="DC9" s="626"/>
      <c r="DD9" s="632">
        <v>47770</v>
      </c>
      <c r="DE9" s="624"/>
      <c r="DF9" s="624"/>
      <c r="DG9" s="624"/>
      <c r="DH9" s="624"/>
      <c r="DI9" s="624"/>
      <c r="DJ9" s="624"/>
      <c r="DK9" s="624"/>
      <c r="DL9" s="624"/>
      <c r="DM9" s="624"/>
      <c r="DN9" s="624"/>
      <c r="DO9" s="624"/>
      <c r="DP9" s="625"/>
      <c r="DQ9" s="632">
        <v>565578</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17697</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137023</v>
      </c>
      <c r="S11" s="624"/>
      <c r="T11" s="624"/>
      <c r="U11" s="624"/>
      <c r="V11" s="624"/>
      <c r="W11" s="624"/>
      <c r="X11" s="624"/>
      <c r="Y11" s="625"/>
      <c r="Z11" s="628">
        <v>2.1</v>
      </c>
      <c r="AA11" s="629"/>
      <c r="AB11" s="629"/>
      <c r="AC11" s="635"/>
      <c r="AD11" s="632">
        <v>137023</v>
      </c>
      <c r="AE11" s="624"/>
      <c r="AF11" s="624"/>
      <c r="AG11" s="624"/>
      <c r="AH11" s="624"/>
      <c r="AI11" s="624"/>
      <c r="AJ11" s="624"/>
      <c r="AK11" s="625"/>
      <c r="AL11" s="628">
        <v>3.6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33230</v>
      </c>
      <c r="BH11" s="624"/>
      <c r="BI11" s="624"/>
      <c r="BJ11" s="624"/>
      <c r="BK11" s="624"/>
      <c r="BL11" s="624"/>
      <c r="BM11" s="624"/>
      <c r="BN11" s="625"/>
      <c r="BO11" s="626">
        <v>3.8</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626688</v>
      </c>
      <c r="CS11" s="624"/>
      <c r="CT11" s="624"/>
      <c r="CU11" s="624"/>
      <c r="CV11" s="624"/>
      <c r="CW11" s="624"/>
      <c r="CX11" s="624"/>
      <c r="CY11" s="625"/>
      <c r="CZ11" s="626">
        <v>9.8000000000000007</v>
      </c>
      <c r="DA11" s="626"/>
      <c r="DB11" s="626"/>
      <c r="DC11" s="626"/>
      <c r="DD11" s="632">
        <v>133494</v>
      </c>
      <c r="DE11" s="624"/>
      <c r="DF11" s="624"/>
      <c r="DG11" s="624"/>
      <c r="DH11" s="624"/>
      <c r="DI11" s="624"/>
      <c r="DJ11" s="624"/>
      <c r="DK11" s="624"/>
      <c r="DL11" s="624"/>
      <c r="DM11" s="624"/>
      <c r="DN11" s="624"/>
      <c r="DO11" s="624"/>
      <c r="DP11" s="625"/>
      <c r="DQ11" s="632">
        <v>294873</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519475</v>
      </c>
      <c r="BH12" s="624"/>
      <c r="BI12" s="624"/>
      <c r="BJ12" s="624"/>
      <c r="BK12" s="624"/>
      <c r="BL12" s="624"/>
      <c r="BM12" s="624"/>
      <c r="BN12" s="625"/>
      <c r="BO12" s="626">
        <v>59.3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184388</v>
      </c>
      <c r="CS12" s="624"/>
      <c r="CT12" s="624"/>
      <c r="CU12" s="624"/>
      <c r="CV12" s="624"/>
      <c r="CW12" s="624"/>
      <c r="CX12" s="624"/>
      <c r="CY12" s="625"/>
      <c r="CZ12" s="626">
        <v>2.9</v>
      </c>
      <c r="DA12" s="626"/>
      <c r="DB12" s="626"/>
      <c r="DC12" s="626"/>
      <c r="DD12" s="632">
        <v>4948</v>
      </c>
      <c r="DE12" s="624"/>
      <c r="DF12" s="624"/>
      <c r="DG12" s="624"/>
      <c r="DH12" s="624"/>
      <c r="DI12" s="624"/>
      <c r="DJ12" s="624"/>
      <c r="DK12" s="624"/>
      <c r="DL12" s="624"/>
      <c r="DM12" s="624"/>
      <c r="DN12" s="624"/>
      <c r="DO12" s="624"/>
      <c r="DP12" s="625"/>
      <c r="DQ12" s="632">
        <v>88523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515049</v>
      </c>
      <c r="BH13" s="624"/>
      <c r="BI13" s="624"/>
      <c r="BJ13" s="624"/>
      <c r="BK13" s="624"/>
      <c r="BL13" s="624"/>
      <c r="BM13" s="624"/>
      <c r="BN13" s="625"/>
      <c r="BO13" s="626">
        <v>58.8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534164</v>
      </c>
      <c r="CS13" s="624"/>
      <c r="CT13" s="624"/>
      <c r="CU13" s="624"/>
      <c r="CV13" s="624"/>
      <c r="CW13" s="624"/>
      <c r="CX13" s="624"/>
      <c r="CY13" s="625"/>
      <c r="CZ13" s="626">
        <v>8.3000000000000007</v>
      </c>
      <c r="DA13" s="626"/>
      <c r="DB13" s="626"/>
      <c r="DC13" s="626"/>
      <c r="DD13" s="632">
        <v>381114</v>
      </c>
      <c r="DE13" s="624"/>
      <c r="DF13" s="624"/>
      <c r="DG13" s="624"/>
      <c r="DH13" s="624"/>
      <c r="DI13" s="624"/>
      <c r="DJ13" s="624"/>
      <c r="DK13" s="624"/>
      <c r="DL13" s="624"/>
      <c r="DM13" s="624"/>
      <c r="DN13" s="624"/>
      <c r="DO13" s="624"/>
      <c r="DP13" s="625"/>
      <c r="DQ13" s="632">
        <v>136120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339</v>
      </c>
      <c r="S14" s="624"/>
      <c r="T14" s="624"/>
      <c r="U14" s="624"/>
      <c r="V14" s="624"/>
      <c r="W14" s="624"/>
      <c r="X14" s="624"/>
      <c r="Y14" s="625"/>
      <c r="Z14" s="626">
        <v>0</v>
      </c>
      <c r="AA14" s="626"/>
      <c r="AB14" s="626"/>
      <c r="AC14" s="626"/>
      <c r="AD14" s="627">
        <v>339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32412</v>
      </c>
      <c r="BH14" s="624"/>
      <c r="BI14" s="624"/>
      <c r="BJ14" s="624"/>
      <c r="BK14" s="624"/>
      <c r="BL14" s="624"/>
      <c r="BM14" s="624"/>
      <c r="BN14" s="625"/>
      <c r="BO14" s="626">
        <v>3.7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257252</v>
      </c>
      <c r="CS14" s="624"/>
      <c r="CT14" s="624"/>
      <c r="CU14" s="624"/>
      <c r="CV14" s="624"/>
      <c r="CW14" s="624"/>
      <c r="CX14" s="624"/>
      <c r="CY14" s="625"/>
      <c r="CZ14" s="626">
        <v>4</v>
      </c>
      <c r="DA14" s="626"/>
      <c r="DB14" s="626"/>
      <c r="DC14" s="626"/>
      <c r="DD14" s="632">
        <v>58018</v>
      </c>
      <c r="DE14" s="624"/>
      <c r="DF14" s="624"/>
      <c r="DG14" s="624"/>
      <c r="DH14" s="624"/>
      <c r="DI14" s="624"/>
      <c r="DJ14" s="624"/>
      <c r="DK14" s="624"/>
      <c r="DL14" s="624"/>
      <c r="DM14" s="624"/>
      <c r="DN14" s="624"/>
      <c r="DO14" s="624"/>
      <c r="DP14" s="625"/>
      <c r="DQ14" s="632">
        <v>199464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45535</v>
      </c>
      <c r="BH15" s="624"/>
      <c r="BI15" s="624"/>
      <c r="BJ15" s="624"/>
      <c r="BK15" s="624"/>
      <c r="BL15" s="624"/>
      <c r="BM15" s="624"/>
      <c r="BN15" s="625"/>
      <c r="BO15" s="626">
        <v>5.2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649015</v>
      </c>
      <c r="CS15" s="624"/>
      <c r="CT15" s="624"/>
      <c r="CU15" s="624"/>
      <c r="CV15" s="624"/>
      <c r="CW15" s="624"/>
      <c r="CX15" s="624"/>
      <c r="CY15" s="625"/>
      <c r="CZ15" s="626">
        <v>10.1</v>
      </c>
      <c r="DA15" s="626"/>
      <c r="DB15" s="626"/>
      <c r="DC15" s="626"/>
      <c r="DD15" s="632">
        <v>139238</v>
      </c>
      <c r="DE15" s="624"/>
      <c r="DF15" s="624"/>
      <c r="DG15" s="624"/>
      <c r="DH15" s="624"/>
      <c r="DI15" s="624"/>
      <c r="DJ15" s="624"/>
      <c r="DK15" s="624"/>
      <c r="DL15" s="624"/>
      <c r="DM15" s="624"/>
      <c r="DN15" s="624"/>
      <c r="DO15" s="624"/>
      <c r="DP15" s="625"/>
      <c r="DQ15" s="632">
        <v>452861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3777</v>
      </c>
      <c r="S16" s="624"/>
      <c r="T16" s="624"/>
      <c r="U16" s="624"/>
      <c r="V16" s="624"/>
      <c r="W16" s="624"/>
      <c r="X16" s="624"/>
      <c r="Y16" s="625"/>
      <c r="Z16" s="626">
        <v>0.1</v>
      </c>
      <c r="AA16" s="626"/>
      <c r="AB16" s="626"/>
      <c r="AC16" s="626"/>
      <c r="AD16" s="627">
        <v>3777</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19727</v>
      </c>
      <c r="CS16" s="624"/>
      <c r="CT16" s="624"/>
      <c r="CU16" s="624"/>
      <c r="CV16" s="624"/>
      <c r="CW16" s="624"/>
      <c r="CX16" s="624"/>
      <c r="CY16" s="625"/>
      <c r="CZ16" s="626">
        <v>0.3</v>
      </c>
      <c r="DA16" s="626"/>
      <c r="DB16" s="626"/>
      <c r="DC16" s="626"/>
      <c r="DD16" s="632" t="s">
        <v>122</v>
      </c>
      <c r="DE16" s="624"/>
      <c r="DF16" s="624"/>
      <c r="DG16" s="624"/>
      <c r="DH16" s="624"/>
      <c r="DI16" s="624"/>
      <c r="DJ16" s="624"/>
      <c r="DK16" s="624"/>
      <c r="DL16" s="624"/>
      <c r="DM16" s="624"/>
      <c r="DN16" s="624"/>
      <c r="DO16" s="624"/>
      <c r="DP16" s="625"/>
      <c r="DQ16" s="632">
        <v>10438</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8993</v>
      </c>
      <c r="S17" s="624"/>
      <c r="T17" s="624"/>
      <c r="U17" s="624"/>
      <c r="V17" s="624"/>
      <c r="W17" s="624"/>
      <c r="X17" s="624"/>
      <c r="Y17" s="625"/>
      <c r="Z17" s="626">
        <v>0.1</v>
      </c>
      <c r="AA17" s="626"/>
      <c r="AB17" s="626"/>
      <c r="AC17" s="626"/>
      <c r="AD17" s="627">
        <v>8993</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790774</v>
      </c>
      <c r="CS17" s="624"/>
      <c r="CT17" s="624"/>
      <c r="CU17" s="624"/>
      <c r="CV17" s="624"/>
      <c r="CW17" s="624"/>
      <c r="CX17" s="624"/>
      <c r="CY17" s="625"/>
      <c r="CZ17" s="626">
        <v>12.3</v>
      </c>
      <c r="DA17" s="626"/>
      <c r="DB17" s="626"/>
      <c r="DC17" s="626"/>
      <c r="DD17" s="632" t="s">
        <v>122</v>
      </c>
      <c r="DE17" s="624"/>
      <c r="DF17" s="624"/>
      <c r="DG17" s="624"/>
      <c r="DH17" s="624"/>
      <c r="DI17" s="624"/>
      <c r="DJ17" s="624"/>
      <c r="DK17" s="624"/>
      <c r="DL17" s="624"/>
      <c r="DM17" s="624"/>
      <c r="DN17" s="624"/>
      <c r="DO17" s="624"/>
      <c r="DP17" s="625"/>
      <c r="DQ17" s="632">
        <v>790774</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1738</v>
      </c>
      <c r="S18" s="624"/>
      <c r="T18" s="624"/>
      <c r="U18" s="624"/>
      <c r="V18" s="624"/>
      <c r="W18" s="624"/>
      <c r="X18" s="624"/>
      <c r="Y18" s="625"/>
      <c r="Z18" s="626">
        <v>0</v>
      </c>
      <c r="AA18" s="626"/>
      <c r="AB18" s="626"/>
      <c r="AC18" s="626"/>
      <c r="AD18" s="627">
        <v>1738</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1738</v>
      </c>
      <c r="S19" s="624"/>
      <c r="T19" s="624"/>
      <c r="U19" s="624"/>
      <c r="V19" s="624"/>
      <c r="W19" s="624"/>
      <c r="X19" s="624"/>
      <c r="Y19" s="625"/>
      <c r="Z19" s="626">
        <v>0</v>
      </c>
      <c r="AA19" s="626"/>
      <c r="AB19" s="626"/>
      <c r="AC19" s="626"/>
      <c r="AD19" s="627">
        <v>1738</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6417831</v>
      </c>
      <c r="CS20" s="624"/>
      <c r="CT20" s="624"/>
      <c r="CU20" s="624"/>
      <c r="CV20" s="624"/>
      <c r="CW20" s="624"/>
      <c r="CX20" s="624"/>
      <c r="CY20" s="625"/>
      <c r="CZ20" s="626">
        <v>100</v>
      </c>
      <c r="DA20" s="626"/>
      <c r="DB20" s="626"/>
      <c r="DC20" s="626"/>
      <c r="DD20" s="632">
        <v>913205</v>
      </c>
      <c r="DE20" s="624"/>
      <c r="DF20" s="624"/>
      <c r="DG20" s="624"/>
      <c r="DH20" s="624"/>
      <c r="DI20" s="624"/>
      <c r="DJ20" s="624"/>
      <c r="DK20" s="624"/>
      <c r="DL20" s="624"/>
      <c r="DM20" s="624"/>
      <c r="DN20" s="624"/>
      <c r="DO20" s="624"/>
      <c r="DP20" s="625"/>
      <c r="DQ20" s="632">
        <v>4175955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2886366</v>
      </c>
      <c r="S21" s="624"/>
      <c r="T21" s="624"/>
      <c r="U21" s="624"/>
      <c r="V21" s="624"/>
      <c r="W21" s="624"/>
      <c r="X21" s="624"/>
      <c r="Y21" s="625"/>
      <c r="Z21" s="626">
        <v>44.6</v>
      </c>
      <c r="AA21" s="626"/>
      <c r="AB21" s="626"/>
      <c r="AC21" s="626"/>
      <c r="AD21" s="627">
        <v>2674042</v>
      </c>
      <c r="AE21" s="627"/>
      <c r="AF21" s="627"/>
      <c r="AG21" s="627"/>
      <c r="AH21" s="627"/>
      <c r="AI21" s="627"/>
      <c r="AJ21" s="627"/>
      <c r="AK21" s="627"/>
      <c r="AL21" s="628">
        <v>70.900000000000006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2674042</v>
      </c>
      <c r="S22" s="624"/>
      <c r="T22" s="624"/>
      <c r="U22" s="624"/>
      <c r="V22" s="624"/>
      <c r="W22" s="624"/>
      <c r="X22" s="624"/>
      <c r="Y22" s="625"/>
      <c r="Z22" s="626">
        <v>41.3</v>
      </c>
      <c r="AA22" s="626"/>
      <c r="AB22" s="626"/>
      <c r="AC22" s="626"/>
      <c r="AD22" s="627">
        <v>2674042</v>
      </c>
      <c r="AE22" s="627"/>
      <c r="AF22" s="627"/>
      <c r="AG22" s="627"/>
      <c r="AH22" s="627"/>
      <c r="AI22" s="627"/>
      <c r="AJ22" s="627"/>
      <c r="AK22" s="627"/>
      <c r="AL22" s="628">
        <v>70.900000000000006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212324</v>
      </c>
      <c r="S23" s="624"/>
      <c r="T23" s="624"/>
      <c r="U23" s="624"/>
      <c r="V23" s="624"/>
      <c r="W23" s="624"/>
      <c r="X23" s="624"/>
      <c r="Y23" s="625"/>
      <c r="Z23" s="626">
        <v>3.3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2555508</v>
      </c>
      <c r="CS24" s="613"/>
      <c r="CT24" s="613"/>
      <c r="CU24" s="613"/>
      <c r="CV24" s="613"/>
      <c r="CW24" s="613"/>
      <c r="CX24" s="613"/>
      <c r="CY24" s="614"/>
      <c r="CZ24" s="617">
        <v>39.799999999999997</v>
      </c>
      <c r="DA24" s="618"/>
      <c r="DB24" s="618"/>
      <c r="DC24" s="634"/>
      <c r="DD24" s="658">
        <v>2027124</v>
      </c>
      <c r="DE24" s="613"/>
      <c r="DF24" s="613"/>
      <c r="DG24" s="613"/>
      <c r="DH24" s="613"/>
      <c r="DI24" s="613"/>
      <c r="DJ24" s="613"/>
      <c r="DK24" s="614"/>
      <c r="DL24" s="658">
        <v>1888071</v>
      </c>
      <c r="DM24" s="613"/>
      <c r="DN24" s="613"/>
      <c r="DO24" s="613"/>
      <c r="DP24" s="613"/>
      <c r="DQ24" s="613"/>
      <c r="DR24" s="613"/>
      <c r="DS24" s="613"/>
      <c r="DT24" s="613"/>
      <c r="DU24" s="613"/>
      <c r="DV24" s="614"/>
      <c r="DW24" s="617">
        <v>49.9</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3979169</v>
      </c>
      <c r="S25" s="624"/>
      <c r="T25" s="624"/>
      <c r="U25" s="624"/>
      <c r="V25" s="624"/>
      <c r="W25" s="624"/>
      <c r="X25" s="624"/>
      <c r="Y25" s="625"/>
      <c r="Z25" s="626">
        <v>61.4</v>
      </c>
      <c r="AA25" s="626"/>
      <c r="AB25" s="626"/>
      <c r="AC25" s="626"/>
      <c r="AD25" s="627">
        <v>3766845</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1017921</v>
      </c>
      <c r="CS25" s="655"/>
      <c r="CT25" s="655"/>
      <c r="CU25" s="655"/>
      <c r="CV25" s="655"/>
      <c r="CW25" s="655"/>
      <c r="CX25" s="655"/>
      <c r="CY25" s="656"/>
      <c r="CZ25" s="628">
        <v>15.9</v>
      </c>
      <c r="DA25" s="653"/>
      <c r="DB25" s="653"/>
      <c r="DC25" s="657"/>
      <c r="DD25" s="632">
        <v>955999</v>
      </c>
      <c r="DE25" s="655"/>
      <c r="DF25" s="655"/>
      <c r="DG25" s="655"/>
      <c r="DH25" s="655"/>
      <c r="DI25" s="655"/>
      <c r="DJ25" s="655"/>
      <c r="DK25" s="656"/>
      <c r="DL25" s="632">
        <v>937727</v>
      </c>
      <c r="DM25" s="655"/>
      <c r="DN25" s="655"/>
      <c r="DO25" s="655"/>
      <c r="DP25" s="655"/>
      <c r="DQ25" s="655"/>
      <c r="DR25" s="655"/>
      <c r="DS25" s="655"/>
      <c r="DT25" s="655"/>
      <c r="DU25" s="655"/>
      <c r="DV25" s="656"/>
      <c r="DW25" s="628">
        <v>24.8</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542</v>
      </c>
      <c r="S26" s="624"/>
      <c r="T26" s="624"/>
      <c r="U26" s="624"/>
      <c r="V26" s="624"/>
      <c r="W26" s="624"/>
      <c r="X26" s="624"/>
      <c r="Y26" s="625"/>
      <c r="Z26" s="626">
        <v>0</v>
      </c>
      <c r="AA26" s="626"/>
      <c r="AB26" s="626"/>
      <c r="AC26" s="626"/>
      <c r="AD26" s="627">
        <v>542</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664948</v>
      </c>
      <c r="CS26" s="624"/>
      <c r="CT26" s="624"/>
      <c r="CU26" s="624"/>
      <c r="CV26" s="624"/>
      <c r="CW26" s="624"/>
      <c r="CX26" s="624"/>
      <c r="CY26" s="625"/>
      <c r="CZ26" s="628">
        <v>10.4</v>
      </c>
      <c r="DA26" s="653"/>
      <c r="DB26" s="653"/>
      <c r="DC26" s="657"/>
      <c r="DD26" s="632">
        <v>631131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3995</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875438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746813</v>
      </c>
      <c r="CS27" s="655"/>
      <c r="CT27" s="655"/>
      <c r="CU27" s="655"/>
      <c r="CV27" s="655"/>
      <c r="CW27" s="655"/>
      <c r="CX27" s="655"/>
      <c r="CY27" s="656"/>
      <c r="CZ27" s="628">
        <v>11.6</v>
      </c>
      <c r="DA27" s="653"/>
      <c r="DB27" s="653"/>
      <c r="DC27" s="657"/>
      <c r="DD27" s="632">
        <v>280351</v>
      </c>
      <c r="DE27" s="655"/>
      <c r="DF27" s="655"/>
      <c r="DG27" s="655"/>
      <c r="DH27" s="655"/>
      <c r="DI27" s="655"/>
      <c r="DJ27" s="655"/>
      <c r="DK27" s="656"/>
      <c r="DL27" s="632">
        <v>159570</v>
      </c>
      <c r="DM27" s="655"/>
      <c r="DN27" s="655"/>
      <c r="DO27" s="655"/>
      <c r="DP27" s="655"/>
      <c r="DQ27" s="655"/>
      <c r="DR27" s="655"/>
      <c r="DS27" s="655"/>
      <c r="DT27" s="655"/>
      <c r="DU27" s="655"/>
      <c r="DV27" s="656"/>
      <c r="DW27" s="628">
        <v>4.2</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107667</v>
      </c>
      <c r="S28" s="624"/>
      <c r="T28" s="624"/>
      <c r="U28" s="624"/>
      <c r="V28" s="624"/>
      <c r="W28" s="624"/>
      <c r="X28" s="624"/>
      <c r="Y28" s="625"/>
      <c r="Z28" s="626">
        <v>1.7</v>
      </c>
      <c r="AA28" s="626"/>
      <c r="AB28" s="626"/>
      <c r="AC28" s="626"/>
      <c r="AD28" s="627">
        <v>3300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790774</v>
      </c>
      <c r="CS28" s="624"/>
      <c r="CT28" s="624"/>
      <c r="CU28" s="624"/>
      <c r="CV28" s="624"/>
      <c r="CW28" s="624"/>
      <c r="CX28" s="624"/>
      <c r="CY28" s="625"/>
      <c r="CZ28" s="628">
        <v>12.3</v>
      </c>
      <c r="DA28" s="653"/>
      <c r="DB28" s="653"/>
      <c r="DC28" s="657"/>
      <c r="DD28" s="632">
        <v>790774</v>
      </c>
      <c r="DE28" s="624"/>
      <c r="DF28" s="624"/>
      <c r="DG28" s="624"/>
      <c r="DH28" s="624"/>
      <c r="DI28" s="624"/>
      <c r="DJ28" s="624"/>
      <c r="DK28" s="625"/>
      <c r="DL28" s="632">
        <v>790774</v>
      </c>
      <c r="DM28" s="624"/>
      <c r="DN28" s="624"/>
      <c r="DO28" s="624"/>
      <c r="DP28" s="624"/>
      <c r="DQ28" s="624"/>
      <c r="DR28" s="624"/>
      <c r="DS28" s="624"/>
      <c r="DT28" s="624"/>
      <c r="DU28" s="624"/>
      <c r="DV28" s="625"/>
      <c r="DW28" s="628">
        <v>20.9</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6735</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790643</v>
      </c>
      <c r="CS29" s="655"/>
      <c r="CT29" s="655"/>
      <c r="CU29" s="655"/>
      <c r="CV29" s="655"/>
      <c r="CW29" s="655"/>
      <c r="CX29" s="655"/>
      <c r="CY29" s="656"/>
      <c r="CZ29" s="628">
        <v>12.3</v>
      </c>
      <c r="DA29" s="653"/>
      <c r="DB29" s="653"/>
      <c r="DC29" s="657"/>
      <c r="DD29" s="632">
        <v>790643</v>
      </c>
      <c r="DE29" s="655"/>
      <c r="DF29" s="655"/>
      <c r="DG29" s="655"/>
      <c r="DH29" s="655"/>
      <c r="DI29" s="655"/>
      <c r="DJ29" s="655"/>
      <c r="DK29" s="656"/>
      <c r="DL29" s="632">
        <v>790643</v>
      </c>
      <c r="DM29" s="655"/>
      <c r="DN29" s="655"/>
      <c r="DO29" s="655"/>
      <c r="DP29" s="655"/>
      <c r="DQ29" s="655"/>
      <c r="DR29" s="655"/>
      <c r="DS29" s="655"/>
      <c r="DT29" s="655"/>
      <c r="DU29" s="655"/>
      <c r="DV29" s="656"/>
      <c r="DW29" s="628">
        <v>20.9</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1038077</v>
      </c>
      <c r="S30" s="624"/>
      <c r="T30" s="624"/>
      <c r="U30" s="624"/>
      <c r="V30" s="624"/>
      <c r="W30" s="624"/>
      <c r="X30" s="624"/>
      <c r="Y30" s="625"/>
      <c r="Z30" s="626">
        <v>16</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778327</v>
      </c>
      <c r="CS30" s="624"/>
      <c r="CT30" s="624"/>
      <c r="CU30" s="624"/>
      <c r="CV30" s="624"/>
      <c r="CW30" s="624"/>
      <c r="CX30" s="624"/>
      <c r="CY30" s="625"/>
      <c r="CZ30" s="628">
        <v>12.1</v>
      </c>
      <c r="DA30" s="653"/>
      <c r="DB30" s="653"/>
      <c r="DC30" s="657"/>
      <c r="DD30" s="632">
        <v>778327</v>
      </c>
      <c r="DE30" s="624"/>
      <c r="DF30" s="624"/>
      <c r="DG30" s="624"/>
      <c r="DH30" s="624"/>
      <c r="DI30" s="624"/>
      <c r="DJ30" s="624"/>
      <c r="DK30" s="625"/>
      <c r="DL30" s="632">
        <v>778327</v>
      </c>
      <c r="DM30" s="624"/>
      <c r="DN30" s="624"/>
      <c r="DO30" s="624"/>
      <c r="DP30" s="624"/>
      <c r="DQ30" s="624"/>
      <c r="DR30" s="624"/>
      <c r="DS30" s="624"/>
      <c r="DT30" s="624"/>
      <c r="DU30" s="624"/>
      <c r="DV30" s="625"/>
      <c r="DW30" s="628">
        <v>20.6</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v>
      </c>
      <c r="BH31" s="667"/>
      <c r="BI31" s="667"/>
      <c r="BJ31" s="667"/>
      <c r="BK31" s="667"/>
      <c r="BL31" s="667"/>
      <c r="BM31" s="618">
        <v>92.7</v>
      </c>
      <c r="BN31" s="667"/>
      <c r="BO31" s="667"/>
      <c r="BP31" s="667"/>
      <c r="BQ31" s="668"/>
      <c r="BR31" s="679">
        <v>97.5</v>
      </c>
      <c r="BS31" s="667"/>
      <c r="BT31" s="667"/>
      <c r="BU31" s="667"/>
      <c r="BV31" s="667"/>
      <c r="BW31" s="667"/>
      <c r="BX31" s="618">
        <v>92.4</v>
      </c>
      <c r="BY31" s="667"/>
      <c r="BZ31" s="667"/>
      <c r="CA31" s="667"/>
      <c r="CB31" s="668"/>
      <c r="CD31" s="661"/>
      <c r="CE31" s="662"/>
      <c r="CF31" s="620" t="s">
        <v>300</v>
      </c>
      <c r="CG31" s="621"/>
      <c r="CH31" s="621"/>
      <c r="CI31" s="621"/>
      <c r="CJ31" s="621"/>
      <c r="CK31" s="621"/>
      <c r="CL31" s="621"/>
      <c r="CM31" s="621"/>
      <c r="CN31" s="621"/>
      <c r="CO31" s="621"/>
      <c r="CP31" s="621"/>
      <c r="CQ31" s="622"/>
      <c r="CR31" s="623">
        <v>12316</v>
      </c>
      <c r="CS31" s="655"/>
      <c r="CT31" s="655"/>
      <c r="CU31" s="655"/>
      <c r="CV31" s="655"/>
      <c r="CW31" s="655"/>
      <c r="CX31" s="655"/>
      <c r="CY31" s="656"/>
      <c r="CZ31" s="628">
        <v>0.2</v>
      </c>
      <c r="DA31" s="653"/>
      <c r="DB31" s="653"/>
      <c r="DC31" s="657"/>
      <c r="DD31" s="632">
        <v>12316</v>
      </c>
      <c r="DE31" s="655"/>
      <c r="DF31" s="655"/>
      <c r="DG31" s="655"/>
      <c r="DH31" s="655"/>
      <c r="DI31" s="655"/>
      <c r="DJ31" s="655"/>
      <c r="DK31" s="656"/>
      <c r="DL31" s="632">
        <v>12316</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368062</v>
      </c>
      <c r="S32" s="624"/>
      <c r="T32" s="624"/>
      <c r="U32" s="624"/>
      <c r="V32" s="624"/>
      <c r="W32" s="624"/>
      <c r="X32" s="624"/>
      <c r="Y32" s="625"/>
      <c r="Z32" s="626">
        <v>5.7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99.6</v>
      </c>
      <c r="BH32" s="655"/>
      <c r="BI32" s="655"/>
      <c r="BJ32" s="655"/>
      <c r="BK32" s="655"/>
      <c r="BL32" s="655"/>
      <c r="BM32" s="629">
        <v>97.2</v>
      </c>
      <c r="BN32" s="655"/>
      <c r="BO32" s="655"/>
      <c r="BP32" s="655"/>
      <c r="BQ32" s="678"/>
      <c r="BR32" s="680">
        <v>99.3</v>
      </c>
      <c r="BS32" s="655"/>
      <c r="BT32" s="655"/>
      <c r="BU32" s="655"/>
      <c r="BV32" s="655"/>
      <c r="BW32" s="655"/>
      <c r="BX32" s="629">
        <v>96.6</v>
      </c>
      <c r="BY32" s="655"/>
      <c r="BZ32" s="655"/>
      <c r="CA32" s="655"/>
      <c r="CB32" s="678"/>
      <c r="CD32" s="663"/>
      <c r="CE32" s="664"/>
      <c r="CF32" s="620" t="s">
        <v>304</v>
      </c>
      <c r="CG32" s="621"/>
      <c r="CH32" s="621"/>
      <c r="CI32" s="621"/>
      <c r="CJ32" s="621"/>
      <c r="CK32" s="621"/>
      <c r="CL32" s="621"/>
      <c r="CM32" s="621"/>
      <c r="CN32" s="621"/>
      <c r="CO32" s="621"/>
      <c r="CP32" s="621"/>
      <c r="CQ32" s="622"/>
      <c r="CR32" s="623">
        <v>131</v>
      </c>
      <c r="CS32" s="624"/>
      <c r="CT32" s="624"/>
      <c r="CU32" s="624"/>
      <c r="CV32" s="624"/>
      <c r="CW32" s="624"/>
      <c r="CX32" s="624"/>
      <c r="CY32" s="625"/>
      <c r="CZ32" s="628">
        <v>0</v>
      </c>
      <c r="DA32" s="653"/>
      <c r="DB32" s="653"/>
      <c r="DC32" s="657"/>
      <c r="DD32" s="632">
        <v>131</v>
      </c>
      <c r="DE32" s="624"/>
      <c r="DF32" s="624"/>
      <c r="DG32" s="624"/>
      <c r="DH32" s="624"/>
      <c r="DI32" s="624"/>
      <c r="DJ32" s="624"/>
      <c r="DK32" s="625"/>
      <c r="DL32" s="632">
        <v>131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56542</v>
      </c>
      <c r="S33" s="624"/>
      <c r="T33" s="624"/>
      <c r="U33" s="624"/>
      <c r="V33" s="624"/>
      <c r="W33" s="624"/>
      <c r="X33" s="624"/>
      <c r="Y33" s="625"/>
      <c r="Z33" s="626">
        <v>0.9</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98.5</v>
      </c>
      <c r="BH33" s="682"/>
      <c r="BI33" s="682"/>
      <c r="BJ33" s="682"/>
      <c r="BK33" s="682"/>
      <c r="BL33" s="682"/>
      <c r="BM33" s="683">
        <v>89.6</v>
      </c>
      <c r="BN33" s="682"/>
      <c r="BO33" s="682"/>
      <c r="BP33" s="682"/>
      <c r="BQ33" s="684"/>
      <c r="BR33" s="681">
        <v>96.3</v>
      </c>
      <c r="BS33" s="682"/>
      <c r="BT33" s="682"/>
      <c r="BU33" s="682"/>
      <c r="BV33" s="682"/>
      <c r="BW33" s="682"/>
      <c r="BX33" s="683">
        <v>89.7</v>
      </c>
      <c r="BY33" s="682"/>
      <c r="BZ33" s="682"/>
      <c r="CA33" s="682"/>
      <c r="CB33" s="684"/>
      <c r="CD33" s="620" t="s">
        <v>307</v>
      </c>
      <c r="CE33" s="621"/>
      <c r="CF33" s="621"/>
      <c r="CG33" s="621"/>
      <c r="CH33" s="621"/>
      <c r="CI33" s="621"/>
      <c r="CJ33" s="621"/>
      <c r="CK33" s="621"/>
      <c r="CL33" s="621"/>
      <c r="CM33" s="621"/>
      <c r="CN33" s="621"/>
      <c r="CO33" s="621"/>
      <c r="CP33" s="621"/>
      <c r="CQ33" s="622"/>
      <c r="CR33" s="623">
        <v>2929391</v>
      </c>
      <c r="CS33" s="655"/>
      <c r="CT33" s="655"/>
      <c r="CU33" s="655"/>
      <c r="CV33" s="655"/>
      <c r="CW33" s="655"/>
      <c r="CX33" s="655"/>
      <c r="CY33" s="656"/>
      <c r="CZ33" s="628">
        <v>45.6</v>
      </c>
      <c r="DA33" s="653"/>
      <c r="DB33" s="653"/>
      <c r="DC33" s="657"/>
      <c r="DD33" s="632">
        <v>1942216</v>
      </c>
      <c r="DE33" s="655"/>
      <c r="DF33" s="655"/>
      <c r="DG33" s="655"/>
      <c r="DH33" s="655"/>
      <c r="DI33" s="655"/>
      <c r="DJ33" s="655"/>
      <c r="DK33" s="656"/>
      <c r="DL33" s="632">
        <v>1539763</v>
      </c>
      <c r="DM33" s="655"/>
      <c r="DN33" s="655"/>
      <c r="DO33" s="655"/>
      <c r="DP33" s="655"/>
      <c r="DQ33" s="655"/>
      <c r="DR33" s="655"/>
      <c r="DS33" s="655"/>
      <c r="DT33" s="655"/>
      <c r="DU33" s="655"/>
      <c r="DV33" s="656"/>
      <c r="DW33" s="628">
        <v>40.700000000000003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51944</v>
      </c>
      <c r="S34" s="624"/>
      <c r="T34" s="624"/>
      <c r="U34" s="624"/>
      <c r="V34" s="624"/>
      <c r="W34" s="624"/>
      <c r="X34" s="624"/>
      <c r="Y34" s="625"/>
      <c r="Z34" s="626">
        <v>0.8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835477</v>
      </c>
      <c r="CS34" s="624"/>
      <c r="CT34" s="624"/>
      <c r="CU34" s="624"/>
      <c r="CV34" s="624"/>
      <c r="CW34" s="624"/>
      <c r="CX34" s="624"/>
      <c r="CY34" s="625"/>
      <c r="CZ34" s="628">
        <v>13</v>
      </c>
      <c r="DA34" s="653"/>
      <c r="DB34" s="653"/>
      <c r="DC34" s="657"/>
      <c r="DD34" s="632">
        <v>582775</v>
      </c>
      <c r="DE34" s="624"/>
      <c r="DF34" s="624"/>
      <c r="DG34" s="624"/>
      <c r="DH34" s="624"/>
      <c r="DI34" s="624"/>
      <c r="DJ34" s="624"/>
      <c r="DK34" s="625"/>
      <c r="DL34" s="632">
        <v>488101</v>
      </c>
      <c r="DM34" s="624"/>
      <c r="DN34" s="624"/>
      <c r="DO34" s="624"/>
      <c r="DP34" s="624"/>
      <c r="DQ34" s="624"/>
      <c r="DR34" s="624"/>
      <c r="DS34" s="624"/>
      <c r="DT34" s="624"/>
      <c r="DU34" s="624"/>
      <c r="DV34" s="625"/>
      <c r="DW34" s="628">
        <v>12.9</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92821</v>
      </c>
      <c r="S35" s="624"/>
      <c r="T35" s="624"/>
      <c r="U35" s="624"/>
      <c r="V35" s="624"/>
      <c r="W35" s="624"/>
      <c r="X35" s="624"/>
      <c r="Y35" s="625"/>
      <c r="Z35" s="626">
        <v>1.4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83487</v>
      </c>
      <c r="CS35" s="655"/>
      <c r="CT35" s="655"/>
      <c r="CU35" s="655"/>
      <c r="CV35" s="655"/>
      <c r="CW35" s="655"/>
      <c r="CX35" s="655"/>
      <c r="CY35" s="656"/>
      <c r="CZ35" s="628">
        <v>1.3</v>
      </c>
      <c r="DA35" s="653"/>
      <c r="DB35" s="653"/>
      <c r="DC35" s="657"/>
      <c r="DD35" s="632">
        <v>40746</v>
      </c>
      <c r="DE35" s="655"/>
      <c r="DF35" s="655"/>
      <c r="DG35" s="655"/>
      <c r="DH35" s="655"/>
      <c r="DI35" s="655"/>
      <c r="DJ35" s="655"/>
      <c r="DK35" s="656"/>
      <c r="DL35" s="632">
        <v>35407</v>
      </c>
      <c r="DM35" s="655"/>
      <c r="DN35" s="655"/>
      <c r="DO35" s="655"/>
      <c r="DP35" s="655"/>
      <c r="DQ35" s="655"/>
      <c r="DR35" s="655"/>
      <c r="DS35" s="655"/>
      <c r="DT35" s="655"/>
      <c r="DU35" s="655"/>
      <c r="DV35" s="656"/>
      <c r="DW35" s="628">
        <v>0.9</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83987</v>
      </c>
      <c r="S36" s="624"/>
      <c r="T36" s="624"/>
      <c r="U36" s="624"/>
      <c r="V36" s="624"/>
      <c r="W36" s="624"/>
      <c r="X36" s="624"/>
      <c r="Y36" s="625"/>
      <c r="Z36" s="626">
        <v>1.3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697551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7719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1320486</v>
      </c>
      <c r="CS36" s="624"/>
      <c r="CT36" s="624"/>
      <c r="CU36" s="624"/>
      <c r="CV36" s="624"/>
      <c r="CW36" s="624"/>
      <c r="CX36" s="624"/>
      <c r="CY36" s="625"/>
      <c r="CZ36" s="628">
        <v>20.6</v>
      </c>
      <c r="DA36" s="653"/>
      <c r="DB36" s="653"/>
      <c r="DC36" s="657"/>
      <c r="DD36" s="632">
        <v>1027344</v>
      </c>
      <c r="DE36" s="624"/>
      <c r="DF36" s="624"/>
      <c r="DG36" s="624"/>
      <c r="DH36" s="624"/>
      <c r="DI36" s="624"/>
      <c r="DJ36" s="624"/>
      <c r="DK36" s="625"/>
      <c r="DL36" s="632">
        <v>760510</v>
      </c>
      <c r="DM36" s="624"/>
      <c r="DN36" s="624"/>
      <c r="DO36" s="624"/>
      <c r="DP36" s="624"/>
      <c r="DQ36" s="624"/>
      <c r="DR36" s="624"/>
      <c r="DS36" s="624"/>
      <c r="DT36" s="624"/>
      <c r="DU36" s="624"/>
      <c r="DV36" s="625"/>
      <c r="DW36" s="628">
        <v>20.100000000000001</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150469</v>
      </c>
      <c r="S37" s="624"/>
      <c r="T37" s="624"/>
      <c r="U37" s="624"/>
      <c r="V37" s="624"/>
      <c r="W37" s="624"/>
      <c r="X37" s="624"/>
      <c r="Y37" s="625"/>
      <c r="Z37" s="626">
        <v>2.2999999999999998</v>
      </c>
      <c r="AA37" s="626"/>
      <c r="AB37" s="626"/>
      <c r="AC37" s="626"/>
      <c r="AD37" s="627">
        <v>6</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245608</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-21118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204613</v>
      </c>
      <c r="CS37" s="655"/>
      <c r="CT37" s="655"/>
      <c r="CU37" s="655"/>
      <c r="CV37" s="655"/>
      <c r="CW37" s="655"/>
      <c r="CX37" s="655"/>
      <c r="CY37" s="656"/>
      <c r="CZ37" s="628">
        <v>3.2</v>
      </c>
      <c r="DA37" s="653"/>
      <c r="DB37" s="653"/>
      <c r="DC37" s="657"/>
      <c r="DD37" s="632">
        <v>197237</v>
      </c>
      <c r="DE37" s="655"/>
      <c r="DF37" s="655"/>
      <c r="DG37" s="655"/>
      <c r="DH37" s="655"/>
      <c r="DI37" s="655"/>
      <c r="DJ37" s="655"/>
      <c r="DK37" s="656"/>
      <c r="DL37" s="632">
        <v>197237</v>
      </c>
      <c r="DM37" s="655"/>
      <c r="DN37" s="655"/>
      <c r="DO37" s="655"/>
      <c r="DP37" s="655"/>
      <c r="DQ37" s="655"/>
      <c r="DR37" s="655"/>
      <c r="DS37" s="655"/>
      <c r="DT37" s="655"/>
      <c r="DU37" s="655"/>
      <c r="DV37" s="656"/>
      <c r="DW37" s="628">
        <v>5.2</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537989</v>
      </c>
      <c r="S38" s="624"/>
      <c r="T38" s="624"/>
      <c r="U38" s="624"/>
      <c r="V38" s="624"/>
      <c r="W38" s="624"/>
      <c r="X38" s="624"/>
      <c r="Y38" s="625"/>
      <c r="Z38" s="626">
        <v>8.3000000000000007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95945</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907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355998</v>
      </c>
      <c r="CS38" s="624"/>
      <c r="CT38" s="624"/>
      <c r="CU38" s="624"/>
      <c r="CV38" s="624"/>
      <c r="CW38" s="624"/>
      <c r="CX38" s="624"/>
      <c r="CY38" s="625"/>
      <c r="CZ38" s="628">
        <v>5.5</v>
      </c>
      <c r="DA38" s="653"/>
      <c r="DB38" s="653"/>
      <c r="DC38" s="657"/>
      <c r="DD38" s="632">
        <v>284746</v>
      </c>
      <c r="DE38" s="624"/>
      <c r="DF38" s="624"/>
      <c r="DG38" s="624"/>
      <c r="DH38" s="624"/>
      <c r="DI38" s="624"/>
      <c r="DJ38" s="624"/>
      <c r="DK38" s="625"/>
      <c r="DL38" s="632">
        <v>254244</v>
      </c>
      <c r="DM38" s="624"/>
      <c r="DN38" s="624"/>
      <c r="DO38" s="624"/>
      <c r="DP38" s="624"/>
      <c r="DQ38" s="624"/>
      <c r="DR38" s="624"/>
      <c r="DS38" s="624"/>
      <c r="DT38" s="624"/>
      <c r="DU38" s="624"/>
      <c r="DV38" s="625"/>
      <c r="DW38" s="628">
        <v>6.7</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1377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281163</v>
      </c>
      <c r="CS39" s="655"/>
      <c r="CT39" s="655"/>
      <c r="CU39" s="655"/>
      <c r="CV39" s="655"/>
      <c r="CW39" s="655"/>
      <c r="CX39" s="655"/>
      <c r="CY39" s="656"/>
      <c r="CZ39" s="628">
        <v>4.4000000000000004</v>
      </c>
      <c r="DA39" s="653"/>
      <c r="DB39" s="653"/>
      <c r="DC39" s="657"/>
      <c r="DD39" s="632">
        <v>5104</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15789</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76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52780</v>
      </c>
      <c r="CS40" s="624"/>
      <c r="CT40" s="624"/>
      <c r="CU40" s="624"/>
      <c r="CV40" s="624"/>
      <c r="CW40" s="624"/>
      <c r="CX40" s="624"/>
      <c r="CY40" s="625"/>
      <c r="CZ40" s="628">
        <v>0.8</v>
      </c>
      <c r="DA40" s="653"/>
      <c r="DB40" s="653"/>
      <c r="DC40" s="657"/>
      <c r="DD40" s="632">
        <v>1501</v>
      </c>
      <c r="DE40" s="624"/>
      <c r="DF40" s="624"/>
      <c r="DG40" s="624"/>
      <c r="DH40" s="624"/>
      <c r="DI40" s="624"/>
      <c r="DJ40" s="624"/>
      <c r="DK40" s="625"/>
      <c r="DL40" s="632">
        <v>1501</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6477999</v>
      </c>
      <c r="S41" s="696"/>
      <c r="T41" s="696"/>
      <c r="U41" s="696"/>
      <c r="V41" s="696"/>
      <c r="W41" s="696"/>
      <c r="X41" s="696"/>
      <c r="Y41" s="700"/>
      <c r="Z41" s="701">
        <v>100</v>
      </c>
      <c r="AA41" s="701"/>
      <c r="AB41" s="701"/>
      <c r="AC41" s="701"/>
      <c r="AD41" s="702">
        <v>3770693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113295</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242703</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422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932932</v>
      </c>
      <c r="CS42" s="655"/>
      <c r="CT42" s="655"/>
      <c r="CU42" s="655"/>
      <c r="CV42" s="655"/>
      <c r="CW42" s="655"/>
      <c r="CX42" s="655"/>
      <c r="CY42" s="656"/>
      <c r="CZ42" s="628">
        <v>14.5</v>
      </c>
      <c r="DA42" s="653"/>
      <c r="DB42" s="653"/>
      <c r="DC42" s="657"/>
      <c r="DD42" s="632">
        <v>206615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14056</v>
      </c>
      <c r="CS43" s="655"/>
      <c r="CT43" s="655"/>
      <c r="CU43" s="655"/>
      <c r="CV43" s="655"/>
      <c r="CW43" s="655"/>
      <c r="CX43" s="655"/>
      <c r="CY43" s="656"/>
      <c r="CZ43" s="628">
        <v>0.2</v>
      </c>
      <c r="DA43" s="653"/>
      <c r="DB43" s="653"/>
      <c r="DC43" s="657"/>
      <c r="DD43" s="632">
        <v>14056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913205</v>
      </c>
      <c r="CS44" s="624"/>
      <c r="CT44" s="624"/>
      <c r="CU44" s="624"/>
      <c r="CV44" s="624"/>
      <c r="CW44" s="624"/>
      <c r="CX44" s="624"/>
      <c r="CY44" s="625"/>
      <c r="CZ44" s="628">
        <v>14.2</v>
      </c>
      <c r="DA44" s="629"/>
      <c r="DB44" s="629"/>
      <c r="DC44" s="635"/>
      <c r="DD44" s="632">
        <v>196177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307830</v>
      </c>
      <c r="CS45" s="655"/>
      <c r="CT45" s="655"/>
      <c r="CU45" s="655"/>
      <c r="CV45" s="655"/>
      <c r="CW45" s="655"/>
      <c r="CX45" s="655"/>
      <c r="CY45" s="656"/>
      <c r="CZ45" s="628">
        <v>4.8</v>
      </c>
      <c r="DA45" s="653"/>
      <c r="DB45" s="653"/>
      <c r="DC45" s="657"/>
      <c r="DD45" s="632">
        <v>12490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508559</v>
      </c>
      <c r="CS46" s="624"/>
      <c r="CT46" s="624"/>
      <c r="CU46" s="624"/>
      <c r="CV46" s="624"/>
      <c r="CW46" s="624"/>
      <c r="CX46" s="624"/>
      <c r="CY46" s="625"/>
      <c r="CZ46" s="628">
        <v>7.9</v>
      </c>
      <c r="DA46" s="629"/>
      <c r="DB46" s="629"/>
      <c r="DC46" s="635"/>
      <c r="DD46" s="632">
        <v>157171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19727</v>
      </c>
      <c r="CS47" s="655"/>
      <c r="CT47" s="655"/>
      <c r="CU47" s="655"/>
      <c r="CV47" s="655"/>
      <c r="CW47" s="655"/>
      <c r="CX47" s="655"/>
      <c r="CY47" s="656"/>
      <c r="CZ47" s="628">
        <v>0.3</v>
      </c>
      <c r="DA47" s="653"/>
      <c r="DB47" s="653"/>
      <c r="DC47" s="657"/>
      <c r="DD47" s="632">
        <v>10438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6417831</v>
      </c>
      <c r="CS49" s="682"/>
      <c r="CT49" s="682"/>
      <c r="CU49" s="682"/>
      <c r="CV49" s="682"/>
      <c r="CW49" s="682"/>
      <c r="CX49" s="682"/>
      <c r="CY49" s="711"/>
      <c r="CZ49" s="703">
        <v>100</v>
      </c>
      <c r="DA49" s="712"/>
      <c r="DB49" s="712"/>
      <c r="DC49" s="713"/>
      <c r="DD49" s="714">
        <v>4175955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Lcggtq/UFSD4Y/7cLyElvURS1NBjCQu636M8e3+tijFWRSYaXoU074hRYiDz/9CuGaP6cRknCSn7AFf8KYnHw==" saltValue="F6EZ2DWwjE8aDevjnAKr9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6478</v>
      </c>
      <c r="R7" s="753"/>
      <c r="S7" s="753"/>
      <c r="T7" s="753"/>
      <c r="U7" s="753"/>
      <c r="V7" s="753">
        <v>6418</v>
      </c>
      <c r="W7" s="753"/>
      <c r="X7" s="753"/>
      <c r="Y7" s="753"/>
      <c r="Z7" s="753"/>
      <c r="AA7" s="753">
        <v>60</v>
      </c>
      <c r="AB7" s="753"/>
      <c r="AC7" s="753"/>
      <c r="AD7" s="753"/>
      <c r="AE7" s="754"/>
      <c r="AF7" s="755">
        <v>44</v>
      </c>
      <c r="AG7" s="756"/>
      <c r="AH7" s="756"/>
      <c r="AI7" s="756"/>
      <c r="AJ7" s="757"/>
      <c r="AK7" s="758">
        <v>93</v>
      </c>
      <c r="AL7" s="759"/>
      <c r="AM7" s="759"/>
      <c r="AN7" s="759"/>
      <c r="AO7" s="759"/>
      <c r="AP7" s="759">
        <v>5397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6478</v>
      </c>
      <c r="R23" s="793"/>
      <c r="S23" s="793"/>
      <c r="T23" s="793"/>
      <c r="U23" s="793"/>
      <c r="V23" s="793">
        <v>6418</v>
      </c>
      <c r="W23" s="793"/>
      <c r="X23" s="793"/>
      <c r="Y23" s="793"/>
      <c r="Z23" s="793"/>
      <c r="AA23" s="793">
        <v>60</v>
      </c>
      <c r="AB23" s="793"/>
      <c r="AC23" s="793"/>
      <c r="AD23" s="793"/>
      <c r="AE23" s="794"/>
      <c r="AF23" s="795">
        <v>44</v>
      </c>
      <c r="AG23" s="793"/>
      <c r="AH23" s="793"/>
      <c r="AI23" s="793"/>
      <c r="AJ23" s="796"/>
      <c r="AK23" s="797"/>
      <c r="AL23" s="798"/>
      <c r="AM23" s="798"/>
      <c r="AN23" s="798"/>
      <c r="AO23" s="798"/>
      <c r="AP23" s="793">
        <v>5397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839</v>
      </c>
      <c r="R28" s="823"/>
      <c r="S28" s="823"/>
      <c r="T28" s="823"/>
      <c r="U28" s="823"/>
      <c r="V28" s="823">
        <v>831</v>
      </c>
      <c r="W28" s="823"/>
      <c r="X28" s="823"/>
      <c r="Y28" s="823"/>
      <c r="Z28" s="823"/>
      <c r="AA28" s="823">
        <v>8</v>
      </c>
      <c r="AB28" s="823"/>
      <c r="AC28" s="823"/>
      <c r="AD28" s="823"/>
      <c r="AE28" s="824"/>
      <c r="AF28" s="825">
        <v>8</v>
      </c>
      <c r="AG28" s="823"/>
      <c r="AH28" s="823"/>
      <c r="AI28" s="823"/>
      <c r="AJ28" s="826"/>
      <c r="AK28" s="827">
        <v>125</v>
      </c>
      <c r="AL28" s="828"/>
      <c r="AM28" s="828"/>
      <c r="AN28" s="828"/>
      <c r="AO28" s="828"/>
      <c r="AP28" s="828" t="s">
        <v>544</v>
      </c>
      <c r="AQ28" s="828"/>
      <c r="AR28" s="828"/>
      <c r="AS28" s="828"/>
      <c r="AT28" s="828"/>
      <c r="AU28" s="828" t="s">
        <v>544</v>
      </c>
      <c r="AV28" s="828"/>
      <c r="AW28" s="828"/>
      <c r="AX28" s="828"/>
      <c r="AY28" s="828"/>
      <c r="AZ28" s="829" t="s">
        <v>544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694</v>
      </c>
      <c r="R29" s="784"/>
      <c r="S29" s="784"/>
      <c r="T29" s="784"/>
      <c r="U29" s="784"/>
      <c r="V29" s="784">
        <v>694</v>
      </c>
      <c r="W29" s="784"/>
      <c r="X29" s="784"/>
      <c r="Y29" s="784"/>
      <c r="Z29" s="784"/>
      <c r="AA29" s="784">
        <v>1</v>
      </c>
      <c r="AB29" s="784"/>
      <c r="AC29" s="784"/>
      <c r="AD29" s="784"/>
      <c r="AE29" s="785"/>
      <c r="AF29" s="786">
        <v>1</v>
      </c>
      <c r="AG29" s="787"/>
      <c r="AH29" s="787"/>
      <c r="AI29" s="787"/>
      <c r="AJ29" s="788"/>
      <c r="AK29" s="834">
        <v>121</v>
      </c>
      <c r="AL29" s="830"/>
      <c r="AM29" s="830"/>
      <c r="AN29" s="830"/>
      <c r="AO29" s="830"/>
      <c r="AP29" s="830" t="s">
        <v>544</v>
      </c>
      <c r="AQ29" s="830"/>
      <c r="AR29" s="830"/>
      <c r="AS29" s="830"/>
      <c r="AT29" s="830"/>
      <c r="AU29" s="830" t="s">
        <v>544</v>
      </c>
      <c r="AV29" s="830"/>
      <c r="AW29" s="830"/>
      <c r="AX29" s="830"/>
      <c r="AY29" s="830"/>
      <c r="AZ29" s="831" t="s">
        <v>544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97</v>
      </c>
      <c r="R30" s="784"/>
      <c r="S30" s="784"/>
      <c r="T30" s="784"/>
      <c r="U30" s="784"/>
      <c r="V30" s="784">
        <v>96</v>
      </c>
      <c r="W30" s="784"/>
      <c r="X30" s="784"/>
      <c r="Y30" s="784"/>
      <c r="Z30" s="784"/>
      <c r="AA30" s="784">
        <v>0</v>
      </c>
      <c r="AB30" s="784"/>
      <c r="AC30" s="784"/>
      <c r="AD30" s="784"/>
      <c r="AE30" s="785"/>
      <c r="AF30" s="786">
        <v>0</v>
      </c>
      <c r="AG30" s="787"/>
      <c r="AH30" s="787"/>
      <c r="AI30" s="787"/>
      <c r="AJ30" s="788"/>
      <c r="AK30" s="834">
        <v>41</v>
      </c>
      <c r="AL30" s="830"/>
      <c r="AM30" s="830"/>
      <c r="AN30" s="830"/>
      <c r="AO30" s="830"/>
      <c r="AP30" s="830" t="s">
        <v>544</v>
      </c>
      <c r="AQ30" s="830"/>
      <c r="AR30" s="830"/>
      <c r="AS30" s="830"/>
      <c r="AT30" s="830"/>
      <c r="AU30" s="830" t="s">
        <v>544</v>
      </c>
      <c r="AV30" s="830"/>
      <c r="AW30" s="830"/>
      <c r="AX30" s="830"/>
      <c r="AY30" s="830"/>
      <c r="AZ30" s="831" t="s">
        <v>544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262</v>
      </c>
      <c r="R31" s="784"/>
      <c r="S31" s="784"/>
      <c r="T31" s="784"/>
      <c r="U31" s="784"/>
      <c r="V31" s="784">
        <v>233</v>
      </c>
      <c r="W31" s="784"/>
      <c r="X31" s="784"/>
      <c r="Y31" s="784"/>
      <c r="Z31" s="784"/>
      <c r="AA31" s="784">
        <v>29</v>
      </c>
      <c r="AB31" s="784"/>
      <c r="AC31" s="784"/>
      <c r="AD31" s="784"/>
      <c r="AE31" s="785"/>
      <c r="AF31" s="786">
        <v>89</v>
      </c>
      <c r="AG31" s="787"/>
      <c r="AH31" s="787"/>
      <c r="AI31" s="787"/>
      <c r="AJ31" s="788"/>
      <c r="AK31" s="834">
        <v>29</v>
      </c>
      <c r="AL31" s="830"/>
      <c r="AM31" s="830"/>
      <c r="AN31" s="830"/>
      <c r="AO31" s="830"/>
      <c r="AP31" s="830">
        <v>1044</v>
      </c>
      <c r="AQ31" s="830"/>
      <c r="AR31" s="830"/>
      <c r="AS31" s="830"/>
      <c r="AT31" s="830"/>
      <c r="AU31" s="830">
        <v>530</v>
      </c>
      <c r="AV31" s="830"/>
      <c r="AW31" s="830"/>
      <c r="AX31" s="830"/>
      <c r="AY31" s="830"/>
      <c r="AZ31" s="831" t="s">
        <v>544</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97</v>
      </c>
      <c r="AG63" s="844"/>
      <c r="AH63" s="844"/>
      <c r="AI63" s="844"/>
      <c r="AJ63" s="845"/>
      <c r="AK63" s="846"/>
      <c r="AL63" s="841"/>
      <c r="AM63" s="841"/>
      <c r="AN63" s="841"/>
      <c r="AO63" s="841"/>
      <c r="AP63" s="844">
        <v>1044</v>
      </c>
      <c r="AQ63" s="844"/>
      <c r="AR63" s="844"/>
      <c r="AS63" s="844"/>
      <c r="AT63" s="844"/>
      <c r="AU63" s="844">
        <v>530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545</v>
      </c>
      <c r="C68" s="870"/>
      <c r="D68" s="870"/>
      <c r="E68" s="870"/>
      <c r="F68" s="870"/>
      <c r="G68" s="870"/>
      <c r="H68" s="870"/>
      <c r="I68" s="870"/>
      <c r="J68" s="870"/>
      <c r="K68" s="870"/>
      <c r="L68" s="870"/>
      <c r="M68" s="870"/>
      <c r="N68" s="870"/>
      <c r="O68" s="870"/>
      <c r="P68" s="871"/>
      <c r="Q68" s="872">
        <v>8593</v>
      </c>
      <c r="R68" s="866"/>
      <c r="S68" s="866"/>
      <c r="T68" s="866"/>
      <c r="U68" s="866"/>
      <c r="V68" s="866">
        <v>7983</v>
      </c>
      <c r="W68" s="866"/>
      <c r="X68" s="866"/>
      <c r="Y68" s="866"/>
      <c r="Z68" s="866"/>
      <c r="AA68" s="866">
        <v>610</v>
      </c>
      <c r="AB68" s="866"/>
      <c r="AC68" s="866"/>
      <c r="AD68" s="866"/>
      <c r="AE68" s="866"/>
      <c r="AF68" s="866">
        <v>610</v>
      </c>
      <c r="AG68" s="866"/>
      <c r="AH68" s="866"/>
      <c r="AI68" s="866"/>
      <c r="AJ68" s="866"/>
      <c r="AK68" s="866">
        <v>58</v>
      </c>
      <c r="AL68" s="866"/>
      <c r="AM68" s="866"/>
      <c r="AN68" s="866"/>
      <c r="AO68" s="866"/>
      <c r="AP68" s="866" t="s">
        <v>544</v>
      </c>
      <c r="AQ68" s="866"/>
      <c r="AR68" s="866"/>
      <c r="AS68" s="866"/>
      <c r="AT68" s="866"/>
      <c r="AU68" s="866" t="s">
        <v>544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546</v>
      </c>
      <c r="C69" s="874"/>
      <c r="D69" s="874"/>
      <c r="E69" s="874"/>
      <c r="F69" s="874"/>
      <c r="G69" s="874"/>
      <c r="H69" s="874"/>
      <c r="I69" s="874"/>
      <c r="J69" s="874"/>
      <c r="K69" s="874"/>
      <c r="L69" s="874"/>
      <c r="M69" s="874"/>
      <c r="N69" s="874"/>
      <c r="O69" s="874"/>
      <c r="P69" s="875"/>
      <c r="Q69" s="876">
        <v>114</v>
      </c>
      <c r="R69" s="830"/>
      <c r="S69" s="830"/>
      <c r="T69" s="830"/>
      <c r="U69" s="830"/>
      <c r="V69" s="830">
        <v>100</v>
      </c>
      <c r="W69" s="830"/>
      <c r="X69" s="830"/>
      <c r="Y69" s="830"/>
      <c r="Z69" s="830"/>
      <c r="AA69" s="830">
        <v>15</v>
      </c>
      <c r="AB69" s="830"/>
      <c r="AC69" s="830"/>
      <c r="AD69" s="830"/>
      <c r="AE69" s="830"/>
      <c r="AF69" s="830">
        <v>15</v>
      </c>
      <c r="AG69" s="830"/>
      <c r="AH69" s="830"/>
      <c r="AI69" s="830"/>
      <c r="AJ69" s="830"/>
      <c r="AK69" s="830" t="s">
        <v>557</v>
      </c>
      <c r="AL69" s="830"/>
      <c r="AM69" s="830"/>
      <c r="AN69" s="830"/>
      <c r="AO69" s="830"/>
      <c r="AP69" s="830">
        <v>0</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547</v>
      </c>
      <c r="C70" s="874"/>
      <c r="D70" s="874"/>
      <c r="E70" s="874"/>
      <c r="F70" s="874"/>
      <c r="G70" s="874"/>
      <c r="H70" s="874"/>
      <c r="I70" s="874"/>
      <c r="J70" s="874"/>
      <c r="K70" s="874"/>
      <c r="L70" s="874"/>
      <c r="M70" s="874"/>
      <c r="N70" s="874"/>
      <c r="O70" s="874"/>
      <c r="P70" s="875"/>
      <c r="Q70" s="876">
        <v>1039</v>
      </c>
      <c r="R70" s="830"/>
      <c r="S70" s="830"/>
      <c r="T70" s="830"/>
      <c r="U70" s="830"/>
      <c r="V70" s="830">
        <v>949</v>
      </c>
      <c r="W70" s="830"/>
      <c r="X70" s="830"/>
      <c r="Y70" s="830"/>
      <c r="Z70" s="830"/>
      <c r="AA70" s="830">
        <v>90</v>
      </c>
      <c r="AB70" s="830"/>
      <c r="AC70" s="830"/>
      <c r="AD70" s="830"/>
      <c r="AE70" s="830"/>
      <c r="AF70" s="830">
        <v>38</v>
      </c>
      <c r="AG70" s="830"/>
      <c r="AH70" s="830"/>
      <c r="AI70" s="830"/>
      <c r="AJ70" s="830"/>
      <c r="AK70" s="830" t="s">
        <v>557</v>
      </c>
      <c r="AL70" s="830"/>
      <c r="AM70" s="830"/>
      <c r="AN70" s="830"/>
      <c r="AO70" s="830"/>
      <c r="AP70" s="830" t="s">
        <v>544</v>
      </c>
      <c r="AQ70" s="830"/>
      <c r="AR70" s="830"/>
      <c r="AS70" s="830"/>
      <c r="AT70" s="830"/>
      <c r="AU70" s="830" t="s">
        <v>544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548</v>
      </c>
      <c r="C71" s="874"/>
      <c r="D71" s="874"/>
      <c r="E71" s="874"/>
      <c r="F71" s="874"/>
      <c r="G71" s="874"/>
      <c r="H71" s="874"/>
      <c r="I71" s="874"/>
      <c r="J71" s="874"/>
      <c r="K71" s="874"/>
      <c r="L71" s="874"/>
      <c r="M71" s="874"/>
      <c r="N71" s="874"/>
      <c r="O71" s="874"/>
      <c r="P71" s="875"/>
      <c r="Q71" s="876">
        <v>110</v>
      </c>
      <c r="R71" s="830"/>
      <c r="S71" s="830"/>
      <c r="T71" s="830"/>
      <c r="U71" s="830"/>
      <c r="V71" s="830">
        <v>93</v>
      </c>
      <c r="W71" s="830"/>
      <c r="X71" s="830"/>
      <c r="Y71" s="830"/>
      <c r="Z71" s="830"/>
      <c r="AA71" s="830">
        <v>17</v>
      </c>
      <c r="AB71" s="830"/>
      <c r="AC71" s="830"/>
      <c r="AD71" s="830"/>
      <c r="AE71" s="830"/>
      <c r="AF71" s="830">
        <v>17</v>
      </c>
      <c r="AG71" s="830"/>
      <c r="AH71" s="830"/>
      <c r="AI71" s="830"/>
      <c r="AJ71" s="830"/>
      <c r="AK71" s="830" t="s">
        <v>557</v>
      </c>
      <c r="AL71" s="830"/>
      <c r="AM71" s="830"/>
      <c r="AN71" s="830"/>
      <c r="AO71" s="830"/>
      <c r="AP71" s="830" t="s">
        <v>544</v>
      </c>
      <c r="AQ71" s="830"/>
      <c r="AR71" s="830"/>
      <c r="AS71" s="830"/>
      <c r="AT71" s="830"/>
      <c r="AU71" s="830" t="s">
        <v>544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549</v>
      </c>
      <c r="C72" s="874"/>
      <c r="D72" s="874"/>
      <c r="E72" s="874"/>
      <c r="F72" s="874"/>
      <c r="G72" s="874"/>
      <c r="H72" s="874"/>
      <c r="I72" s="874"/>
      <c r="J72" s="874"/>
      <c r="K72" s="874"/>
      <c r="L72" s="874"/>
      <c r="M72" s="874"/>
      <c r="N72" s="874"/>
      <c r="O72" s="874"/>
      <c r="P72" s="875"/>
      <c r="Q72" s="876">
        <v>293727</v>
      </c>
      <c r="R72" s="830"/>
      <c r="S72" s="830"/>
      <c r="T72" s="830"/>
      <c r="U72" s="830"/>
      <c r="V72" s="830">
        <v>290111</v>
      </c>
      <c r="W72" s="830"/>
      <c r="X72" s="830"/>
      <c r="Y72" s="830"/>
      <c r="Z72" s="830"/>
      <c r="AA72" s="830">
        <v>3616</v>
      </c>
      <c r="AB72" s="830"/>
      <c r="AC72" s="830"/>
      <c r="AD72" s="830"/>
      <c r="AE72" s="830"/>
      <c r="AF72" s="830">
        <v>3616</v>
      </c>
      <c r="AG72" s="830"/>
      <c r="AH72" s="830"/>
      <c r="AI72" s="830"/>
      <c r="AJ72" s="830"/>
      <c r="AK72" s="830">
        <v>27</v>
      </c>
      <c r="AL72" s="830"/>
      <c r="AM72" s="830"/>
      <c r="AN72" s="830"/>
      <c r="AO72" s="830"/>
      <c r="AP72" s="830" t="s">
        <v>544</v>
      </c>
      <c r="AQ72" s="830"/>
      <c r="AR72" s="830"/>
      <c r="AS72" s="830"/>
      <c r="AT72" s="830"/>
      <c r="AU72" s="830" t="s">
        <v>544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550</v>
      </c>
      <c r="C73" s="874"/>
      <c r="D73" s="874"/>
      <c r="E73" s="874"/>
      <c r="F73" s="874"/>
      <c r="G73" s="874"/>
      <c r="H73" s="874"/>
      <c r="I73" s="874"/>
      <c r="J73" s="874"/>
      <c r="K73" s="874"/>
      <c r="L73" s="874"/>
      <c r="M73" s="874"/>
      <c r="N73" s="874"/>
      <c r="O73" s="874"/>
      <c r="P73" s="875"/>
      <c r="Q73" s="876">
        <v>975</v>
      </c>
      <c r="R73" s="830"/>
      <c r="S73" s="830"/>
      <c r="T73" s="830"/>
      <c r="U73" s="830"/>
      <c r="V73" s="830">
        <v>956</v>
      </c>
      <c r="W73" s="830"/>
      <c r="X73" s="830"/>
      <c r="Y73" s="830"/>
      <c r="Z73" s="830"/>
      <c r="AA73" s="830">
        <v>19</v>
      </c>
      <c r="AB73" s="830"/>
      <c r="AC73" s="830"/>
      <c r="AD73" s="830"/>
      <c r="AE73" s="830"/>
      <c r="AF73" s="830">
        <v>-543</v>
      </c>
      <c r="AG73" s="830"/>
      <c r="AH73" s="830"/>
      <c r="AI73" s="830"/>
      <c r="AJ73" s="830"/>
      <c r="AK73" s="830">
        <v>151</v>
      </c>
      <c r="AL73" s="830"/>
      <c r="AM73" s="830"/>
      <c r="AN73" s="830"/>
      <c r="AO73" s="830"/>
      <c r="AP73" s="830">
        <v>1290</v>
      </c>
      <c r="AQ73" s="830"/>
      <c r="AR73" s="830"/>
      <c r="AS73" s="830"/>
      <c r="AT73" s="830"/>
      <c r="AU73" s="830">
        <v>905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551</v>
      </c>
      <c r="C74" s="874"/>
      <c r="D74" s="874"/>
      <c r="E74" s="874"/>
      <c r="F74" s="874"/>
      <c r="G74" s="874"/>
      <c r="H74" s="874"/>
      <c r="I74" s="874"/>
      <c r="J74" s="874"/>
      <c r="K74" s="874"/>
      <c r="L74" s="874"/>
      <c r="M74" s="874"/>
      <c r="N74" s="874"/>
      <c r="O74" s="874"/>
      <c r="P74" s="875"/>
      <c r="Q74" s="876">
        <v>269</v>
      </c>
      <c r="R74" s="830"/>
      <c r="S74" s="830"/>
      <c r="T74" s="830"/>
      <c r="U74" s="830"/>
      <c r="V74" s="830">
        <v>265</v>
      </c>
      <c r="W74" s="830"/>
      <c r="X74" s="830"/>
      <c r="Y74" s="830"/>
      <c r="Z74" s="830"/>
      <c r="AA74" s="830">
        <v>4</v>
      </c>
      <c r="AB74" s="830"/>
      <c r="AC74" s="830"/>
      <c r="AD74" s="830"/>
      <c r="AE74" s="830"/>
      <c r="AF74" s="830">
        <v>-71</v>
      </c>
      <c r="AG74" s="830"/>
      <c r="AH74" s="830"/>
      <c r="AI74" s="830"/>
      <c r="AJ74" s="830"/>
      <c r="AK74" s="830">
        <v>133</v>
      </c>
      <c r="AL74" s="830"/>
      <c r="AM74" s="830"/>
      <c r="AN74" s="830"/>
      <c r="AO74" s="830"/>
      <c r="AP74" s="830">
        <v>230</v>
      </c>
      <c r="AQ74" s="830"/>
      <c r="AR74" s="830"/>
      <c r="AS74" s="830"/>
      <c r="AT74" s="830"/>
      <c r="AU74" s="830">
        <v>21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3682</v>
      </c>
      <c r="AG88" s="844"/>
      <c r="AH88" s="844"/>
      <c r="AI88" s="844"/>
      <c r="AJ88" s="844"/>
      <c r="AK88" s="841"/>
      <c r="AL88" s="841"/>
      <c r="AM88" s="841"/>
      <c r="AN88" s="841"/>
      <c r="AO88" s="841"/>
      <c r="AP88" s="844">
        <v>1520</v>
      </c>
      <c r="AQ88" s="844"/>
      <c r="AR88" s="844"/>
      <c r="AS88" s="844"/>
      <c r="AT88" s="844"/>
      <c r="AU88" s="844">
        <v>926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x14ac:dyDescent="0.15">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801351</v>
      </c>
      <c r="AB110" s="900"/>
      <c r="AC110" s="900"/>
      <c r="AD110" s="900"/>
      <c r="AE110" s="901"/>
      <c r="AF110" s="902">
        <v>796774</v>
      </c>
      <c r="AG110" s="900"/>
      <c r="AH110" s="900"/>
      <c r="AI110" s="900"/>
      <c r="AJ110" s="901"/>
      <c r="AK110" s="902">
        <v>790643</v>
      </c>
      <c r="AL110" s="900"/>
      <c r="AM110" s="900"/>
      <c r="AN110" s="900"/>
      <c r="AO110" s="901"/>
      <c r="AP110" s="903">
        <v>24.6</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5934590</v>
      </c>
      <c r="BR110" s="931"/>
      <c r="BS110" s="931"/>
      <c r="BT110" s="931"/>
      <c r="BU110" s="931"/>
      <c r="BV110" s="931">
        <v>5637321</v>
      </c>
      <c r="BW110" s="931"/>
      <c r="BX110" s="931"/>
      <c r="BY110" s="931"/>
      <c r="BZ110" s="931"/>
      <c r="CA110" s="931">
        <v>5396983</v>
      </c>
      <c r="CB110" s="931"/>
      <c r="CC110" s="931"/>
      <c r="CD110" s="931"/>
      <c r="CE110" s="931"/>
      <c r="CF110" s="944">
        <v>168.1</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620117</v>
      </c>
      <c r="BR112" s="926"/>
      <c r="BS112" s="926"/>
      <c r="BT112" s="926"/>
      <c r="BU112" s="926"/>
      <c r="BV112" s="926">
        <v>598002</v>
      </c>
      <c r="BW112" s="926"/>
      <c r="BX112" s="926"/>
      <c r="BY112" s="926"/>
      <c r="BZ112" s="926"/>
      <c r="CA112" s="926">
        <v>530253</v>
      </c>
      <c r="CB112" s="926"/>
      <c r="CC112" s="926"/>
      <c r="CD112" s="926"/>
      <c r="CE112" s="926"/>
      <c r="CF112" s="920">
        <v>16.5</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43280</v>
      </c>
      <c r="AB113" s="938"/>
      <c r="AC113" s="938"/>
      <c r="AD113" s="938"/>
      <c r="AE113" s="939"/>
      <c r="AF113" s="940">
        <v>50560</v>
      </c>
      <c r="AG113" s="938"/>
      <c r="AH113" s="938"/>
      <c r="AI113" s="938"/>
      <c r="AJ113" s="939"/>
      <c r="AK113" s="940">
        <v>36905</v>
      </c>
      <c r="AL113" s="938"/>
      <c r="AM113" s="938"/>
      <c r="AN113" s="938"/>
      <c r="AO113" s="939"/>
      <c r="AP113" s="941">
        <v>1.1000000000000001</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892841</v>
      </c>
      <c r="BR113" s="926"/>
      <c r="BS113" s="926"/>
      <c r="BT113" s="926"/>
      <c r="BU113" s="926"/>
      <c r="BV113" s="926">
        <v>1000807</v>
      </c>
      <c r="BW113" s="926"/>
      <c r="BX113" s="926"/>
      <c r="BY113" s="926"/>
      <c r="BZ113" s="926"/>
      <c r="CA113" s="926">
        <v>925696</v>
      </c>
      <c r="CB113" s="926"/>
      <c r="CC113" s="926"/>
      <c r="CD113" s="926"/>
      <c r="CE113" s="926"/>
      <c r="CF113" s="920">
        <v>28.8</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75570</v>
      </c>
      <c r="AB114" s="959"/>
      <c r="AC114" s="959"/>
      <c r="AD114" s="959"/>
      <c r="AE114" s="960"/>
      <c r="AF114" s="961">
        <v>76689</v>
      </c>
      <c r="AG114" s="959"/>
      <c r="AH114" s="959"/>
      <c r="AI114" s="959"/>
      <c r="AJ114" s="960"/>
      <c r="AK114" s="961">
        <v>78317</v>
      </c>
      <c r="AL114" s="959"/>
      <c r="AM114" s="959"/>
      <c r="AN114" s="959"/>
      <c r="AO114" s="960"/>
      <c r="AP114" s="962">
        <v>2.4</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932222</v>
      </c>
      <c r="BR114" s="926"/>
      <c r="BS114" s="926"/>
      <c r="BT114" s="926"/>
      <c r="BU114" s="926"/>
      <c r="BV114" s="926">
        <v>956049</v>
      </c>
      <c r="BW114" s="926"/>
      <c r="BX114" s="926"/>
      <c r="BY114" s="926"/>
      <c r="BZ114" s="926"/>
      <c r="CA114" s="926">
        <v>936666</v>
      </c>
      <c r="CB114" s="926"/>
      <c r="CC114" s="926"/>
      <c r="CD114" s="926"/>
      <c r="CE114" s="926"/>
      <c r="CF114" s="920">
        <v>29.2</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v>6258</v>
      </c>
      <c r="BR115" s="926"/>
      <c r="BS115" s="926"/>
      <c r="BT115" s="926"/>
      <c r="BU115" s="926"/>
      <c r="BV115" s="926">
        <v>5289</v>
      </c>
      <c r="BW115" s="926"/>
      <c r="BX115" s="926"/>
      <c r="BY115" s="926"/>
      <c r="BZ115" s="926"/>
      <c r="CA115" s="926">
        <v>4639</v>
      </c>
      <c r="CB115" s="926"/>
      <c r="CC115" s="926"/>
      <c r="CD115" s="926"/>
      <c r="CE115" s="926"/>
      <c r="CF115" s="920">
        <v>0.1</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151</v>
      </c>
      <c r="AB116" s="959"/>
      <c r="AC116" s="959"/>
      <c r="AD116" s="959"/>
      <c r="AE116" s="960"/>
      <c r="AF116" s="961">
        <v>128</v>
      </c>
      <c r="AG116" s="959"/>
      <c r="AH116" s="959"/>
      <c r="AI116" s="959"/>
      <c r="AJ116" s="960"/>
      <c r="AK116" s="961">
        <v>131</v>
      </c>
      <c r="AL116" s="959"/>
      <c r="AM116" s="959"/>
      <c r="AN116" s="959"/>
      <c r="AO116" s="960"/>
      <c r="AP116" s="962">
        <v>0</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920352</v>
      </c>
      <c r="AB117" s="979"/>
      <c r="AC117" s="979"/>
      <c r="AD117" s="979"/>
      <c r="AE117" s="980"/>
      <c r="AF117" s="981">
        <v>924151</v>
      </c>
      <c r="AG117" s="979"/>
      <c r="AH117" s="979"/>
      <c r="AI117" s="979"/>
      <c r="AJ117" s="980"/>
      <c r="AK117" s="981">
        <v>905996</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8386028</v>
      </c>
      <c r="BR119" s="1000"/>
      <c r="BS119" s="1000"/>
      <c r="BT119" s="1000"/>
      <c r="BU119" s="1000"/>
      <c r="BV119" s="1000">
        <v>8197468</v>
      </c>
      <c r="BW119" s="1000"/>
      <c r="BX119" s="1000"/>
      <c r="BY119" s="1000"/>
      <c r="BZ119" s="1000"/>
      <c r="CA119" s="1000">
        <v>7794237</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2610062</v>
      </c>
      <c r="BR120" s="931"/>
      <c r="BS120" s="931"/>
      <c r="BT120" s="931"/>
      <c r="BU120" s="931"/>
      <c r="BV120" s="931">
        <v>2875105</v>
      </c>
      <c r="BW120" s="931"/>
      <c r="BX120" s="931"/>
      <c r="BY120" s="931"/>
      <c r="BZ120" s="931"/>
      <c r="CA120" s="931">
        <v>3098031</v>
      </c>
      <c r="CB120" s="931"/>
      <c r="CC120" s="931"/>
      <c r="CD120" s="931"/>
      <c r="CE120" s="931"/>
      <c r="CF120" s="944">
        <v>96.5</v>
      </c>
      <c r="CG120" s="945"/>
      <c r="CH120" s="945"/>
      <c r="CI120" s="945"/>
      <c r="CJ120" s="945"/>
      <c r="CK120" s="1006" t="s">
        <v>443</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620117</v>
      </c>
      <c r="DH120" s="931"/>
      <c r="DI120" s="931"/>
      <c r="DJ120" s="931"/>
      <c r="DK120" s="931"/>
      <c r="DL120" s="931">
        <v>598022</v>
      </c>
      <c r="DM120" s="931"/>
      <c r="DN120" s="931"/>
      <c r="DO120" s="931"/>
      <c r="DP120" s="931"/>
      <c r="DQ120" s="931">
        <v>530253</v>
      </c>
      <c r="DR120" s="931"/>
      <c r="DS120" s="931"/>
      <c r="DT120" s="931"/>
      <c r="DU120" s="931"/>
      <c r="DV120" s="932">
        <v>16.5</v>
      </c>
      <c r="DW120" s="932"/>
      <c r="DX120" s="932"/>
      <c r="DY120" s="932"/>
      <c r="DZ120" s="933"/>
    </row>
    <row r="121" spans="1:130" s="230" customFormat="1" ht="26.25" customHeight="1" x14ac:dyDescent="0.15">
      <c r="A121" s="1057"/>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389</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5182100</v>
      </c>
      <c r="BR122" s="1000"/>
      <c r="BS122" s="1000"/>
      <c r="BT122" s="1000"/>
      <c r="BU122" s="1000"/>
      <c r="BV122" s="1000">
        <v>5002334</v>
      </c>
      <c r="BW122" s="1000"/>
      <c r="BX122" s="1000"/>
      <c r="BY122" s="1000"/>
      <c r="BZ122" s="1000"/>
      <c r="CA122" s="1000">
        <v>4955810</v>
      </c>
      <c r="CB122" s="1000"/>
      <c r="CC122" s="1000"/>
      <c r="CD122" s="1000"/>
      <c r="CE122" s="1000"/>
      <c r="CF122" s="1017">
        <v>154.4</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3">
        <v>7792162</v>
      </c>
      <c r="BR123" s="1064"/>
      <c r="BS123" s="1064"/>
      <c r="BT123" s="1064"/>
      <c r="BU123" s="1064"/>
      <c r="BV123" s="1064">
        <v>7877439</v>
      </c>
      <c r="BW123" s="1064"/>
      <c r="BX123" s="1064"/>
      <c r="BY123" s="1064"/>
      <c r="BZ123" s="1064"/>
      <c r="CA123" s="1064">
        <v>8053841</v>
      </c>
      <c r="CB123" s="1064"/>
      <c r="CC123" s="1064"/>
      <c r="CD123" s="1064"/>
      <c r="CE123" s="1064"/>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18.2</v>
      </c>
      <c r="BR124" s="1027"/>
      <c r="BS124" s="1027"/>
      <c r="BT124" s="1027"/>
      <c r="BU124" s="1027"/>
      <c r="BV124" s="1027">
        <v>10</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454</v>
      </c>
      <c r="AY127" s="1032"/>
      <c r="AZ127" s="1032"/>
      <c r="BA127" s="1032"/>
      <c r="BB127" s="1032"/>
      <c r="BC127" s="1032"/>
      <c r="BD127" s="1032"/>
      <c r="BE127" s="1033"/>
      <c r="BF127" s="1034" t="s">
        <v>455</v>
      </c>
      <c r="BG127" s="1032"/>
      <c r="BH127" s="1032"/>
      <c r="BI127" s="1032"/>
      <c r="BJ127" s="1032"/>
      <c r="BK127" s="1032"/>
      <c r="BL127" s="1033"/>
      <c r="BM127" s="1034" t="s">
        <v>456</v>
      </c>
      <c r="BN127" s="1032"/>
      <c r="BO127" s="1032"/>
      <c r="BP127" s="1032"/>
      <c r="BQ127" s="1032"/>
      <c r="BR127" s="1032"/>
      <c r="BS127" s="1033"/>
      <c r="BT127" s="1034" t="s">
        <v>457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459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460</v>
      </c>
      <c r="X128" s="1043"/>
      <c r="Y128" s="1043"/>
      <c r="Z128" s="1044"/>
      <c r="AA128" s="1045" t="s">
        <v>122</v>
      </c>
      <c r="AB128" s="1046"/>
      <c r="AC128" s="1046"/>
      <c r="AD128" s="1046"/>
      <c r="AE128" s="1047"/>
      <c r="AF128" s="1048">
        <v>94</v>
      </c>
      <c r="AG128" s="1046"/>
      <c r="AH128" s="1046"/>
      <c r="AI128" s="1046"/>
      <c r="AJ128" s="1047"/>
      <c r="AK128" s="1048">
        <v>94</v>
      </c>
      <c r="AL128" s="1046"/>
      <c r="AM128" s="1046"/>
      <c r="AN128" s="1046"/>
      <c r="AO128" s="1047"/>
      <c r="AP128" s="1049"/>
      <c r="AQ128" s="1050"/>
      <c r="AR128" s="1050"/>
      <c r="AS128" s="1050"/>
      <c r="AT128" s="1051"/>
      <c r="AU128" s="232"/>
      <c r="AV128" s="232"/>
      <c r="AW128" s="232"/>
      <c r="AX128" s="896" t="s">
        <v>461</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462</v>
      </c>
      <c r="CQ128" s="726"/>
      <c r="CR128" s="726"/>
      <c r="CS128" s="726"/>
      <c r="CT128" s="726"/>
      <c r="CU128" s="726"/>
      <c r="CV128" s="726"/>
      <c r="CW128" s="726"/>
      <c r="CX128" s="726"/>
      <c r="CY128" s="726"/>
      <c r="CZ128" s="726"/>
      <c r="DA128" s="726"/>
      <c r="DB128" s="726"/>
      <c r="DC128" s="726"/>
      <c r="DD128" s="726"/>
      <c r="DE128" s="726"/>
      <c r="DF128" s="1036"/>
      <c r="DG128" s="1037">
        <v>6258</v>
      </c>
      <c r="DH128" s="1038"/>
      <c r="DI128" s="1038"/>
      <c r="DJ128" s="1038"/>
      <c r="DK128" s="1038"/>
      <c r="DL128" s="1038">
        <v>5289</v>
      </c>
      <c r="DM128" s="1038"/>
      <c r="DN128" s="1038"/>
      <c r="DO128" s="1038"/>
      <c r="DP128" s="1038"/>
      <c r="DQ128" s="1038">
        <v>4639</v>
      </c>
      <c r="DR128" s="1038"/>
      <c r="DS128" s="1038"/>
      <c r="DT128" s="1038"/>
      <c r="DU128" s="1038"/>
      <c r="DV128" s="1039">
        <v>0.1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3815118</v>
      </c>
      <c r="AB129" s="959"/>
      <c r="AC129" s="959"/>
      <c r="AD129" s="959"/>
      <c r="AE129" s="960"/>
      <c r="AF129" s="961">
        <v>3749597</v>
      </c>
      <c r="AG129" s="959"/>
      <c r="AH129" s="959"/>
      <c r="AI129" s="959"/>
      <c r="AJ129" s="960"/>
      <c r="AK129" s="961">
        <v>3770229</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567063</v>
      </c>
      <c r="AB130" s="959"/>
      <c r="AC130" s="959"/>
      <c r="AD130" s="959"/>
      <c r="AE130" s="960"/>
      <c r="AF130" s="961">
        <v>565581</v>
      </c>
      <c r="AG130" s="959"/>
      <c r="AH130" s="959"/>
      <c r="AI130" s="959"/>
      <c r="AJ130" s="960"/>
      <c r="AK130" s="961">
        <v>559711</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10.9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3248055</v>
      </c>
      <c r="AB131" s="986"/>
      <c r="AC131" s="986"/>
      <c r="AD131" s="986"/>
      <c r="AE131" s="987"/>
      <c r="AF131" s="985">
        <v>3184016</v>
      </c>
      <c r="AG131" s="986"/>
      <c r="AH131" s="986"/>
      <c r="AI131" s="986"/>
      <c r="AJ131" s="987"/>
      <c r="AK131" s="985">
        <v>3210518</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10.8769402</v>
      </c>
      <c r="AB132" s="1097"/>
      <c r="AC132" s="1097"/>
      <c r="AD132" s="1097"/>
      <c r="AE132" s="1098"/>
      <c r="AF132" s="1099">
        <v>11.25861177</v>
      </c>
      <c r="AG132" s="1097"/>
      <c r="AH132" s="1097"/>
      <c r="AI132" s="1097"/>
      <c r="AJ132" s="1098"/>
      <c r="AK132" s="1099">
        <v>10.78302629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11.2</v>
      </c>
      <c r="AB133" s="1080"/>
      <c r="AC133" s="1080"/>
      <c r="AD133" s="1080"/>
      <c r="AE133" s="1081"/>
      <c r="AF133" s="1079">
        <v>11</v>
      </c>
      <c r="AG133" s="1080"/>
      <c r="AH133" s="1080"/>
      <c r="AI133" s="1080"/>
      <c r="AJ133" s="1081"/>
      <c r="AK133" s="1079">
        <v>10.9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1gEt7HCj1uura9VSPs99UzuccyRztnTYQgDviUnud+juZjpuxnZ6iqYaFMeXW+ePgKAe5y0YIkSTpUrLUuDRw==" saltValue="lemn3lR67ZfNfTyMoSuE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Yjv2pjcosd5DgHEZ9gAg4bVobbeSZOM8ZKZnUUYQnhuFVwjtYFXi9Hz53iAD1+9vUDx3xF0JeZGez1XPj7zug==" saltValue="V4R1M/myYwjIPHhW3y7Pw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v4bwg0OhCZG/UEODIZsQV+B3Hxu3XCwVWGaJrxt2N0GcNh21htdOUSYX3XwzcsQmA1bqqdzr7ppLRCCsuLjgQ==" saltValue="Jah7/G2FSEJEEAWOYKn6PA=="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1017921</v>
      </c>
      <c r="AP9" s="281">
        <v>192496</v>
      </c>
      <c r="AQ9" s="282">
        <v>171003</v>
      </c>
      <c r="AR9" s="283">
        <v>12.6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160067</v>
      </c>
      <c r="AP10" s="284">
        <v>30270</v>
      </c>
      <c r="AQ10" s="285">
        <v>27322</v>
      </c>
      <c r="AR10" s="286">
        <v>10.8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v>14852</v>
      </c>
      <c r="AP11" s="284">
        <v>2809</v>
      </c>
      <c r="AQ11" s="285">
        <v>5560</v>
      </c>
      <c r="AR11" s="286">
        <v>-49.5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484</v>
      </c>
      <c r="AL12" s="1117"/>
      <c r="AM12" s="1117"/>
      <c r="AN12" s="1118"/>
      <c r="AO12" s="284" t="s">
        <v>485</v>
      </c>
      <c r="AP12" s="284" t="s">
        <v>485</v>
      </c>
      <c r="AQ12" s="285">
        <v>49</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66052</v>
      </c>
      <c r="AP13" s="284">
        <v>12491</v>
      </c>
      <c r="AQ13" s="285">
        <v>6397</v>
      </c>
      <c r="AR13" s="286">
        <v>95.3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14056</v>
      </c>
      <c r="AP14" s="284">
        <v>2658</v>
      </c>
      <c r="AQ14" s="285">
        <v>3603</v>
      </c>
      <c r="AR14" s="286">
        <v>-26.2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-46505</v>
      </c>
      <c r="AP15" s="284">
        <v>-8794</v>
      </c>
      <c r="AQ15" s="285">
        <v>-9266</v>
      </c>
      <c r="AR15" s="286">
        <v>-5.0999999999999996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1226443</v>
      </c>
      <c r="AP16" s="284">
        <v>231929</v>
      </c>
      <c r="AQ16" s="285">
        <v>204668</v>
      </c>
      <c r="AR16" s="286">
        <v>13.3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17.21</v>
      </c>
      <c r="AP21" s="298">
        <v>17.07</v>
      </c>
      <c r="AQ21" s="299">
        <v>0.14000000000000001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96.7</v>
      </c>
      <c r="AP22" s="303">
        <v>95.6</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790643</v>
      </c>
      <c r="AP32" s="312">
        <v>149516</v>
      </c>
      <c r="AQ32" s="313">
        <v>121688</v>
      </c>
      <c r="AR32" s="314">
        <v>22.9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485</v>
      </c>
      <c r="AP33" s="312" t="s">
        <v>485</v>
      </c>
      <c r="AQ33" s="313">
        <v>42</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485</v>
      </c>
      <c r="AP34" s="312" t="s">
        <v>485</v>
      </c>
      <c r="AQ34" s="313">
        <v>167</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36905</v>
      </c>
      <c r="AP35" s="312">
        <v>6979</v>
      </c>
      <c r="AQ35" s="313">
        <v>24481</v>
      </c>
      <c r="AR35" s="314">
        <v>-71.5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78317</v>
      </c>
      <c r="AP36" s="312">
        <v>14810</v>
      </c>
      <c r="AQ36" s="313">
        <v>4187</v>
      </c>
      <c r="AR36" s="314">
        <v>253.7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t="s">
        <v>485</v>
      </c>
      <c r="AP37" s="312" t="s">
        <v>485</v>
      </c>
      <c r="AQ37" s="313">
        <v>813</v>
      </c>
      <c r="AR37" s="314" t="s">
        <v>485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v>131</v>
      </c>
      <c r="AP38" s="315">
        <v>25</v>
      </c>
      <c r="AQ38" s="316">
        <v>19</v>
      </c>
      <c r="AR38" s="304">
        <v>31.6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v>-94</v>
      </c>
      <c r="AP39" s="312">
        <v>-18</v>
      </c>
      <c r="AQ39" s="313">
        <v>-4925</v>
      </c>
      <c r="AR39" s="314">
        <v>-99.6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-559711</v>
      </c>
      <c r="AP40" s="312">
        <v>-105845</v>
      </c>
      <c r="AQ40" s="313">
        <v>-96916</v>
      </c>
      <c r="AR40" s="314">
        <v>9.1999999999999993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346191</v>
      </c>
      <c r="AP41" s="312">
        <v>65467</v>
      </c>
      <c r="AQ41" s="313">
        <v>49555</v>
      </c>
      <c r="AR41" s="314">
        <v>32.1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1059549</v>
      </c>
      <c r="AN51" s="334">
        <v>187630</v>
      </c>
      <c r="AO51" s="335">
        <v>47.7</v>
      </c>
      <c r="AP51" s="336">
        <v>190274</v>
      </c>
      <c r="AQ51" s="337">
        <v>13.6</v>
      </c>
      <c r="AR51" s="338">
        <v>34.1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106968</v>
      </c>
      <c r="AN52" s="342">
        <v>18942</v>
      </c>
      <c r="AO52" s="343">
        <v>-46.2</v>
      </c>
      <c r="AP52" s="344">
        <v>88584</v>
      </c>
      <c r="AQ52" s="345">
        <v>7.3</v>
      </c>
      <c r="AR52" s="346">
        <v>-53.5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601282</v>
      </c>
      <c r="AN53" s="334">
        <v>108339</v>
      </c>
      <c r="AO53" s="335">
        <v>-42.3</v>
      </c>
      <c r="AP53" s="336">
        <v>200194</v>
      </c>
      <c r="AQ53" s="337">
        <v>5.2</v>
      </c>
      <c r="AR53" s="338">
        <v>-47.5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327911</v>
      </c>
      <c r="AN54" s="342">
        <v>59083</v>
      </c>
      <c r="AO54" s="343">
        <v>211.9</v>
      </c>
      <c r="AP54" s="344">
        <v>106422</v>
      </c>
      <c r="AQ54" s="345">
        <v>20.100000000000001</v>
      </c>
      <c r="AR54" s="346">
        <v>191.8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551583</v>
      </c>
      <c r="AN55" s="334">
        <v>101599</v>
      </c>
      <c r="AO55" s="335">
        <v>-6.2</v>
      </c>
      <c r="AP55" s="336">
        <v>196914</v>
      </c>
      <c r="AQ55" s="337">
        <v>-1.6</v>
      </c>
      <c r="AR55" s="338">
        <v>-4.5999999999999996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280720</v>
      </c>
      <c r="AN56" s="342">
        <v>51707</v>
      </c>
      <c r="AO56" s="343">
        <v>-12.5</v>
      </c>
      <c r="AP56" s="344">
        <v>98966</v>
      </c>
      <c r="AQ56" s="345">
        <v>-7</v>
      </c>
      <c r="AR56" s="346">
        <v>-5.5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716803</v>
      </c>
      <c r="AN57" s="334">
        <v>133657</v>
      </c>
      <c r="AO57" s="335">
        <v>31.6</v>
      </c>
      <c r="AP57" s="336">
        <v>204757</v>
      </c>
      <c r="AQ57" s="337">
        <v>4</v>
      </c>
      <c r="AR57" s="338">
        <v>27.6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251558</v>
      </c>
      <c r="AN58" s="342">
        <v>46906</v>
      </c>
      <c r="AO58" s="343">
        <v>-9.3000000000000007</v>
      </c>
      <c r="AP58" s="344">
        <v>106071</v>
      </c>
      <c r="AQ58" s="345">
        <v>7.2</v>
      </c>
      <c r="AR58" s="346">
        <v>-16.5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913205</v>
      </c>
      <c r="AN59" s="334">
        <v>172694</v>
      </c>
      <c r="AO59" s="335">
        <v>29.2</v>
      </c>
      <c r="AP59" s="336">
        <v>194971</v>
      </c>
      <c r="AQ59" s="337">
        <v>-4.8</v>
      </c>
      <c r="AR59" s="338">
        <v>34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508559</v>
      </c>
      <c r="AN60" s="342">
        <v>96172</v>
      </c>
      <c r="AO60" s="343">
        <v>105</v>
      </c>
      <c r="AP60" s="344">
        <v>105966</v>
      </c>
      <c r="AQ60" s="345">
        <v>-0.1</v>
      </c>
      <c r="AR60" s="346">
        <v>105.1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768484</v>
      </c>
      <c r="AN61" s="349">
        <v>140784</v>
      </c>
      <c r="AO61" s="350">
        <v>12</v>
      </c>
      <c r="AP61" s="351">
        <v>197422</v>
      </c>
      <c r="AQ61" s="352">
        <v>3.3</v>
      </c>
      <c r="AR61" s="338">
        <v>8.6999999999999993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295143</v>
      </c>
      <c r="AN62" s="342">
        <v>54562</v>
      </c>
      <c r="AO62" s="343">
        <v>49.8</v>
      </c>
      <c r="AP62" s="344">
        <v>101202</v>
      </c>
      <c r="AQ62" s="345">
        <v>5.5</v>
      </c>
      <c r="AR62" s="346">
        <v>44.3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1+t7kRvC0xh3GEq3W16+kzRAmST8VsJ0Hpm//g/xvjwoHpYc9WAM3yWcx8o3N54a928L05BO/cJAaLSBeJtWg==" saltValue="gxWt+Yx6EnVOEmKT8P/8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1" spans="125:125" ht="13.5" hidden="1" customHeight="1" x14ac:dyDescent="0.15">
      <c r="DU121" s="259"/>
    </row>
  </sheetData>
  <sheetProtection algorithmName="SHA-512" hashValue="Z087Ullslrk3OjlYi7f6GZNkfh5Z+EBR6J/bbEW9JO8XjxRScsBj+B2kFE932JPT8wL44MMwARkkKenMvKGxYA==" saltValue="vciymk0GueNG3X15cS10j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dpBtpo0f2ybeyoZ4wx8C8HCTvv51q7vooyuYQxKSK++CErzAO/UBEH6ykXJ7NO5VjbTWYi9Dx9ce6S7p9Qop2w==" saltValue="S4fwri8HF+emb+xHLnjEd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27.12</v>
      </c>
      <c r="G47" s="12">
        <v>24.92</v>
      </c>
      <c r="H47" s="12">
        <v>26.89</v>
      </c>
      <c r="I47" s="12">
        <v>28.08</v>
      </c>
      <c r="J47" s="13">
        <v>28.59</v>
      </c>
    </row>
    <row r="48" spans="2:10" ht="57.75" customHeight="1" x14ac:dyDescent="0.15">
      <c r="B48" s="14"/>
      <c r="C48" s="1141" t="s">
        <v>4</v>
      </c>
      <c r="D48" s="1141"/>
      <c r="E48" s="1142"/>
      <c r="F48" s="15">
        <v>1.36</v>
      </c>
      <c r="G48" s="16">
        <v>0.66</v>
      </c>
      <c r="H48" s="16">
        <v>1.37</v>
      </c>
      <c r="I48" s="16">
        <v>1.31</v>
      </c>
      <c r="J48" s="17">
        <v>1.17</v>
      </c>
    </row>
    <row r="49" spans="2:10" ht="57.75" customHeight="1" thickBot="1" x14ac:dyDescent="0.2">
      <c r="B49" s="18"/>
      <c r="C49" s="1143" t="s">
        <v>5</v>
      </c>
      <c r="D49" s="1143"/>
      <c r="E49" s="1144"/>
      <c r="F49" s="19" t="s">
        <v>528</v>
      </c>
      <c r="G49" s="20" t="s">
        <v>529</v>
      </c>
      <c r="H49" s="20">
        <v>4.09</v>
      </c>
      <c r="I49" s="20" t="s">
        <v>530</v>
      </c>
      <c r="J49" s="21" t="s">
        <v>531</v>
      </c>
    </row>
    <row r="50" spans="2:10" x14ac:dyDescent="0.15"/>
  </sheetData>
  <sheetProtection algorithmName="SHA-512" hashValue="jlXZ92j2pWkhN4OwOcGqJoAD9SOrCNu3nExzki12cWZ1x+LhFC6JvYdkjbfxXDmWbNH6W9Rms5UlGlauid/gHg==" saltValue="B8kbtK5UMRCev+kHyBGG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532</v>
      </c>
      <c r="D34" s="1151"/>
      <c r="E34" s="1152"/>
      <c r="F34" s="32">
        <v>0.76</v>
      </c>
      <c r="G34" s="33">
        <v>0.34</v>
      </c>
      <c r="H34" s="33">
        <v>1.05</v>
      </c>
      <c r="I34" s="33">
        <v>1.76</v>
      </c>
      <c r="J34" s="34">
        <v>2.34</v>
      </c>
      <c r="K34" s="22"/>
      <c r="L34" s="22"/>
      <c r="M34" s="22"/>
      <c r="N34" s="22"/>
      <c r="O34" s="22"/>
      <c r="P34" s="22"/>
    </row>
    <row r="35" spans="1:16" ht="39" customHeight="1" x14ac:dyDescent="0.15">
      <c r="A35" s="22"/>
      <c r="B35" s="35"/>
      <c r="C35" s="1145" t="s">
        <v>533</v>
      </c>
      <c r="D35" s="1146"/>
      <c r="E35" s="1147"/>
      <c r="F35" s="36">
        <v>1.36</v>
      </c>
      <c r="G35" s="37">
        <v>0.87</v>
      </c>
      <c r="H35" s="37">
        <v>1.36</v>
      </c>
      <c r="I35" s="37">
        <v>1.31</v>
      </c>
      <c r="J35" s="38">
        <v>1.17</v>
      </c>
      <c r="K35" s="22"/>
      <c r="L35" s="22"/>
      <c r="M35" s="22"/>
      <c r="N35" s="22"/>
      <c r="O35" s="22"/>
      <c r="P35" s="22"/>
    </row>
    <row r="36" spans="1:16" ht="39" customHeight="1" x14ac:dyDescent="0.15">
      <c r="A36" s="22"/>
      <c r="B36" s="35"/>
      <c r="C36" s="1145" t="s">
        <v>534</v>
      </c>
      <c r="D36" s="1146"/>
      <c r="E36" s="1147"/>
      <c r="F36" s="36">
        <v>0.21</v>
      </c>
      <c r="G36" s="37">
        <v>0.16</v>
      </c>
      <c r="H36" s="37">
        <v>0.37</v>
      </c>
      <c r="I36" s="37">
        <v>0.28999999999999998</v>
      </c>
      <c r="J36" s="38">
        <v>0.2</v>
      </c>
      <c r="K36" s="22"/>
      <c r="L36" s="22"/>
      <c r="M36" s="22"/>
      <c r="N36" s="22"/>
      <c r="O36" s="22"/>
      <c r="P36" s="22"/>
    </row>
    <row r="37" spans="1:16" ht="39" customHeight="1" x14ac:dyDescent="0.15">
      <c r="A37" s="22"/>
      <c r="B37" s="35"/>
      <c r="C37" s="1145" t="s">
        <v>535</v>
      </c>
      <c r="D37" s="1146"/>
      <c r="E37" s="1147"/>
      <c r="F37" s="36">
        <v>0.01</v>
      </c>
      <c r="G37" s="37">
        <v>0.01</v>
      </c>
      <c r="H37" s="37">
        <v>0.01</v>
      </c>
      <c r="I37" s="37">
        <v>0.02</v>
      </c>
      <c r="J37" s="38">
        <v>0.01</v>
      </c>
      <c r="K37" s="22"/>
      <c r="L37" s="22"/>
      <c r="M37" s="22"/>
      <c r="N37" s="22"/>
      <c r="O37" s="22"/>
      <c r="P37" s="22"/>
    </row>
    <row r="38" spans="1:16" ht="39" customHeight="1" x14ac:dyDescent="0.15">
      <c r="A38" s="22"/>
      <c r="B38" s="35"/>
      <c r="C38" s="1145" t="s">
        <v>536</v>
      </c>
      <c r="D38" s="1146"/>
      <c r="E38" s="1147"/>
      <c r="F38" s="36">
        <v>0.05</v>
      </c>
      <c r="G38" s="37">
        <v>0.02</v>
      </c>
      <c r="H38" s="37">
        <v>0.01</v>
      </c>
      <c r="I38" s="37">
        <v>0</v>
      </c>
      <c r="J38" s="38">
        <v>0</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538</v>
      </c>
      <c r="D43" s="1149"/>
      <c r="E43" s="1150"/>
      <c r="F43" s="41" t="s">
        <v>485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SwusrYmt14d+32YSgbmqKyKfByR4BgEB4A9yq6Ilxaa7qUDfg/pzY1REyhC5FoRnIQIv5Lp+/qysh4XnDtPgg==" saltValue="h7vyFmsSlFj/RfHuMNRZ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703</v>
      </c>
      <c r="L45" s="60">
        <v>750</v>
      </c>
      <c r="M45" s="60">
        <v>801</v>
      </c>
      <c r="N45" s="60">
        <v>797</v>
      </c>
      <c r="O45" s="61">
        <v>791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15">
      <c r="A48" s="48"/>
      <c r="B48" s="1155"/>
      <c r="C48" s="1156"/>
      <c r="D48" s="62"/>
      <c r="E48" s="1161" t="s">
        <v>13</v>
      </c>
      <c r="F48" s="1161"/>
      <c r="G48" s="1161"/>
      <c r="H48" s="1161"/>
      <c r="I48" s="1161"/>
      <c r="J48" s="1162"/>
      <c r="K48" s="63">
        <v>49</v>
      </c>
      <c r="L48" s="64">
        <v>46</v>
      </c>
      <c r="M48" s="64">
        <v>43</v>
      </c>
      <c r="N48" s="64">
        <v>51</v>
      </c>
      <c r="O48" s="65">
        <v>37</v>
      </c>
      <c r="P48" s="48"/>
      <c r="Q48" s="48"/>
      <c r="R48" s="48"/>
      <c r="S48" s="48"/>
      <c r="T48" s="48"/>
      <c r="U48" s="48"/>
    </row>
    <row r="49" spans="1:21" ht="30.75" customHeight="1" x14ac:dyDescent="0.15">
      <c r="A49" s="48"/>
      <c r="B49" s="1155"/>
      <c r="C49" s="1156"/>
      <c r="D49" s="62"/>
      <c r="E49" s="1161" t="s">
        <v>14</v>
      </c>
      <c r="F49" s="1161"/>
      <c r="G49" s="1161"/>
      <c r="H49" s="1161"/>
      <c r="I49" s="1161"/>
      <c r="J49" s="1162"/>
      <c r="K49" s="63">
        <v>73</v>
      </c>
      <c r="L49" s="64">
        <v>75</v>
      </c>
      <c r="M49" s="64">
        <v>76</v>
      </c>
      <c r="N49" s="64">
        <v>77</v>
      </c>
      <c r="O49" s="65">
        <v>78</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485</v>
      </c>
      <c r="L50" s="64" t="s">
        <v>485</v>
      </c>
      <c r="M50" s="64" t="s">
        <v>485</v>
      </c>
      <c r="N50" s="64" t="s">
        <v>485</v>
      </c>
      <c r="O50" s="65" t="s">
        <v>485</v>
      </c>
      <c r="P50" s="48"/>
      <c r="Q50" s="48"/>
      <c r="R50" s="48"/>
      <c r="S50" s="48"/>
      <c r="T50" s="48"/>
      <c r="U50" s="48"/>
    </row>
    <row r="51" spans="1:21" ht="30.75" customHeight="1" x14ac:dyDescent="0.15">
      <c r="A51" s="48"/>
      <c r="B51" s="1157"/>
      <c r="C51" s="1158"/>
      <c r="D51" s="66"/>
      <c r="E51" s="1161" t="s">
        <v>16</v>
      </c>
      <c r="F51" s="1161"/>
      <c r="G51" s="1161"/>
      <c r="H51" s="1161"/>
      <c r="I51" s="1161"/>
      <c r="J51" s="1162"/>
      <c r="K51" s="63">
        <v>1</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490</v>
      </c>
      <c r="L52" s="64">
        <v>535</v>
      </c>
      <c r="M52" s="64">
        <v>567</v>
      </c>
      <c r="N52" s="64">
        <v>565</v>
      </c>
      <c r="O52" s="65">
        <v>559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336</v>
      </c>
      <c r="L53" s="69">
        <v>336</v>
      </c>
      <c r="M53" s="69">
        <v>353</v>
      </c>
      <c r="N53" s="69">
        <v>360</v>
      </c>
      <c r="O53" s="70">
        <v>347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JNkHC7mGHPF60gw5f/K6cdBvj0XuSW17c8S6g4qbBOOTeSXiIASDW9KSg4cLbcTlyC97iIALcux31uAORp4gQ==" saltValue="1z7uSqJyOp8osQhqDiQjP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84" t="s">
        <v>30</v>
      </c>
      <c r="C41" s="1185"/>
      <c r="D41" s="105"/>
      <c r="E41" s="1190" t="s">
        <v>31</v>
      </c>
      <c r="F41" s="1190"/>
      <c r="G41" s="1190"/>
      <c r="H41" s="1191"/>
      <c r="I41" s="355">
        <v>6319</v>
      </c>
      <c r="J41" s="356">
        <v>6207</v>
      </c>
      <c r="K41" s="356">
        <v>5935</v>
      </c>
      <c r="L41" s="356">
        <v>5637</v>
      </c>
      <c r="M41" s="357">
        <v>5397</v>
      </c>
    </row>
    <row r="42" spans="2:13" ht="27.75" customHeight="1" x14ac:dyDescent="0.15">
      <c r="B42" s="1186"/>
      <c r="C42" s="1187"/>
      <c r="D42" s="106"/>
      <c r="E42" s="1192" t="s">
        <v>32</v>
      </c>
      <c r="F42" s="1192"/>
      <c r="G42" s="1192"/>
      <c r="H42" s="1193"/>
      <c r="I42" s="358" t="s">
        <v>485</v>
      </c>
      <c r="J42" s="359" t="s">
        <v>485</v>
      </c>
      <c r="K42" s="359" t="s">
        <v>485</v>
      </c>
      <c r="L42" s="359" t="s">
        <v>485</v>
      </c>
      <c r="M42" s="360" t="s">
        <v>485</v>
      </c>
    </row>
    <row r="43" spans="2:13" ht="27.75" customHeight="1" x14ac:dyDescent="0.15">
      <c r="B43" s="1186"/>
      <c r="C43" s="1187"/>
      <c r="D43" s="106"/>
      <c r="E43" s="1192" t="s">
        <v>33</v>
      </c>
      <c r="F43" s="1192"/>
      <c r="G43" s="1192"/>
      <c r="H43" s="1193"/>
      <c r="I43" s="358">
        <v>642</v>
      </c>
      <c r="J43" s="359">
        <v>653</v>
      </c>
      <c r="K43" s="359">
        <v>620</v>
      </c>
      <c r="L43" s="359">
        <v>598</v>
      </c>
      <c r="M43" s="360">
        <v>530</v>
      </c>
    </row>
    <row r="44" spans="2:13" ht="27.75" customHeight="1" x14ac:dyDescent="0.15">
      <c r="B44" s="1186"/>
      <c r="C44" s="1187"/>
      <c r="D44" s="106"/>
      <c r="E44" s="1192" t="s">
        <v>34</v>
      </c>
      <c r="F44" s="1192"/>
      <c r="G44" s="1192"/>
      <c r="H44" s="1193"/>
      <c r="I44" s="358">
        <v>1041</v>
      </c>
      <c r="J44" s="359">
        <v>967</v>
      </c>
      <c r="K44" s="359">
        <v>893</v>
      </c>
      <c r="L44" s="359">
        <v>1001</v>
      </c>
      <c r="M44" s="360">
        <v>926</v>
      </c>
    </row>
    <row r="45" spans="2:13" ht="27.75" customHeight="1" x14ac:dyDescent="0.15">
      <c r="B45" s="1186"/>
      <c r="C45" s="1187"/>
      <c r="D45" s="106"/>
      <c r="E45" s="1192" t="s">
        <v>35</v>
      </c>
      <c r="F45" s="1192"/>
      <c r="G45" s="1192"/>
      <c r="H45" s="1193"/>
      <c r="I45" s="358">
        <v>944</v>
      </c>
      <c r="J45" s="359">
        <v>904</v>
      </c>
      <c r="K45" s="359">
        <v>932</v>
      </c>
      <c r="L45" s="359">
        <v>956</v>
      </c>
      <c r="M45" s="360">
        <v>937</v>
      </c>
    </row>
    <row r="46" spans="2:13" ht="27.75" customHeight="1" x14ac:dyDescent="0.15">
      <c r="B46" s="1186"/>
      <c r="C46" s="1187"/>
      <c r="D46" s="107"/>
      <c r="E46" s="1192" t="s">
        <v>36</v>
      </c>
      <c r="F46" s="1192"/>
      <c r="G46" s="1192"/>
      <c r="H46" s="1193"/>
      <c r="I46" s="358">
        <v>10</v>
      </c>
      <c r="J46" s="359">
        <v>8</v>
      </c>
      <c r="K46" s="359">
        <v>6</v>
      </c>
      <c r="L46" s="359">
        <v>5</v>
      </c>
      <c r="M46" s="360">
        <v>5</v>
      </c>
    </row>
    <row r="47" spans="2:13" ht="27.75" customHeight="1" x14ac:dyDescent="0.15">
      <c r="B47" s="1186"/>
      <c r="C47" s="1187"/>
      <c r="D47" s="108"/>
      <c r="E47" s="1194" t="s">
        <v>37</v>
      </c>
      <c r="F47" s="1195"/>
      <c r="G47" s="1195"/>
      <c r="H47" s="1196"/>
      <c r="I47" s="358" t="s">
        <v>485</v>
      </c>
      <c r="J47" s="359" t="s">
        <v>485</v>
      </c>
      <c r="K47" s="359" t="s">
        <v>485</v>
      </c>
      <c r="L47" s="359" t="s">
        <v>485</v>
      </c>
      <c r="M47" s="360" t="s">
        <v>485</v>
      </c>
    </row>
    <row r="48" spans="2:13" ht="27.75" customHeight="1" x14ac:dyDescent="0.15">
      <c r="B48" s="1186"/>
      <c r="C48" s="1187"/>
      <c r="D48" s="106"/>
      <c r="E48" s="1192" t="s">
        <v>38</v>
      </c>
      <c r="F48" s="1192"/>
      <c r="G48" s="1192"/>
      <c r="H48" s="1193"/>
      <c r="I48" s="358" t="s">
        <v>485</v>
      </c>
      <c r="J48" s="359" t="s">
        <v>485</v>
      </c>
      <c r="K48" s="359" t="s">
        <v>485</v>
      </c>
      <c r="L48" s="359" t="s">
        <v>485</v>
      </c>
      <c r="M48" s="360" t="s">
        <v>485</v>
      </c>
    </row>
    <row r="49" spans="2:13" ht="27.75" customHeight="1" x14ac:dyDescent="0.15">
      <c r="B49" s="1188"/>
      <c r="C49" s="1189"/>
      <c r="D49" s="106"/>
      <c r="E49" s="1192" t="s">
        <v>39</v>
      </c>
      <c r="F49" s="1192"/>
      <c r="G49" s="1192"/>
      <c r="H49" s="1193"/>
      <c r="I49" s="358">
        <v>3</v>
      </c>
      <c r="J49" s="359" t="s">
        <v>485</v>
      </c>
      <c r="K49" s="359" t="s">
        <v>485</v>
      </c>
      <c r="L49" s="359" t="s">
        <v>485</v>
      </c>
      <c r="M49" s="360" t="s">
        <v>485</v>
      </c>
    </row>
    <row r="50" spans="2:13" ht="27.75" customHeight="1" x14ac:dyDescent="0.15">
      <c r="B50" s="1197" t="s">
        <v>40</v>
      </c>
      <c r="C50" s="1198"/>
      <c r="D50" s="109"/>
      <c r="E50" s="1192" t="s">
        <v>41</v>
      </c>
      <c r="F50" s="1192"/>
      <c r="G50" s="1192"/>
      <c r="H50" s="1193"/>
      <c r="I50" s="358">
        <v>2229</v>
      </c>
      <c r="J50" s="359">
        <v>2233</v>
      </c>
      <c r="K50" s="359">
        <v>2610</v>
      </c>
      <c r="L50" s="359">
        <v>2875</v>
      </c>
      <c r="M50" s="360">
        <v>3098</v>
      </c>
    </row>
    <row r="51" spans="2:13" ht="27.75" customHeight="1" x14ac:dyDescent="0.15">
      <c r="B51" s="1186"/>
      <c r="C51" s="1187"/>
      <c r="D51" s="106"/>
      <c r="E51" s="1192" t="s">
        <v>42</v>
      </c>
      <c r="F51" s="1192"/>
      <c r="G51" s="1192"/>
      <c r="H51" s="1193"/>
      <c r="I51" s="358" t="s">
        <v>485</v>
      </c>
      <c r="J51" s="359" t="s">
        <v>485</v>
      </c>
      <c r="K51" s="359" t="s">
        <v>485</v>
      </c>
      <c r="L51" s="359" t="s">
        <v>485</v>
      </c>
      <c r="M51" s="360" t="s">
        <v>485</v>
      </c>
    </row>
    <row r="52" spans="2:13" ht="27.75" customHeight="1" x14ac:dyDescent="0.15">
      <c r="B52" s="1188"/>
      <c r="C52" s="1189"/>
      <c r="D52" s="106"/>
      <c r="E52" s="1192" t="s">
        <v>43</v>
      </c>
      <c r="F52" s="1192"/>
      <c r="G52" s="1192"/>
      <c r="H52" s="1193"/>
      <c r="I52" s="358">
        <v>5683</v>
      </c>
      <c r="J52" s="359">
        <v>5590</v>
      </c>
      <c r="K52" s="359">
        <v>5182</v>
      </c>
      <c r="L52" s="359">
        <v>5002</v>
      </c>
      <c r="M52" s="360">
        <v>4956</v>
      </c>
    </row>
    <row r="53" spans="2:13" ht="27.75" customHeight="1" thickBot="1" x14ac:dyDescent="0.2">
      <c r="B53" s="1199" t="s">
        <v>19</v>
      </c>
      <c r="C53" s="1200"/>
      <c r="D53" s="110"/>
      <c r="E53" s="1201" t="s">
        <v>44</v>
      </c>
      <c r="F53" s="1201"/>
      <c r="G53" s="1201"/>
      <c r="H53" s="1202"/>
      <c r="I53" s="361">
        <v>1047</v>
      </c>
      <c r="J53" s="362">
        <v>914</v>
      </c>
      <c r="K53" s="362">
        <v>594</v>
      </c>
      <c r="L53" s="362">
        <v>320</v>
      </c>
      <c r="M53" s="363">
        <v>-260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ufWebpFkyukNwC1hhjCDsd5SjSkfmegNzzncE3JGB2pC/sAezKveKqFE9KvtgTiYI8O3JxRDGzn5JR4HELhiA==" saltValue="9MVRDpypw7EuO+Rj1w44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1026</v>
      </c>
      <c r="G55" s="122">
        <v>1053</v>
      </c>
      <c r="H55" s="123">
        <v>1078</v>
      </c>
    </row>
    <row r="56" spans="2:8" ht="52.5" customHeight="1" x14ac:dyDescent="0.15">
      <c r="B56" s="124"/>
      <c r="C56" s="1213" t="s">
        <v>47</v>
      </c>
      <c r="D56" s="1213"/>
      <c r="E56" s="1214"/>
      <c r="F56" s="125">
        <v>474</v>
      </c>
      <c r="G56" s="125">
        <v>474</v>
      </c>
      <c r="H56" s="126">
        <v>474</v>
      </c>
    </row>
    <row r="57" spans="2:8" ht="53.25" customHeight="1" x14ac:dyDescent="0.15">
      <c r="B57" s="124"/>
      <c r="C57" s="1215" t="s">
        <v>48</v>
      </c>
      <c r="D57" s="1215"/>
      <c r="E57" s="1216"/>
      <c r="F57" s="127">
        <v>935</v>
      </c>
      <c r="G57" s="127">
        <v>1159</v>
      </c>
      <c r="H57" s="128">
        <v>1351</v>
      </c>
    </row>
    <row r="58" spans="2:8" ht="45.75" customHeight="1" x14ac:dyDescent="0.15">
      <c r="B58" s="129"/>
      <c r="C58" s="1203" t="s">
        <v>552</v>
      </c>
      <c r="D58" s="1204"/>
      <c r="E58" s="1205"/>
      <c r="F58" s="130">
        <v>254</v>
      </c>
      <c r="G58" s="130">
        <v>331</v>
      </c>
      <c r="H58" s="131">
        <v>354</v>
      </c>
    </row>
    <row r="59" spans="2:8" ht="45.75" customHeight="1" x14ac:dyDescent="0.15">
      <c r="B59" s="129"/>
      <c r="C59" s="1203" t="s">
        <v>553</v>
      </c>
      <c r="D59" s="1204"/>
      <c r="E59" s="1205"/>
      <c r="F59" s="130">
        <v>245</v>
      </c>
      <c r="G59" s="130">
        <v>245</v>
      </c>
      <c r="H59" s="131">
        <v>245</v>
      </c>
    </row>
    <row r="60" spans="2:8" ht="45.75" customHeight="1" x14ac:dyDescent="0.15">
      <c r="B60" s="129"/>
      <c r="C60" s="1203" t="s">
        <v>554</v>
      </c>
      <c r="D60" s="1204"/>
      <c r="E60" s="1205"/>
      <c r="F60" s="130" t="s">
        <v>544</v>
      </c>
      <c r="G60" s="130">
        <v>84</v>
      </c>
      <c r="H60" s="131">
        <v>236</v>
      </c>
    </row>
    <row r="61" spans="2:8" ht="45.75" customHeight="1" x14ac:dyDescent="0.15">
      <c r="B61" s="129"/>
      <c r="C61" s="1203" t="s">
        <v>555</v>
      </c>
      <c r="D61" s="1204"/>
      <c r="E61" s="1205"/>
      <c r="F61" s="130">
        <v>98</v>
      </c>
      <c r="G61" s="130">
        <v>142</v>
      </c>
      <c r="H61" s="131">
        <v>165</v>
      </c>
    </row>
    <row r="62" spans="2:8" ht="45.75" customHeight="1" thickBot="1" x14ac:dyDescent="0.2">
      <c r="B62" s="132"/>
      <c r="C62" s="1206" t="s">
        <v>556</v>
      </c>
      <c r="D62" s="1207"/>
      <c r="E62" s="1208"/>
      <c r="F62" s="133">
        <v>150</v>
      </c>
      <c r="G62" s="133">
        <v>150</v>
      </c>
      <c r="H62" s="134">
        <v>150</v>
      </c>
    </row>
    <row r="63" spans="2:8" ht="52.5" customHeight="1" thickBot="1" x14ac:dyDescent="0.2">
      <c r="B63" s="135"/>
      <c r="C63" s="1209" t="s">
        <v>49</v>
      </c>
      <c r="D63" s="1209"/>
      <c r="E63" s="1210"/>
      <c r="F63" s="136">
        <v>2435</v>
      </c>
      <c r="G63" s="136">
        <v>2686</v>
      </c>
      <c r="H63" s="137">
        <v>2903</v>
      </c>
    </row>
    <row r="64" spans="2:8" x14ac:dyDescent="0.15"/>
  </sheetData>
  <sheetProtection algorithmName="SHA-512" hashValue="zBT5nqjuQDfX3fA3Y5ATfeorRqVQH2gLAX4HDuEpychRY9An0JiZKJ+5acezubxz8CBJxNDkDmIHdfWhYvWENQ==" saltValue="nhjPsvR7svXVDOpUcj92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187630</v>
      </c>
      <c r="E3" s="156"/>
      <c r="F3" s="157">
        <v>190274</v>
      </c>
      <c r="G3" s="158"/>
      <c r="H3" s="159"/>
    </row>
    <row r="4" spans="1:8" x14ac:dyDescent="0.15">
      <c r="A4" s="160"/>
      <c r="B4" s="161"/>
      <c r="C4" s="162"/>
      <c r="D4" s="163">
        <v>18942</v>
      </c>
      <c r="E4" s="164"/>
      <c r="F4" s="165">
        <v>88584</v>
      </c>
      <c r="G4" s="166"/>
      <c r="H4" s="167"/>
    </row>
    <row r="5" spans="1:8" x14ac:dyDescent="0.15">
      <c r="A5" s="148" t="s">
        <v>517</v>
      </c>
      <c r="B5" s="153"/>
      <c r="C5" s="154"/>
      <c r="D5" s="155">
        <v>108339</v>
      </c>
      <c r="E5" s="156"/>
      <c r="F5" s="157">
        <v>200194</v>
      </c>
      <c r="G5" s="158"/>
      <c r="H5" s="159"/>
    </row>
    <row r="6" spans="1:8" x14ac:dyDescent="0.15">
      <c r="A6" s="160"/>
      <c r="B6" s="161"/>
      <c r="C6" s="162"/>
      <c r="D6" s="163">
        <v>59083</v>
      </c>
      <c r="E6" s="164"/>
      <c r="F6" s="165">
        <v>106422</v>
      </c>
      <c r="G6" s="166"/>
      <c r="H6" s="167"/>
    </row>
    <row r="7" spans="1:8" x14ac:dyDescent="0.15">
      <c r="A7" s="148" t="s">
        <v>518</v>
      </c>
      <c r="B7" s="153"/>
      <c r="C7" s="154"/>
      <c r="D7" s="155">
        <v>101599</v>
      </c>
      <c r="E7" s="156"/>
      <c r="F7" s="157">
        <v>196914</v>
      </c>
      <c r="G7" s="158"/>
      <c r="H7" s="159"/>
    </row>
    <row r="8" spans="1:8" x14ac:dyDescent="0.15">
      <c r="A8" s="160"/>
      <c r="B8" s="161"/>
      <c r="C8" s="162"/>
      <c r="D8" s="163">
        <v>51707</v>
      </c>
      <c r="E8" s="164"/>
      <c r="F8" s="165">
        <v>98966</v>
      </c>
      <c r="G8" s="166"/>
      <c r="H8" s="167"/>
    </row>
    <row r="9" spans="1:8" x14ac:dyDescent="0.15">
      <c r="A9" s="148" t="s">
        <v>519</v>
      </c>
      <c r="B9" s="153"/>
      <c r="C9" s="154"/>
      <c r="D9" s="155">
        <v>133657</v>
      </c>
      <c r="E9" s="156"/>
      <c r="F9" s="157">
        <v>204757</v>
      </c>
      <c r="G9" s="158"/>
      <c r="H9" s="159"/>
    </row>
    <row r="10" spans="1:8" x14ac:dyDescent="0.15">
      <c r="A10" s="160"/>
      <c r="B10" s="161"/>
      <c r="C10" s="162"/>
      <c r="D10" s="163">
        <v>46906</v>
      </c>
      <c r="E10" s="164"/>
      <c r="F10" s="165">
        <v>106071</v>
      </c>
      <c r="G10" s="166"/>
      <c r="H10" s="167"/>
    </row>
    <row r="11" spans="1:8" x14ac:dyDescent="0.15">
      <c r="A11" s="148" t="s">
        <v>520</v>
      </c>
      <c r="B11" s="153"/>
      <c r="C11" s="154"/>
      <c r="D11" s="155">
        <v>172694</v>
      </c>
      <c r="E11" s="156"/>
      <c r="F11" s="157">
        <v>194971</v>
      </c>
      <c r="G11" s="158"/>
      <c r="H11" s="159"/>
    </row>
    <row r="12" spans="1:8" x14ac:dyDescent="0.15">
      <c r="A12" s="160"/>
      <c r="B12" s="161"/>
      <c r="C12" s="168"/>
      <c r="D12" s="163">
        <v>96172</v>
      </c>
      <c r="E12" s="164"/>
      <c r="F12" s="165">
        <v>105966</v>
      </c>
      <c r="G12" s="166"/>
      <c r="H12" s="167"/>
    </row>
    <row r="13" spans="1:8" x14ac:dyDescent="0.15">
      <c r="A13" s="148"/>
      <c r="B13" s="153"/>
      <c r="C13" s="169"/>
      <c r="D13" s="170">
        <v>140784</v>
      </c>
      <c r="E13" s="171"/>
      <c r="F13" s="172">
        <v>197422</v>
      </c>
      <c r="G13" s="173"/>
      <c r="H13" s="159"/>
    </row>
    <row r="14" spans="1:8" x14ac:dyDescent="0.15">
      <c r="A14" s="160"/>
      <c r="B14" s="161"/>
      <c r="C14" s="162"/>
      <c r="D14" s="163">
        <v>54562</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1.36</v>
      </c>
      <c r="C19" s="174">
        <f>ROUND(VALUE(SUBSTITUTE(実質収支比率等に係る経年分析!G$48,"▲","-")),2)</f>
        <v>0.66</v>
      </c>
      <c r="D19" s="174">
        <f>ROUND(VALUE(SUBSTITUTE(実質収支比率等に係る経年分析!H$48,"▲","-")),2)</f>
        <v>1.37</v>
      </c>
      <c r="E19" s="174">
        <f>ROUND(VALUE(SUBSTITUTE(実質収支比率等に係る経年分析!I$48,"▲","-")),2)</f>
        <v>1.31</v>
      </c>
      <c r="F19" s="174">
        <f>ROUND(VALUE(SUBSTITUTE(実質収支比率等に係る経年分析!J$48,"▲","-")),2)</f>
        <v>1.17</v>
      </c>
    </row>
    <row r="20" spans="1:11" x14ac:dyDescent="0.15">
      <c r="A20" s="174" t="s">
        <v>53</v>
      </c>
      <c r="B20" s="174">
        <f>ROUND(VALUE(SUBSTITUTE(実質収支比率等に係る経年分析!F$47,"▲","-")),2)</f>
        <v>27.12</v>
      </c>
      <c r="C20" s="174">
        <f>ROUND(VALUE(SUBSTITUTE(実質収支比率等に係る経年分析!G$47,"▲","-")),2)</f>
        <v>24.92</v>
      </c>
      <c r="D20" s="174">
        <f>ROUND(VALUE(SUBSTITUTE(実質収支比率等に係る経年分析!H$47,"▲","-")),2)</f>
        <v>26.89</v>
      </c>
      <c r="E20" s="174">
        <f>ROUND(VALUE(SUBSTITUTE(実質収支比率等に係る経年分析!I$47,"▲","-")),2)</f>
        <v>28.08</v>
      </c>
      <c r="F20" s="174">
        <f>ROUND(VALUE(SUBSTITUTE(実質収支比率等に係る経年分析!J$47,"▲","-")),2)</f>
        <v>28.59</v>
      </c>
    </row>
    <row r="21" spans="1:11" x14ac:dyDescent="0.15">
      <c r="A21" s="174" t="s">
        <v>54</v>
      </c>
      <c r="B21" s="174">
        <f>IF(ISNUMBER(VALUE(SUBSTITUTE(実質収支比率等に係る経年分析!F$49,"▲","-"))),ROUND(VALUE(SUBSTITUTE(実質収支比率等に係る経年分析!F$49,"▲","-")),2),NA())</f>
        <v>-6.59</v>
      </c>
      <c r="C21" s="174">
        <f>IF(ISNUMBER(VALUE(SUBSTITUTE(実質収支比率等に係る経年分析!G$49,"▲","-"))),ROUND(VALUE(SUBSTITUTE(実質収支比率等に係る経年分析!G$49,"▲","-")),2),NA())</f>
        <v>-2.21</v>
      </c>
      <c r="D21" s="174">
        <f>IF(ISNUMBER(VALUE(SUBSTITUTE(実質収支比率等に係る経年分析!H$49,"▲","-"))),ROUND(VALUE(SUBSTITUTE(実質収支比率等に係る経年分析!H$49,"▲","-")),2),NA())</f>
        <v>4.09</v>
      </c>
      <c r="E21" s="174">
        <f>IF(ISNUMBER(VALUE(SUBSTITUTE(実質収支比率等に係る経年分析!I$49,"▲","-"))),ROUND(VALUE(SUBSTITUTE(実質収支比率等に係る経年分析!I$49,"▲","-")),2),NA())</f>
        <v>-0.08</v>
      </c>
      <c r="F21" s="174">
        <f>IF(ISNUMBER(VALUE(SUBSTITUTE(実質収支比率等に係る経年分析!J$49,"▲","-"))),ROUND(VALUE(SUBSTITUTE(実質収支比率等に係る経年分析!J$49,"▲","-")),2),NA())</f>
        <v>-0.13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0.01</v>
      </c>
    </row>
    <row r="34" spans="1:16" x14ac:dyDescent="0.15">
      <c r="A34" s="175" t="str">
        <f>IF(連結実質赤字比率に係る赤字・黒字の構成分析!C$36="",NA(),連結実質赤字比率に係る赤字・黒字の構成分析!C$36)</f>
        <v>国民健康保険事業勘定特別会計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0.28999999999999998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1.17</v>
      </c>
    </row>
    <row r="36" spans="1:16" x14ac:dyDescent="0.15">
      <c r="A36" s="175" t="str">
        <f>IF(連結実質赤字比率に係る赤字・黒字の構成分析!C$34="",NA(),連結実質赤字比率に係る赤字・黒字の構成分析!C$34)</f>
        <v>南種子町水道事業会計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0.34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490</v>
      </c>
      <c r="E42" s="176"/>
      <c r="F42" s="176"/>
      <c r="G42" s="176">
        <f>'実質公債費比率（分子）の構造'!L$52</f>
        <v>535</v>
      </c>
      <c r="H42" s="176"/>
      <c r="I42" s="176"/>
      <c r="J42" s="176">
        <f>'実質公債費比率（分子）の構造'!M$52</f>
        <v>567</v>
      </c>
      <c r="K42" s="176"/>
      <c r="L42" s="176"/>
      <c r="M42" s="176">
        <f>'実質公債費比率（分子）の構造'!N$52</f>
        <v>565</v>
      </c>
      <c r="N42" s="176"/>
      <c r="O42" s="176"/>
      <c r="P42" s="176">
        <f>'実質公債費比率（分子）の構造'!O$52</f>
        <v>559</v>
      </c>
    </row>
    <row r="43" spans="1:16" x14ac:dyDescent="0.15">
      <c r="A43" s="176" t="s">
        <v>16</v>
      </c>
      <c r="B43" s="176">
        <f>'実質公債費比率（分子）の構造'!K$51</f>
        <v>1</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73</v>
      </c>
      <c r="C45" s="176"/>
      <c r="D45" s="176"/>
      <c r="E45" s="176">
        <f>'実質公債費比率（分子）の構造'!L$49</f>
        <v>75</v>
      </c>
      <c r="F45" s="176"/>
      <c r="G45" s="176"/>
      <c r="H45" s="176">
        <f>'実質公債費比率（分子）の構造'!M$49</f>
        <v>76</v>
      </c>
      <c r="I45" s="176"/>
      <c r="J45" s="176"/>
      <c r="K45" s="176">
        <f>'実質公債費比率（分子）の構造'!N$49</f>
        <v>77</v>
      </c>
      <c r="L45" s="176"/>
      <c r="M45" s="176"/>
      <c r="N45" s="176">
        <f>'実質公債費比率（分子）の構造'!O$49</f>
        <v>78</v>
      </c>
      <c r="O45" s="176"/>
      <c r="P45" s="176"/>
    </row>
    <row r="46" spans="1:16" x14ac:dyDescent="0.15">
      <c r="A46" s="176" t="s">
        <v>64</v>
      </c>
      <c r="B46" s="176">
        <f>'実質公債費比率（分子）の構造'!K$48</f>
        <v>49</v>
      </c>
      <c r="C46" s="176"/>
      <c r="D46" s="176"/>
      <c r="E46" s="176">
        <f>'実質公債費比率（分子）の構造'!L$48</f>
        <v>46</v>
      </c>
      <c r="F46" s="176"/>
      <c r="G46" s="176"/>
      <c r="H46" s="176">
        <f>'実質公債費比率（分子）の構造'!M$48</f>
        <v>43</v>
      </c>
      <c r="I46" s="176"/>
      <c r="J46" s="176"/>
      <c r="K46" s="176">
        <f>'実質公債費比率（分子）の構造'!N$48</f>
        <v>51</v>
      </c>
      <c r="L46" s="176"/>
      <c r="M46" s="176"/>
      <c r="N46" s="176">
        <f>'実質公債費比率（分子）の構造'!O$48</f>
        <v>37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703</v>
      </c>
      <c r="C49" s="176"/>
      <c r="D49" s="176"/>
      <c r="E49" s="176">
        <f>'実質公債費比率（分子）の構造'!L$45</f>
        <v>750</v>
      </c>
      <c r="F49" s="176"/>
      <c r="G49" s="176"/>
      <c r="H49" s="176">
        <f>'実質公債費比率（分子）の構造'!M$45</f>
        <v>801</v>
      </c>
      <c r="I49" s="176"/>
      <c r="J49" s="176"/>
      <c r="K49" s="176">
        <f>'実質公債費比率（分子）の構造'!N$45</f>
        <v>797</v>
      </c>
      <c r="L49" s="176"/>
      <c r="M49" s="176"/>
      <c r="N49" s="176">
        <f>'実質公債費比率（分子）の構造'!O$45</f>
        <v>791</v>
      </c>
      <c r="O49" s="176"/>
      <c r="P49" s="176"/>
    </row>
    <row r="50" spans="1:16" x14ac:dyDescent="0.15">
      <c r="A50" s="176" t="s">
        <v>67</v>
      </c>
      <c r="B50" s="176" t="e">
        <f>NA()</f>
        <v>#N/A</v>
      </c>
      <c r="C50" s="176">
        <f>IF(ISNUMBER('実質公債費比率（分子）の構造'!K$53),'実質公債費比率（分子）の構造'!K$53,NA())</f>
        <v>336</v>
      </c>
      <c r="D50" s="176" t="e">
        <f>NA()</f>
        <v>#N/A</v>
      </c>
      <c r="E50" s="176" t="e">
        <f>NA()</f>
        <v>#N/A</v>
      </c>
      <c r="F50" s="176">
        <f>IF(ISNUMBER('実質公債費比率（分子）の構造'!L$53),'実質公債費比率（分子）の構造'!L$53,NA())</f>
        <v>336</v>
      </c>
      <c r="G50" s="176" t="e">
        <f>NA()</f>
        <v>#N/A</v>
      </c>
      <c r="H50" s="176" t="e">
        <f>NA()</f>
        <v>#N/A</v>
      </c>
      <c r="I50" s="176">
        <f>IF(ISNUMBER('実質公債費比率（分子）の構造'!M$53),'実質公債費比率（分子）の構造'!M$53,NA())</f>
        <v>353</v>
      </c>
      <c r="J50" s="176" t="e">
        <f>NA()</f>
        <v>#N/A</v>
      </c>
      <c r="K50" s="176" t="e">
        <f>NA()</f>
        <v>#N/A</v>
      </c>
      <c r="L50" s="176">
        <f>IF(ISNUMBER('実質公債費比率（分子）の構造'!N$53),'実質公債費比率（分子）の構造'!N$53,NA())</f>
        <v>360</v>
      </c>
      <c r="M50" s="176" t="e">
        <f>NA()</f>
        <v>#N/A</v>
      </c>
      <c r="N50" s="176" t="e">
        <f>NA()</f>
        <v>#N/A</v>
      </c>
      <c r="O50" s="176">
        <f>IF(ISNUMBER('実質公債費比率（分子）の構造'!O$53),'実質公債費比率（分子）の構造'!O$53,NA())</f>
        <v>347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5683</v>
      </c>
      <c r="E56" s="175"/>
      <c r="F56" s="175"/>
      <c r="G56" s="175">
        <f>'将来負担比率（分子）の構造'!J$52</f>
        <v>5590</v>
      </c>
      <c r="H56" s="175"/>
      <c r="I56" s="175"/>
      <c r="J56" s="175">
        <f>'将来負担比率（分子）の構造'!K$52</f>
        <v>5182</v>
      </c>
      <c r="K56" s="175"/>
      <c r="L56" s="175"/>
      <c r="M56" s="175">
        <f>'将来負担比率（分子）の構造'!L$52</f>
        <v>5002</v>
      </c>
      <c r="N56" s="175"/>
      <c r="O56" s="175"/>
      <c r="P56" s="175">
        <f>'将来負担比率（分子）の構造'!M$52</f>
        <v>4956</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2229</v>
      </c>
      <c r="E58" s="175"/>
      <c r="F58" s="175"/>
      <c r="G58" s="175">
        <f>'将来負担比率（分子）の構造'!J$50</f>
        <v>2233</v>
      </c>
      <c r="H58" s="175"/>
      <c r="I58" s="175"/>
      <c r="J58" s="175">
        <f>'将来負担比率（分子）の構造'!K$50</f>
        <v>2610</v>
      </c>
      <c r="K58" s="175"/>
      <c r="L58" s="175"/>
      <c r="M58" s="175">
        <f>'将来負担比率（分子）の構造'!L$50</f>
        <v>2875</v>
      </c>
      <c r="N58" s="175"/>
      <c r="O58" s="175"/>
      <c r="P58" s="175">
        <f>'将来負担比率（分子）の構造'!M$50</f>
        <v>3098</v>
      </c>
    </row>
    <row r="59" spans="1:16" x14ac:dyDescent="0.15">
      <c r="A59" s="175" t="s">
        <v>39</v>
      </c>
      <c r="B59" s="175">
        <f>'将来負担比率（分子）の構造'!I$49</f>
        <v>3</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10</v>
      </c>
      <c r="C61" s="175"/>
      <c r="D61" s="175"/>
      <c r="E61" s="175">
        <f>'将来負担比率（分子）の構造'!J$46</f>
        <v>8</v>
      </c>
      <c r="F61" s="175"/>
      <c r="G61" s="175"/>
      <c r="H61" s="175">
        <f>'将来負担比率（分子）の構造'!K$46</f>
        <v>6</v>
      </c>
      <c r="I61" s="175"/>
      <c r="J61" s="175"/>
      <c r="K61" s="175">
        <f>'将来負担比率（分子）の構造'!L$46</f>
        <v>5</v>
      </c>
      <c r="L61" s="175"/>
      <c r="M61" s="175"/>
      <c r="N61" s="175">
        <f>'将来負担比率（分子）の構造'!M$46</f>
        <v>5</v>
      </c>
      <c r="O61" s="175"/>
      <c r="P61" s="175"/>
    </row>
    <row r="62" spans="1:16" x14ac:dyDescent="0.15">
      <c r="A62" s="175" t="s">
        <v>35</v>
      </c>
      <c r="B62" s="175">
        <f>'将来負担比率（分子）の構造'!I$45</f>
        <v>944</v>
      </c>
      <c r="C62" s="175"/>
      <c r="D62" s="175"/>
      <c r="E62" s="175">
        <f>'将来負担比率（分子）の構造'!J$45</f>
        <v>904</v>
      </c>
      <c r="F62" s="175"/>
      <c r="G62" s="175"/>
      <c r="H62" s="175">
        <f>'将来負担比率（分子）の構造'!K$45</f>
        <v>932</v>
      </c>
      <c r="I62" s="175"/>
      <c r="J62" s="175"/>
      <c r="K62" s="175">
        <f>'将来負担比率（分子）の構造'!L$45</f>
        <v>956</v>
      </c>
      <c r="L62" s="175"/>
      <c r="M62" s="175"/>
      <c r="N62" s="175">
        <f>'将来負担比率（分子）の構造'!M$45</f>
        <v>937</v>
      </c>
      <c r="O62" s="175"/>
      <c r="P62" s="175"/>
    </row>
    <row r="63" spans="1:16" x14ac:dyDescent="0.15">
      <c r="A63" s="175" t="s">
        <v>34</v>
      </c>
      <c r="B63" s="175">
        <f>'将来負担比率（分子）の構造'!I$44</f>
        <v>1041</v>
      </c>
      <c r="C63" s="175"/>
      <c r="D63" s="175"/>
      <c r="E63" s="175">
        <f>'将来負担比率（分子）の構造'!J$44</f>
        <v>967</v>
      </c>
      <c r="F63" s="175"/>
      <c r="G63" s="175"/>
      <c r="H63" s="175">
        <f>'将来負担比率（分子）の構造'!K$44</f>
        <v>893</v>
      </c>
      <c r="I63" s="175"/>
      <c r="J63" s="175"/>
      <c r="K63" s="175">
        <f>'将来負担比率（分子）の構造'!L$44</f>
        <v>1001</v>
      </c>
      <c r="L63" s="175"/>
      <c r="M63" s="175"/>
      <c r="N63" s="175">
        <f>'将来負担比率（分子）の構造'!M$44</f>
        <v>926</v>
      </c>
      <c r="O63" s="175"/>
      <c r="P63" s="175"/>
    </row>
    <row r="64" spans="1:16" x14ac:dyDescent="0.15">
      <c r="A64" s="175" t="s">
        <v>33</v>
      </c>
      <c r="B64" s="175">
        <f>'将来負担比率（分子）の構造'!I$43</f>
        <v>642</v>
      </c>
      <c r="C64" s="175"/>
      <c r="D64" s="175"/>
      <c r="E64" s="175">
        <f>'将来負担比率（分子）の構造'!J$43</f>
        <v>653</v>
      </c>
      <c r="F64" s="175"/>
      <c r="G64" s="175"/>
      <c r="H64" s="175">
        <f>'将来負担比率（分子）の構造'!K$43</f>
        <v>620</v>
      </c>
      <c r="I64" s="175"/>
      <c r="J64" s="175"/>
      <c r="K64" s="175">
        <f>'将来負担比率（分子）の構造'!L$43</f>
        <v>598</v>
      </c>
      <c r="L64" s="175"/>
      <c r="M64" s="175"/>
      <c r="N64" s="175">
        <f>'将来負担比率（分子）の構造'!M$43</f>
        <v>530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6319</v>
      </c>
      <c r="C66" s="175"/>
      <c r="D66" s="175"/>
      <c r="E66" s="175">
        <f>'将来負担比率（分子）の構造'!J$41</f>
        <v>6207</v>
      </c>
      <c r="F66" s="175"/>
      <c r="G66" s="175"/>
      <c r="H66" s="175">
        <f>'将来負担比率（分子）の構造'!K$41</f>
        <v>5935</v>
      </c>
      <c r="I66" s="175"/>
      <c r="J66" s="175"/>
      <c r="K66" s="175">
        <f>'将来負担比率（分子）の構造'!L$41</f>
        <v>5637</v>
      </c>
      <c r="L66" s="175"/>
      <c r="M66" s="175"/>
      <c r="N66" s="175">
        <f>'将来負担比率（分子）の構造'!M$41</f>
        <v>5397</v>
      </c>
      <c r="O66" s="175"/>
      <c r="P66" s="175"/>
    </row>
    <row r="67" spans="1:16" x14ac:dyDescent="0.15">
      <c r="A67" s="175" t="s">
        <v>71</v>
      </c>
      <c r="B67" s="175" t="e">
        <f>NA()</f>
        <v>#N/A</v>
      </c>
      <c r="C67" s="175">
        <f>IF(ISNUMBER('将来負担比率（分子）の構造'!I$53), IF('将来負担比率（分子）の構造'!I$53 &lt; 0, 0, '将来負担比率（分子）の構造'!I$53), NA())</f>
        <v>1047</v>
      </c>
      <c r="D67" s="175" t="e">
        <f>NA()</f>
        <v>#N/A</v>
      </c>
      <c r="E67" s="175" t="e">
        <f>NA()</f>
        <v>#N/A</v>
      </c>
      <c r="F67" s="175">
        <f>IF(ISNUMBER('将来負担比率（分子）の構造'!J$53), IF('将来負担比率（分子）の構造'!J$53 &lt; 0, 0, '将来負担比率（分子）の構造'!J$53), NA())</f>
        <v>914</v>
      </c>
      <c r="G67" s="175" t="e">
        <f>NA()</f>
        <v>#N/A</v>
      </c>
      <c r="H67" s="175" t="e">
        <f>NA()</f>
        <v>#N/A</v>
      </c>
      <c r="I67" s="175">
        <f>IF(ISNUMBER('将来負担比率（分子）の構造'!K$53), IF('将来負担比率（分子）の構造'!K$53 &lt; 0, 0, '将来負担比率（分子）の構造'!K$53), NA())</f>
        <v>594</v>
      </c>
      <c r="J67" s="175" t="e">
        <f>NA()</f>
        <v>#N/A</v>
      </c>
      <c r="K67" s="175" t="e">
        <f>NA()</f>
        <v>#N/A</v>
      </c>
      <c r="L67" s="175">
        <f>IF(ISNUMBER('将来負担比率（分子）の構造'!L$53), IF('将来負担比率（分子）の構造'!L$53 &lt; 0, 0, '将来負担比率（分子）の構造'!L$53), NA())</f>
        <v>320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1026</v>
      </c>
      <c r="C72" s="179">
        <f>基金残高に係る経年分析!G55</f>
        <v>1053</v>
      </c>
      <c r="D72" s="179">
        <f>基金残高に係る経年分析!H55</f>
        <v>1078</v>
      </c>
    </row>
    <row r="73" spans="1:16" x14ac:dyDescent="0.15">
      <c r="A73" s="178" t="s">
        <v>74</v>
      </c>
      <c r="B73" s="179">
        <f>基金残高に係る経年分析!F56</f>
        <v>474</v>
      </c>
      <c r="C73" s="179">
        <f>基金残高に係る経年分析!G56</f>
        <v>474</v>
      </c>
      <c r="D73" s="179">
        <f>基金残高に係る経年分析!H56</f>
        <v>474</v>
      </c>
    </row>
    <row r="74" spans="1:16" x14ac:dyDescent="0.15">
      <c r="A74" s="178" t="s">
        <v>75</v>
      </c>
      <c r="B74" s="179">
        <f>基金残高に係る経年分析!F57</f>
        <v>935</v>
      </c>
      <c r="C74" s="179">
        <f>基金残高に係る経年分析!G57</f>
        <v>1159</v>
      </c>
      <c r="D74" s="179">
        <f>基金残高に係る経年分析!H57</f>
        <v>1351</v>
      </c>
    </row>
  </sheetData>
  <sheetProtection algorithmName="SHA-512" hashValue="eA/5bZOlnvumdKMwfboM/F/eVLab4N6TyIwdGUNTZRYiYXnImJce7Lj2B9xrZEM4Psc6TLa48dsh2rCPrC5RoQ==" saltValue="UZpxJThkLbRhr1cxXnuX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2025-03-18T07:36:30Z</cp:lastPrinted>
  <dcterms:created xsi:type="dcterms:W3CDTF">2025-02-19T05:39:50Z</dcterms:created>
  <dcterms:modified xsi:type="dcterms:W3CDTF">2025-03-24T01:49:23Z</dcterms:modified>
  <cp:category/>
</cp:coreProperties>
</file>