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05 最終版格納（３／２１〆）\"/>
    </mc:Choice>
  </mc:AlternateContent>
  <xr:revisionPtr revIDLastSave="0" documentId="13_ncr:1_{34573B1C-903D-4B96-8D49-E87FA5308334}" xr6:coauthVersionLast="36" xr6:coauthVersionMax="36" xr10:uidLastSave="{00000000-0000-0000-0000-000000000000}"/>
  <bookViews>
    <workbookView xWindow="0" yWindow="0" windowWidth="19200" windowHeight="77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CO37" i="10"/>
  <c r="BE37" i="10"/>
  <c r="AM37" i="10"/>
  <c r="C37" i="10"/>
  <c r="CO36" i="10"/>
  <c r="BE36" i="10"/>
  <c r="AM36" i="10"/>
  <c r="C36" i="10"/>
  <c r="BE35" i="10"/>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CO34" i="10" l="1"/>
  <c r="CO35" i="10" s="1"/>
</calcChain>
</file>

<file path=xl/sharedStrings.xml><?xml version="1.0" encoding="utf-8"?>
<sst xmlns="http://schemas.openxmlformats.org/spreadsheetml/2006/main" count="1033" uniqueCount="566">
  <si>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</si>
  <si>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</si>
  <si>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</si>
  <si>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</si>
  <si>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</si>
  <si>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</si>
  <si>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</si>
  <si>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</si>
  <si>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</si>
  <si>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</si>
  <si>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</si>
  <si>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</si>
  <si>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</si>
  <si>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</si>
  <si>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</si>
  <si>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</si>
  <si>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</si>
  <si>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</si>
  <si>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</si>
  <si>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</si>
  <si>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</si>
  <si>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</si>
  <si>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</si>
  <si>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</si>
  <si>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</si>
  <si>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</si>
  <si>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</si>
  <si>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</si>
  <si>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</si>
  <si>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</si>
  <si>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</si>
  <si>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</si>
  <si>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</si>
  <si>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</si>
  <si>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</si>
  <si>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</si>
  <si>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</si>
  <si>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</si>
  <si>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</si>
  <si>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</si>
  <si>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</si>
  <si>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</si>
  <si>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</si>
  <si>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</si>
  <si>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</si>
  <si>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</si>
  <si>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</si>
  <si>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</si>
  <si>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</si>
  <si>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</si>
  <si>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</si>
  <si>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</si>
  <si>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</si>
  <si>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</si>
  <si>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</si>
  <si>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</si>
  <si>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</si>
  <si>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</si>
  <si>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</si>
  <si>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</si>
  <si>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</si>
  <si>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</si>
  <si>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</si>
  <si>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</si>
  <si>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</si>
  <si>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</si>
  <si>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</si>
  <si>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</si>
  <si>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</si>
  <si>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</si>
  <si>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</si>
  <si>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</si>
  <si>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</si>
  <si>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</si>
  <si>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</si>
  <si>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</si>
  <si>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</si>
  <si>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</si>
  <si>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</si>
  <si>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</si>
  <si>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</si>
  <si>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</si>
  <si>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</si>
  <si>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</si>
  <si>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</si>
  <si>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</si>
  <si>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</si>
  <si>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</si>
  <si>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</si>
  <si>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</si>
  <si>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</si>
  <si>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</si>
  <si>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</si>
  <si>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</si>
  <si>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姶良市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</si>
  <si>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</si>
  <si>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</si>
  <si>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</si>
  <si>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</si>
  <si>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</si>
  <si>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</si>
  <si>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</si>
  <si>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</si>
  <si>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</si>
  <si>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</si>
  <si>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</si>
  <si>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</si>
  <si>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</si>
  <si>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</si>
  <si>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</si>
  <si>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</si>
  <si>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</si>
  <si>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</si>
  <si>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</si>
  <si>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</si>
  <si>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</si>
  <si>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</si>
  <si>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</si>
  <si>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</si>
  <si>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</si>
  <si>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</si>
  <si>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</si>
  <si>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</si>
  <si>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</si>
  <si>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</si>
  <si>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</si>
  <si>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</si>
  <si>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</si>
  <si>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</si>
  <si>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</si>
  <si>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</si>
  <si>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</si>
  <si>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</si>
  <si>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</si>
  <si>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</si>
  <si>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</si>
  <si>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</si>
  <si>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</si>
  <si>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</si>
  <si>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</si>
  <si>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</si>
  <si>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</si>
  <si>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</si>
  <si>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</si>
  <si>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</si>
  <si>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</si>
  <si>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</si>
  <si>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</si>
  <si>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</si>
  <si>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</si>
  <si>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</si>
  <si>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</si>
  <si>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</si>
  <si>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</si>
  <si>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</si>
  <si>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</si>
  <si>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</si>
  <si>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</si>
  <si>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</si>
  <si>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</si>
  <si>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</si>
  <si>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</si>
  <si>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</si>
  <si>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</si>
  <si>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</si>
  <si>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</si>
  <si>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</si>
  <si>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</si>
  <si>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</si>
  <si>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</si>
  <si>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</si>
  <si>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</si>
  <si>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</si>
  <si>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</si>
  <si>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</si>
  <si>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</si>
  <si>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</si>
  <si>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</si>
  <si>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</si>
  <si>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</si>
  <si>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</si>
  <si>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</si>
  <si>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</si>
  <si>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</si>
  <si>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</si>
  <si>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</si>
  <si>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</si>
  <si>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</si>
  <si>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</si>
  <si>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</si>
  <si>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</si>
  <si>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</si>
  <si>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</si>
  <si>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</si>
  <si>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</si>
  <si>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</si>
  <si>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</si>
  <si>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</si>
  <si>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</si>
  <si>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</si>
  <si>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</si>
  <si>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</si>
  <si>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</si>
  <si>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鹿児島県姶良市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</si>
  <si>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</si>
  <si>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</si>
  <si>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</si>
  <si>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</si>
  <si>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</si>
  <si>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</si>
  <si>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</si>
  <si>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</si>
  <si>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</si>
  <si>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</si>
  <si>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</si>
  <si>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</si>
  <si>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</si>
  <si>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</si>
  <si>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</si>
  <si>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</si>
  <si>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</si>
  <si>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</si>
  <si>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</si>
  <si>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</si>
  <si>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</si>
  <si>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</si>
  <si>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</si>
  <si>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</si>
  <si>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</si>
  <si>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</si>
  <si>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</si>
  <si>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</si>
  <si>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</si>
  <si>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</si>
  <si>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</si>
  <si>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</si>
  <si>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</si>
  <si>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</si>
  <si>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</si>
  <si>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</si>
  <si>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</si>
  <si>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</si>
  <si>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</si>
  <si>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</si>
  <si>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</si>
  <si>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</si>
  <si>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</si>
  <si>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</si>
  <si>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</si>
  <si>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</si>
  <si>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</si>
  <si>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</si>
  <si>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</si>
  <si>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</si>
  <si>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</si>
  <si>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</si>
  <si>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</si>
  <si>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</si>
  <si>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</si>
  <si>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</si>
  <si>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</si>
  <si>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</si>
  <si>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</si>
  <si>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</si>
  <si>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</si>
  <si>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</si>
  <si>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</si>
  <si>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</si>
  <si>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</si>
  <si>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</si>
  <si>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</si>
  <si>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</si>
  <si>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</si>
  <si>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</si>
  <si>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</si>
  <si>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</si>
  <si>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</si>
  <si>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</si>
  <si>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</si>
  <si>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</si>
  <si>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</si>
  <si>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</si>
  <si>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</si>
  <si>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</si>
  <si>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</si>
  <si>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</si>
  <si>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</si>
  <si>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</si>
  <si>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</si>
  <si>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</si>
  <si>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</si>
  <si>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</si>
  <si>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</si>
  <si>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</si>
  <si>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</si>
  <si>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</si>
  <si>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</si>
  <si>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</si>
  <si>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</si>
  <si>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</si>
  <si>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</si>
  <si>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</si>
  <si>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</si>
  <si>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</si>
  <si>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</si>
  <si>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</si>
  <si>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</si>
  <si>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</si>
  <si>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</si>
  <si>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</si>
  <si>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</si>
  <si>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</si>
  <si>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</si>
  <si>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</si>
  <si>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</si>
  <si>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</si>
  <si>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</si>
  <si>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</si>
  <si>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</si>
  <si>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</si>
  <si>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</si>
  <si>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</si>
  <si>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</si>
  <si>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</si>
  <si>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</si>
  <si>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</si>
  <si>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</si>
  <si>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</si>
  <si>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</si>
  <si>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</si>
  <si>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</si>
  <si>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</si>
  <si>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</si>
  <si>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</si>
  <si>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</si>
  <si>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</si>
  <si>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</si>
  <si>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</si>
  <si>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</si>
  <si>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</si>
  <si>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</si>
  <si>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</si>
  <si>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</si>
  <si>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</si>
  <si>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</si>
  <si>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</si>
  <si>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</si>
  <si>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</si>
  <si>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</si>
  <si>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</si>
  <si>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</si>
  <si>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</si>
  <si>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</si>
  <si>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</si>
  <si>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鹿児島県姶良市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</si>
  <si>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</si>
  <si>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</si>
  <si>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</si>
  <si>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</si>
  <si>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</si>
  <si>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</si>
  <si>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</si>
  <si>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</si>
  <si>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</si>
  <si>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</si>
  <si>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</si>
  <si>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</si>
  <si>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</si>
  <si>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</si>
  <si>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</si>
  <si>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</si>
  <si>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</si>
  <si>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</si>
  <si>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</si>
  <si>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</si>
  <si>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姶良市農林業労働者災害共済事業特別会計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</si>
  <si>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</si>
  <si>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</si>
  <si>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</si>
  <si>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</si>
  <si>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</si>
  <si>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</si>
  <si>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</si>
  <si>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</si>
  <si>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</si>
  <si>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</si>
  <si>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</si>
  <si>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</si>
  <si>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</si>
  <si>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姶良市国民健康保険特別会計事業勘定</t>
    <phoneticPr fontId="5"/>
  </si>
  <si>
    <t>姶良市国民健康保険特別会計施設勘定</t>
    <phoneticPr fontId="5"/>
  </si>
  <si>
    <t>姶良市後期高齢者医療特別会計</t>
    <phoneticPr fontId="5"/>
  </si>
  <si>
    <t>姶良市介護保険特別会計保険事業勘定</t>
    <phoneticPr fontId="5"/>
  </si>
  <si>
    <t>姶良市介護保険特別会計介護サービス事業勘定</t>
    <phoneticPr fontId="5"/>
  </si>
  <si>
    <t>姶良市水道事業会計</t>
    <phoneticPr fontId="5"/>
  </si>
  <si>
    <t>法適用企業</t>
    <phoneticPr fontId="5"/>
  </si>
  <si>
    <t>姶良市下水道事業会計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</si>
  <si>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</si>
  <si>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</si>
  <si>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</si>
  <si>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</si>
  <si>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</si>
  <si>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</si>
  <si>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</si>
  <si>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</si>
  <si>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</si>
  <si>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</si>
  <si>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</si>
  <si>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</si>
  <si>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</si>
  <si>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</si>
  <si>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</si>
  <si>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</si>
  <si>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</si>
  <si>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</si>
  <si>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</si>
  <si>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</si>
  <si>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</si>
  <si>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</si>
  <si>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</si>
  <si>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</si>
  <si>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</si>
  <si>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</si>
  <si>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</si>
  <si>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</si>
  <si>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</si>
  <si>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</si>
  <si>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</si>
  <si>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</si>
  <si>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</si>
  <si>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</si>
  <si>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</si>
  <si>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</si>
  <si>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</si>
  <si>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</si>
  <si>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</si>
  <si>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</si>
  <si>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</si>
  <si>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</si>
  <si>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</si>
  <si>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</si>
  <si>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</si>
  <si>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</si>
  <si>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</si>
  <si>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</si>
  <si>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</si>
  <si>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</si>
  <si>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</si>
  <si>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</si>
  <si>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</si>
  <si>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</si>
  <si>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</si>
  <si>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</si>
  <si>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</si>
  <si>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</si>
  <si>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</si>
  <si>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</si>
  <si>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</si>
  <si>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</si>
  <si>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</si>
  <si>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</si>
  <si>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</si>
  <si>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</si>
  <si>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</si>
  <si>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</si>
  <si>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</si>
  <si>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</si>
  <si>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</si>
  <si>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</si>
  <si>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</si>
  <si>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</si>
  <si>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</si>
  <si>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</si>
  <si>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</si>
  <si>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</si>
  <si>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</si>
  <si>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</si>
  <si>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</si>
  <si>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</si>
  <si>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</si>
  <si>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</si>
  <si>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</si>
  <si>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</si>
  <si>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</si>
  <si>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</si>
  <si>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</si>
  <si>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</si>
  <si>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</si>
  <si>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</si>
  <si>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</si>
  <si>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</si>
  <si>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</si>
  <si>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</si>
  <si>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</si>
  <si>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</si>
  <si>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</si>
  <si>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</si>
  <si>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</si>
  <si>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</si>
  <si>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</si>
  <si>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</si>
  <si>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</si>
  <si>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</si>
  <si>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</si>
  <si>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</si>
  <si>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</si>
  <si>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</si>
  <si>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</si>
  <si>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</si>
  <si>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</si>
  <si>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</si>
  <si>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</si>
  <si>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</si>
  <si>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</si>
  <si>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</si>
  <si>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</si>
  <si>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</si>
  <si>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</si>
  <si>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</si>
  <si>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</si>
  <si>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</si>
  <si>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</si>
  <si>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</si>
  <si>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</si>
  <si>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</si>
  <si>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</si>
  <si>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</si>
  <si>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</si>
  <si>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</si>
  <si>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</si>
  <si>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</si>
  <si>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</si>
  <si>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11.81</t>
  </si>
  <si>
    <t>▲ 8.90</t>
  </si>
  <si>
    <t>▲ 3.44</t>
  </si>
  <si>
    <t>姶良市水道事業会計</t>
  </si>
  <si>
    <t>一般会計</t>
  </si>
  <si>
    <t>姶良市下水道事業会計</t>
  </si>
  <si>
    <t>姶良市介護保険特別会計保険事業勘定</t>
  </si>
  <si>
    <t>姶良市国民健康保険特別会計事業勘定</t>
  </si>
  <si>
    <t>姶良市介護保険特別会計介護サービス事業勘定</t>
  </si>
  <si>
    <t>姶良市国民健康保険特別会計施設勘定</t>
  </si>
  <si>
    <t>姶良市後期高齢者医療特別会計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</si>
  <si>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</si>
  <si>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</si>
  <si>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</si>
  <si>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</si>
  <si>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</si>
  <si>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</si>
  <si>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</si>
  <si>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</si>
  <si>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</si>
  <si>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</si>
  <si>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</si>
  <si>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鹿児島県市町村総合事務組合</t>
    <phoneticPr fontId="2"/>
  </si>
  <si>
    <t>姶良・伊佐地区介護保険組合</t>
    <phoneticPr fontId="2"/>
  </si>
  <si>
    <t>鹿児島県後期高齢者医療広域連合（一般会計）</t>
    <rPh sb="16" eb="18">
      <t>イッパン</t>
    </rPh>
    <rPh sb="18" eb="20">
      <t>カイケイ</t>
    </rPh>
    <phoneticPr fontId="2"/>
  </si>
  <si>
    <t>鹿児島県後期高齢者医療広域連合（後期高齢者医療特別会計）</t>
    <rPh sb="16" eb="18">
      <t>コウキ</t>
    </rPh>
    <rPh sb="18" eb="21">
      <t>コウレイシャ</t>
    </rPh>
    <rPh sb="21" eb="23">
      <t>イリョウ</t>
    </rPh>
    <rPh sb="23" eb="25">
      <t>トクベツ</t>
    </rPh>
    <rPh sb="25" eb="27">
      <t>カイケイ</t>
    </rPh>
    <phoneticPr fontId="2"/>
  </si>
  <si>
    <t>姶良市土地開発公社</t>
    <rPh sb="0" eb="3">
      <t>アイラシ</t>
    </rPh>
    <rPh sb="3" eb="5">
      <t>トチ</t>
    </rPh>
    <rPh sb="5" eb="7">
      <t>カイハツ</t>
    </rPh>
    <rPh sb="7" eb="9">
      <t>コウシャ</t>
    </rPh>
    <phoneticPr fontId="2"/>
  </si>
  <si>
    <t>姶良市文化振興公社</t>
    <rPh sb="0" eb="3">
      <t>アイラシ</t>
    </rPh>
    <rPh sb="3" eb="5">
      <t>ブンカ</t>
    </rPh>
    <rPh sb="5" eb="7">
      <t>シンコウ</t>
    </rPh>
    <rPh sb="7" eb="9">
      <t>コウシャ</t>
    </rPh>
    <phoneticPr fontId="2"/>
  </si>
  <si>
    <t>地域福祉基金</t>
    <rPh sb="0" eb="2">
      <t>チイキ</t>
    </rPh>
    <rPh sb="2" eb="4">
      <t>フクシ</t>
    </rPh>
    <rPh sb="4" eb="6">
      <t>キキン</t>
    </rPh>
    <phoneticPr fontId="2"/>
  </si>
  <si>
    <t>公共施設等総合管理基金</t>
    <rPh sb="0" eb="2">
      <t>コウキョウ</t>
    </rPh>
    <rPh sb="2" eb="4">
      <t>シセツ</t>
    </rPh>
    <rPh sb="4" eb="5">
      <t>トウ</t>
    </rPh>
    <rPh sb="5" eb="7">
      <t>ソウゴウ</t>
    </rPh>
    <rPh sb="7" eb="9">
      <t>カンリ</t>
    </rPh>
    <rPh sb="9" eb="11">
      <t>キキン</t>
    </rPh>
    <phoneticPr fontId="2"/>
  </si>
  <si>
    <t>庁舎建設基金</t>
    <rPh sb="0" eb="2">
      <t>チョウシャ</t>
    </rPh>
    <rPh sb="2" eb="4">
      <t>ケンセツ</t>
    </rPh>
    <rPh sb="4" eb="6">
      <t>キキン</t>
    </rPh>
    <phoneticPr fontId="2"/>
  </si>
  <si>
    <t>ふるさと応援基金</t>
    <rPh sb="4" eb="6">
      <t>オウエン</t>
    </rPh>
    <rPh sb="6" eb="8">
      <t>キキン</t>
    </rPh>
    <phoneticPr fontId="2"/>
  </si>
  <si>
    <t>森林環境譲与税基金</t>
    <rPh sb="0" eb="2">
      <t>シンリン</t>
    </rPh>
    <rPh sb="2" eb="4">
      <t>カンキョウ</t>
    </rPh>
    <rPh sb="4" eb="6">
      <t>ジョウヨ</t>
    </rPh>
    <rPh sb="6" eb="7">
      <t>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</si>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</sst>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6C06-477C-AE49-04690AF102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77047</c:v>
                </c:pt>
                <c:pt idx="1">
                  <c:v>55436</c:v>
                </c:pt>
                <c:pt idx="2">
                  <c:v>69237</c:v>
                </c:pt>
                <c:pt idx="3">
                  <c:v>49261</c:v>
                </c:pt>
                <c:pt idx="4">
                  <c:v>83145</c:v>
                </c:pt>
              </c:numCache>
            </c:numRef>
          </c:val>
          <c:smooth val="0"/>
          <c:extLst>
            <c:ext xmlns:c16="http://schemas.microsoft.com/office/drawing/2014/chart" uri="{C3380CC4-5D6E-409C-BE32-E72D297353CC}">
              <c16:uniqueId val="{00000001-6C06-477C-AE49-04690AF1020F}"/>
            </c:ext>
          </c:extLst>
        </c:ser>
        <c:dLbls>
          <c:showLegendKey val="0"/>
          <c:showVal val="0"/>
          <c:showCatName val="0"/>
          <c:showSerName val="0"/>
          <c:showPercent val="0"/>
          <c:showBubbleSize val="0"/>
        </c:dLbls>
        <c:marker val="1"/>
        <c:smooth val="0"/>
        <c:axId val="-827692944"/>
        <c:axId val="-659523200"/>
      </c:lineChart>
      <c:catAx>
        <c:axId val="-82769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9523200"/>
        <c:crosses val="autoZero"/>
        <c:auto val="1"/>
        <c:lblAlgn val="ctr"/>
        <c:lblOffset val="100"/>
        <c:tickLblSkip val="1"/>
        <c:tickMarkSkip val="1"/>
        <c:noMultiLvlLbl val="0"/>
      </c:catAx>
      <c:valAx>
        <c:axId val="-65952320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769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4.91</c:v>
                </c:pt>
                <c:pt idx="1">
                  <c:v>3.49</c:v>
                </c:pt>
                <c:pt idx="2">
                  <c:v>7.62</c:v>
                </c:pt>
                <c:pt idx="3">
                  <c:v>5.0999999999999996</c:v>
                </c:pt>
                <c:pt idx="4">
                  <c:v>6.74</c:v>
                </c:pt>
              </c:numCache>
            </c:numRef>
          </c:val>
          <c:extLst>
            <c:ext xmlns:c16="http://schemas.microsoft.com/office/drawing/2014/chart" uri="{C3380CC4-5D6E-409C-BE32-E72D297353CC}">
              <c16:uniqueId val="{00000000-38EF-455E-B020-CAE86A36A6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10.91</c:v>
                </c:pt>
                <c:pt idx="1">
                  <c:v>5.48</c:v>
                </c:pt>
                <c:pt idx="2">
                  <c:v>9.5</c:v>
                </c:pt>
                <c:pt idx="3">
                  <c:v>14.02</c:v>
                </c:pt>
                <c:pt idx="4">
                  <c:v>14.71</c:v>
                </c:pt>
              </c:numCache>
            </c:numRef>
          </c:val>
          <c:extLst>
            <c:ext xmlns:c16="http://schemas.microsoft.com/office/drawing/2014/chart" uri="{C3380CC4-5D6E-409C-BE32-E72D297353CC}">
              <c16:uniqueId val="{00000001-38EF-455E-B020-CAE86A36A6D6}"/>
            </c:ext>
          </c:extLst>
        </c:ser>
        <c:dLbls>
          <c:showLegendKey val="0"/>
          <c:showVal val="0"/>
          <c:showCatName val="0"/>
          <c:showSerName val="0"/>
          <c:showPercent val="0"/>
          <c:showBubbleSize val="0"/>
        </c:dLbls>
        <c:gapWidth val="250"/>
        <c:overlap val="100"/>
        <c:axId val="-659532992"/>
        <c:axId val="-65953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-11.81</c:v>
                </c:pt>
                <c:pt idx="1">
                  <c:v>-8.9</c:v>
                </c:pt>
                <c:pt idx="2">
                  <c:v>6.96</c:v>
                </c:pt>
                <c:pt idx="3">
                  <c:v>-3.44</c:v>
                </c:pt>
                <c:pt idx="4">
                  <c:v>0.03</c:v>
                </c:pt>
              </c:numCache>
            </c:numRef>
          </c:val>
          <c:smooth val="0"/>
          <c:extLst>
            <c:ext xmlns:c16="http://schemas.microsoft.com/office/drawing/2014/chart" uri="{C3380CC4-5D6E-409C-BE32-E72D297353CC}">
              <c16:uniqueId val="{00000002-38EF-455E-B020-CAE86A36A6D6}"/>
            </c:ext>
          </c:extLst>
        </c:ser>
        <c:dLbls>
          <c:showLegendKey val="0"/>
          <c:showVal val="0"/>
          <c:showCatName val="0"/>
          <c:showSerName val="0"/>
          <c:showPercent val="0"/>
          <c:showBubbleSize val="0"/>
        </c:dLbls>
        <c:marker val="1"/>
        <c:smooth val="0"/>
        <c:axId val="-659532992"/>
        <c:axId val="-659530272"/>
      </c:lineChart>
      <c:catAx>
        <c:axId val="-6595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9530272"/>
        <c:crosses val="autoZero"/>
        <c:auto val="1"/>
        <c:lblAlgn val="ctr"/>
        <c:lblOffset val="100"/>
        <c:tickLblSkip val="1"/>
        <c:tickMarkSkip val="1"/>
        <c:noMultiLvlLbl val="0"/>
      </c:catAx>
      <c:valAx>
        <c:axId val="-65953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53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6C5-407B-AA4E-2E6061DE61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C5-407B-AA4E-2E6061DE61BE}"/>
            </c:ext>
          </c:extLst>
        </c:ser>
        <c:ser>
          <c:idx val="2"/>
          <c:order val="2"/>
          <c:tx>
            <c:strRef>
              <c:f>データシート!$A$29</c:f>
              <c:strCache>
                <c:ptCount val="1"/>
                <c:pt idx="0">
                  <c:v>姶良市後期高齢者医療特別会計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0.32</c:v>
                </c:pt>
                <c:pt idx="2">
                  <c:v>#N/A</c:v>
                </c:pt>
                <c:pt idx="3">
                  <c:v>0.12</c:v>
                </c:pt>
                <c:pt idx="4">
                  <c:v>#N/A</c:v>
                </c:pt>
                <c:pt idx="5">
                  <c:v>0.04</c:v>
                </c:pt>
                <c:pt idx="6">
                  <c:v>#N/A</c:v>
                </c:pt>
                <c:pt idx="7">
                  <c:v>0.05</c:v>
                </c:pt>
                <c:pt idx="8">
                  <c:v>#N/A</c:v>
                </c:pt>
                <c:pt idx="9">
                  <c:v>0</c:v>
                </c:pt>
              </c:numCache>
            </c:numRef>
          </c:val>
          <c:extLst>
            <c:ext xmlns:c16="http://schemas.microsoft.com/office/drawing/2014/chart" uri="{C3380CC4-5D6E-409C-BE32-E72D297353CC}">
              <c16:uniqueId val="{00000002-E6C5-407B-AA4E-2E6061DE61BE}"/>
            </c:ext>
          </c:extLst>
        </c:ser>
        <c:ser>
          <c:idx val="3"/>
          <c:order val="3"/>
          <c:tx>
            <c:strRef>
              <c:f>データシート!$A$30</c:f>
              <c:strCache>
                <c:ptCount val="1"/>
                <c:pt idx="0">
                  <c:v>姶良市国民健康保険特別会計施設勘定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3-E6C5-407B-AA4E-2E6061DE61BE}"/>
            </c:ext>
          </c:extLst>
        </c:ser>
        <c:ser>
          <c:idx val="4"/>
          <c:order val="4"/>
          <c:tx>
            <c:strRef>
              <c:f>データシート!$A$31</c:f>
              <c:strCache>
                <c:ptCount val="1"/>
                <c:pt idx="0">
                  <c:v>姶良市介護保険特別会計介護サービス事業勘定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E6C5-407B-AA4E-2E6061DE61BE}"/>
            </c:ext>
          </c:extLst>
        </c:ser>
        <c:ser>
          <c:idx val="5"/>
          <c:order val="5"/>
          <c:tx>
            <c:strRef>
              <c:f>データシート!$A$32</c:f>
              <c:strCache>
                <c:ptCount val="1"/>
                <c:pt idx="0">
                  <c:v>姶良市国民健康保険特別会計事業勘定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c:v>
                </c:pt>
                <c:pt idx="2">
                  <c:v>#N/A</c:v>
                </c:pt>
                <c:pt idx="3">
                  <c:v>1.2</c:v>
                </c:pt>
                <c:pt idx="4">
                  <c:v>#N/A</c:v>
                </c:pt>
                <c:pt idx="5">
                  <c:v>0.93</c:v>
                </c:pt>
                <c:pt idx="6">
                  <c:v>#N/A</c:v>
                </c:pt>
                <c:pt idx="7">
                  <c:v>0.59</c:v>
                </c:pt>
                <c:pt idx="8">
                  <c:v>#N/A</c:v>
                </c:pt>
                <c:pt idx="9">
                  <c:v>0.31</c:v>
                </c:pt>
              </c:numCache>
            </c:numRef>
          </c:val>
          <c:extLst>
            <c:ext xmlns:c16="http://schemas.microsoft.com/office/drawing/2014/chart" uri="{C3380CC4-5D6E-409C-BE32-E72D297353CC}">
              <c16:uniqueId val="{00000005-E6C5-407B-AA4E-2E6061DE61BE}"/>
            </c:ext>
          </c:extLst>
        </c:ser>
        <c:ser>
          <c:idx val="6"/>
          <c:order val="6"/>
          <c:tx>
            <c:strRef>
              <c:f>データシート!$A$33</c:f>
              <c:strCache>
                <c:ptCount val="1"/>
                <c:pt idx="0">
                  <c:v>姶良市介護保険特別会計保険事業勘定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c:v>
                </c:pt>
                <c:pt idx="2">
                  <c:v>#N/A</c:v>
                </c:pt>
                <c:pt idx="3">
                  <c:v>0.34</c:v>
                </c:pt>
                <c:pt idx="4">
                  <c:v>#N/A</c:v>
                </c:pt>
                <c:pt idx="5">
                  <c:v>1.87</c:v>
                </c:pt>
                <c:pt idx="6">
                  <c:v>#N/A</c:v>
                </c:pt>
                <c:pt idx="7">
                  <c:v>2.2599999999999998</c:v>
                </c:pt>
                <c:pt idx="8">
                  <c:v>#N/A</c:v>
                </c:pt>
                <c:pt idx="9">
                  <c:v>0.98</c:v>
                </c:pt>
              </c:numCache>
            </c:numRef>
          </c:val>
          <c:extLst>
            <c:ext xmlns:c16="http://schemas.microsoft.com/office/drawing/2014/chart" uri="{C3380CC4-5D6E-409C-BE32-E72D297353CC}">
              <c16:uniqueId val="{00000006-E6C5-407B-AA4E-2E6061DE61BE}"/>
            </c:ext>
          </c:extLst>
        </c:ser>
        <c:ser>
          <c:idx val="7"/>
          <c:order val="7"/>
          <c:tx>
            <c:strRef>
              <c:f>データシート!$A$34</c:f>
              <c:strCache>
                <c:ptCount val="1"/>
                <c:pt idx="0">
                  <c:v>姶良市下水道事業会計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1.98</c:v>
                </c:pt>
                <c:pt idx="2">
                  <c:v>#N/A</c:v>
                </c:pt>
                <c:pt idx="3">
                  <c:v>1.81</c:v>
                </c:pt>
                <c:pt idx="4">
                  <c:v>#N/A</c:v>
                </c:pt>
                <c:pt idx="5">
                  <c:v>1.67</c:v>
                </c:pt>
                <c:pt idx="6">
                  <c:v>#N/A</c:v>
                </c:pt>
                <c:pt idx="7">
                  <c:v>1.7</c:v>
                </c:pt>
                <c:pt idx="8">
                  <c:v>#N/A</c:v>
                </c:pt>
                <c:pt idx="9">
                  <c:v>1.64</c:v>
                </c:pt>
              </c:numCache>
            </c:numRef>
          </c:val>
          <c:extLst>
            <c:ext xmlns:c16="http://schemas.microsoft.com/office/drawing/2014/chart" uri="{C3380CC4-5D6E-409C-BE32-E72D297353CC}">
              <c16:uniqueId val="{00000007-E6C5-407B-AA4E-2E6061DE61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4.9000000000000004</c:v>
                </c:pt>
                <c:pt idx="2">
                  <c:v>#N/A</c:v>
                </c:pt>
                <c:pt idx="3">
                  <c:v>3.49</c:v>
                </c:pt>
                <c:pt idx="4">
                  <c:v>#N/A</c:v>
                </c:pt>
                <c:pt idx="5">
                  <c:v>7.62</c:v>
                </c:pt>
                <c:pt idx="6">
                  <c:v>#N/A</c:v>
                </c:pt>
                <c:pt idx="7">
                  <c:v>5.09</c:v>
                </c:pt>
                <c:pt idx="8">
                  <c:v>#N/A</c:v>
                </c:pt>
                <c:pt idx="9">
                  <c:v>6.74</c:v>
                </c:pt>
              </c:numCache>
            </c:numRef>
          </c:val>
          <c:extLst>
            <c:ext xmlns:c16="http://schemas.microsoft.com/office/drawing/2014/chart" uri="{C3380CC4-5D6E-409C-BE32-E72D297353CC}">
              <c16:uniqueId val="{00000008-E6C5-407B-AA4E-2E6061DE61BE}"/>
            </c:ext>
          </c:extLst>
        </c:ser>
        <c:ser>
          <c:idx val="9"/>
          <c:order val="9"/>
          <c:tx>
            <c:strRef>
              <c:f>データシート!$A$36</c:f>
              <c:strCache>
                <c:ptCount val="1"/>
                <c:pt idx="0">
                  <c:v>姶良市水道事業会計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10.62</c:v>
                </c:pt>
                <c:pt idx="2">
                  <c:v>#N/A</c:v>
                </c:pt>
                <c:pt idx="3">
                  <c:v>9.84</c:v>
                </c:pt>
                <c:pt idx="4">
                  <c:v>#N/A</c:v>
                </c:pt>
                <c:pt idx="5">
                  <c:v>9.8800000000000008</c:v>
                </c:pt>
                <c:pt idx="6">
                  <c:v>#N/A</c:v>
                </c:pt>
                <c:pt idx="7">
                  <c:v>8.93</c:v>
                </c:pt>
                <c:pt idx="8">
                  <c:v>#N/A</c:v>
                </c:pt>
                <c:pt idx="9">
                  <c:v>9.14</c:v>
                </c:pt>
              </c:numCache>
            </c:numRef>
          </c:val>
          <c:extLst>
            <c:ext xmlns:c16="http://schemas.microsoft.com/office/drawing/2014/chart" uri="{C3380CC4-5D6E-409C-BE32-E72D297353CC}">
              <c16:uniqueId val="{00000009-E6C5-407B-AA4E-2E6061DE61BE}"/>
            </c:ext>
          </c:extLst>
        </c:ser>
        <c:dLbls>
          <c:showLegendKey val="0"/>
          <c:showVal val="0"/>
          <c:showCatName val="0"/>
          <c:showSerName val="0"/>
          <c:showPercent val="0"/>
          <c:showBubbleSize val="0"/>
        </c:dLbls>
        <c:gapWidth val="150"/>
        <c:overlap val="100"/>
        <c:axId val="-659534624"/>
        <c:axId val="-659535712"/>
      </c:barChart>
      <c:catAx>
        <c:axId val="-6595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9535712"/>
        <c:crosses val="autoZero"/>
        <c:auto val="1"/>
        <c:lblAlgn val="ctr"/>
        <c:lblOffset val="100"/>
        <c:tickLblSkip val="1"/>
        <c:tickMarkSkip val="1"/>
        <c:noMultiLvlLbl val="0"/>
      </c:catAx>
      <c:valAx>
        <c:axId val="-65953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5346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2115</c:v>
                </c:pt>
                <c:pt idx="5">
                  <c:v>2166</c:v>
                </c:pt>
                <c:pt idx="8">
                  <c:v>2098</c:v>
                </c:pt>
                <c:pt idx="11">
                  <c:v>2047</c:v>
                </c:pt>
                <c:pt idx="14">
                  <c:v>1987</c:v>
                </c:pt>
              </c:numCache>
            </c:numRef>
          </c:val>
          <c:extLst>
            <c:ext xmlns:c16="http://schemas.microsoft.com/office/drawing/2014/chart" uri="{C3380CC4-5D6E-409C-BE32-E72D297353CC}">
              <c16:uniqueId val="{00000000-B489-4B70-A0D0-2AE873436D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1</c:v>
                </c:pt>
              </c:numCache>
            </c:numRef>
          </c:val>
          <c:extLst>
            <c:ext xmlns:c16="http://schemas.microsoft.com/office/drawing/2014/chart" uri="{C3380CC4-5D6E-409C-BE32-E72D297353CC}">
              <c16:uniqueId val="{00000001-B489-4B70-A0D0-2AE873436D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147</c:v>
                </c:pt>
                <c:pt idx="3">
                  <c:v>92</c:v>
                </c:pt>
                <c:pt idx="6">
                  <c:v>61</c:v>
                </c:pt>
                <c:pt idx="9">
                  <c:v>59</c:v>
                </c:pt>
                <c:pt idx="12">
                  <c:v>59</c:v>
                </c:pt>
              </c:numCache>
            </c:numRef>
          </c:val>
          <c:extLst>
            <c:ext xmlns:c16="http://schemas.microsoft.com/office/drawing/2014/chart" uri="{C3380CC4-5D6E-409C-BE32-E72D297353CC}">
              <c16:uniqueId val="{00000002-B489-4B70-A0D0-2AE873436D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89-4B70-A0D0-2AE873436D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c:v>
                </c:pt>
                <c:pt idx="3">
                  <c:v>56</c:v>
                </c:pt>
                <c:pt idx="6">
                  <c:v>52</c:v>
                </c:pt>
                <c:pt idx="9">
                  <c:v>55</c:v>
                </c:pt>
                <c:pt idx="12">
                  <c:v>56</c:v>
                </c:pt>
              </c:numCache>
            </c:numRef>
          </c:val>
          <c:extLst>
            <c:ext xmlns:c16="http://schemas.microsoft.com/office/drawing/2014/chart" uri="{C3380CC4-5D6E-409C-BE32-E72D297353CC}">
              <c16:uniqueId val="{00000004-B489-4B70-A0D0-2AE873436D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89-4B70-A0D0-2AE873436D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89-4B70-A0D0-2AE873436D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3732</c:v>
                </c:pt>
                <c:pt idx="3">
                  <c:v>3796</c:v>
                </c:pt>
                <c:pt idx="6">
                  <c:v>3678</c:v>
                </c:pt>
                <c:pt idx="9">
                  <c:v>3533</c:v>
                </c:pt>
                <c:pt idx="12">
                  <c:v>3287</c:v>
                </c:pt>
              </c:numCache>
            </c:numRef>
          </c:val>
          <c:extLst>
            <c:ext xmlns:c16="http://schemas.microsoft.com/office/drawing/2014/chart" uri="{C3380CC4-5D6E-409C-BE32-E72D297353CC}">
              <c16:uniqueId val="{00000007-B489-4B70-A0D0-2AE873436D0F}"/>
            </c:ext>
          </c:extLst>
        </c:ser>
        <c:dLbls>
          <c:showLegendKey val="0"/>
          <c:showVal val="0"/>
          <c:showCatName val="0"/>
          <c:showSerName val="0"/>
          <c:showPercent val="0"/>
          <c:showBubbleSize val="0"/>
        </c:dLbls>
        <c:gapWidth val="100"/>
        <c:overlap val="100"/>
        <c:axId val="-659524288"/>
        <c:axId val="-659523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1818</c:v>
                </c:pt>
                <c:pt idx="2">
                  <c:v>#N/A</c:v>
                </c:pt>
                <c:pt idx="3">
                  <c:v>#N/A</c:v>
                </c:pt>
                <c:pt idx="4">
                  <c:v>1778</c:v>
                </c:pt>
                <c:pt idx="5">
                  <c:v>#N/A</c:v>
                </c:pt>
                <c:pt idx="6">
                  <c:v>#N/A</c:v>
                </c:pt>
                <c:pt idx="7">
                  <c:v>1694</c:v>
                </c:pt>
                <c:pt idx="8">
                  <c:v>#N/A</c:v>
                </c:pt>
                <c:pt idx="9">
                  <c:v>#N/A</c:v>
                </c:pt>
                <c:pt idx="10">
                  <c:v>1600</c:v>
                </c:pt>
                <c:pt idx="11">
                  <c:v>#N/A</c:v>
                </c:pt>
                <c:pt idx="12">
                  <c:v>#N/A</c:v>
                </c:pt>
                <c:pt idx="13">
                  <c:v>1416</c:v>
                </c:pt>
                <c:pt idx="14">
                  <c:v>#N/A</c:v>
                </c:pt>
              </c:numCache>
            </c:numRef>
          </c:val>
          <c:smooth val="0"/>
          <c:extLst>
            <c:ext xmlns:c16="http://schemas.microsoft.com/office/drawing/2014/chart" uri="{C3380CC4-5D6E-409C-BE32-E72D297353CC}">
              <c16:uniqueId val="{00000008-B489-4B70-A0D0-2AE873436D0F}"/>
            </c:ext>
          </c:extLst>
        </c:ser>
        <c:dLbls>
          <c:showLegendKey val="0"/>
          <c:showVal val="0"/>
          <c:showCatName val="0"/>
          <c:showSerName val="0"/>
          <c:showPercent val="0"/>
          <c:showBubbleSize val="0"/>
        </c:dLbls>
        <c:marker val="1"/>
        <c:smooth val="0"/>
        <c:axId val="-659524288"/>
        <c:axId val="-659523744"/>
      </c:lineChart>
      <c:catAx>
        <c:axId val="-6595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9523744"/>
        <c:crosses val="autoZero"/>
        <c:auto val="1"/>
        <c:lblAlgn val="ctr"/>
        <c:lblOffset val="100"/>
        <c:tickLblSkip val="1"/>
        <c:tickMarkSkip val="1"/>
        <c:noMultiLvlLbl val="0"/>
      </c:catAx>
      <c:valAx>
        <c:axId val="-6595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5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19442</c:v>
                </c:pt>
                <c:pt idx="5">
                  <c:v>19207</c:v>
                </c:pt>
                <c:pt idx="8">
                  <c:v>19448</c:v>
                </c:pt>
                <c:pt idx="11">
                  <c:v>19021</c:v>
                </c:pt>
                <c:pt idx="14">
                  <c:v>20691</c:v>
                </c:pt>
              </c:numCache>
            </c:numRef>
          </c:val>
          <c:extLst>
            <c:ext xmlns:c16="http://schemas.microsoft.com/office/drawing/2014/chart" uri="{C3380CC4-5D6E-409C-BE32-E72D297353CC}">
              <c16:uniqueId val="{00000000-94EF-4D78-B852-3A4E320C25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2420</c:v>
                </c:pt>
                <c:pt idx="5">
                  <c:v>2138</c:v>
                </c:pt>
                <c:pt idx="8">
                  <c:v>1993</c:v>
                </c:pt>
                <c:pt idx="11">
                  <c:v>2018</c:v>
                </c:pt>
                <c:pt idx="14">
                  <c:v>1906</c:v>
                </c:pt>
              </c:numCache>
            </c:numRef>
          </c:val>
          <c:extLst>
            <c:ext xmlns:c16="http://schemas.microsoft.com/office/drawing/2014/chart" uri="{C3380CC4-5D6E-409C-BE32-E72D297353CC}">
              <c16:uniqueId val="{00000001-94EF-4D78-B852-3A4E320C25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5464</c:v>
                </c:pt>
                <c:pt idx="5">
                  <c:v>4369</c:v>
                </c:pt>
                <c:pt idx="8">
                  <c:v>5881</c:v>
                </c:pt>
                <c:pt idx="11">
                  <c:v>6760</c:v>
                </c:pt>
                <c:pt idx="14">
                  <c:v>6625</c:v>
                </c:pt>
              </c:numCache>
            </c:numRef>
          </c:val>
          <c:extLst>
            <c:ext xmlns:c16="http://schemas.microsoft.com/office/drawing/2014/chart" uri="{C3380CC4-5D6E-409C-BE32-E72D297353CC}">
              <c16:uniqueId val="{00000002-94EF-4D78-B852-3A4E320C25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EF-4D78-B852-3A4E320C25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EF-4D78-B852-3A4E320C25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EF-4D78-B852-3A4E320C25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3860</c:v>
                </c:pt>
                <c:pt idx="3">
                  <c:v>3612</c:v>
                </c:pt>
                <c:pt idx="6">
                  <c:v>3989</c:v>
                </c:pt>
                <c:pt idx="9">
                  <c:v>3962</c:v>
                </c:pt>
                <c:pt idx="12">
                  <c:v>3788</c:v>
                </c:pt>
              </c:numCache>
            </c:numRef>
          </c:val>
          <c:extLst>
            <c:ext xmlns:c16="http://schemas.microsoft.com/office/drawing/2014/chart" uri="{C3380CC4-5D6E-409C-BE32-E72D297353CC}">
              <c16:uniqueId val="{00000006-94EF-4D78-B852-3A4E320C25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4EF-4D78-B852-3A4E320C25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700</c:v>
                </c:pt>
                <c:pt idx="3">
                  <c:v>690</c:v>
                </c:pt>
                <c:pt idx="6">
                  <c:v>574</c:v>
                </c:pt>
                <c:pt idx="9">
                  <c:v>511</c:v>
                </c:pt>
                <c:pt idx="12">
                  <c:v>483</c:v>
                </c:pt>
              </c:numCache>
            </c:numRef>
          </c:val>
          <c:extLst>
            <c:ext xmlns:c16="http://schemas.microsoft.com/office/drawing/2014/chart" uri="{C3380CC4-5D6E-409C-BE32-E72D297353CC}">
              <c16:uniqueId val="{00000008-94EF-4D78-B852-3A4E320C25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734</c:v>
                </c:pt>
                <c:pt idx="3">
                  <c:v>641</c:v>
                </c:pt>
                <c:pt idx="6">
                  <c:v>580</c:v>
                </c:pt>
                <c:pt idx="9">
                  <c:v>521</c:v>
                </c:pt>
                <c:pt idx="12">
                  <c:v>462</c:v>
                </c:pt>
              </c:numCache>
            </c:numRef>
          </c:val>
          <c:extLst>
            <c:ext xmlns:c16="http://schemas.microsoft.com/office/drawing/2014/chart" uri="{C3380CC4-5D6E-409C-BE32-E72D297353CC}">
              <c16:uniqueId val="{00000009-94EF-4D78-B852-3A4E320C25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31599</c:v>
                </c:pt>
                <c:pt idx="3">
                  <c:v>30639</c:v>
                </c:pt>
                <c:pt idx="6">
                  <c:v>31271</c:v>
                </c:pt>
                <c:pt idx="9">
                  <c:v>30456</c:v>
                </c:pt>
                <c:pt idx="12">
                  <c:v>32147</c:v>
                </c:pt>
              </c:numCache>
            </c:numRef>
          </c:val>
          <c:extLst>
            <c:ext xmlns:c16="http://schemas.microsoft.com/office/drawing/2014/chart" uri="{C3380CC4-5D6E-409C-BE32-E72D297353CC}">
              <c16:uniqueId val="{0000000A-94EF-4D78-B852-3A4E320C25F5}"/>
            </c:ext>
          </c:extLst>
        </c:ser>
        <c:dLbls>
          <c:showLegendKey val="0"/>
          <c:showVal val="0"/>
          <c:showCatName val="0"/>
          <c:showSerName val="0"/>
          <c:showPercent val="0"/>
          <c:showBubbleSize val="0"/>
        </c:dLbls>
        <c:gapWidth val="100"/>
        <c:overlap val="100"/>
        <c:axId val="-659537888"/>
        <c:axId val="-659535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9567</c:v>
                </c:pt>
                <c:pt idx="2">
                  <c:v>#N/A</c:v>
                </c:pt>
                <c:pt idx="3">
                  <c:v>#N/A</c:v>
                </c:pt>
                <c:pt idx="4">
                  <c:v>9869</c:v>
                </c:pt>
                <c:pt idx="5">
                  <c:v>#N/A</c:v>
                </c:pt>
                <c:pt idx="6">
                  <c:v>#N/A</c:v>
                </c:pt>
                <c:pt idx="7">
                  <c:v>9093</c:v>
                </c:pt>
                <c:pt idx="8">
                  <c:v>#N/A</c:v>
                </c:pt>
                <c:pt idx="9">
                  <c:v>#N/A</c:v>
                </c:pt>
                <c:pt idx="10">
                  <c:v>7650</c:v>
                </c:pt>
                <c:pt idx="11">
                  <c:v>#N/A</c:v>
                </c:pt>
                <c:pt idx="12">
                  <c:v>#N/A</c:v>
                </c:pt>
                <c:pt idx="13">
                  <c:v>7658</c:v>
                </c:pt>
                <c:pt idx="14">
                  <c:v>#N/A</c:v>
                </c:pt>
              </c:numCache>
            </c:numRef>
          </c:val>
          <c:smooth val="0"/>
          <c:extLst>
            <c:ext xmlns:c16="http://schemas.microsoft.com/office/drawing/2014/chart" uri="{C3380CC4-5D6E-409C-BE32-E72D297353CC}">
              <c16:uniqueId val="{0000000B-94EF-4D78-B852-3A4E320C25F5}"/>
            </c:ext>
          </c:extLst>
        </c:ser>
        <c:dLbls>
          <c:showLegendKey val="0"/>
          <c:showVal val="0"/>
          <c:showCatName val="0"/>
          <c:showSerName val="0"/>
          <c:showPercent val="0"/>
          <c:showBubbleSize val="0"/>
        </c:dLbls>
        <c:marker val="1"/>
        <c:smooth val="0"/>
        <c:axId val="-659537888"/>
        <c:axId val="-659535168"/>
      </c:lineChart>
      <c:catAx>
        <c:axId val="-6595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9535168"/>
        <c:crosses val="autoZero"/>
        <c:auto val="1"/>
        <c:lblAlgn val="ctr"/>
        <c:lblOffset val="100"/>
        <c:tickLblSkip val="1"/>
        <c:tickMarkSkip val="1"/>
        <c:noMultiLvlLbl val="0"/>
      </c:catAx>
      <c:valAx>
        <c:axId val="-65953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53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1752</c:v>
                </c:pt>
                <c:pt idx="1">
                  <c:v>2523</c:v>
                </c:pt>
                <c:pt idx="2">
                  <c:v>2705</c:v>
                </c:pt>
              </c:numCache>
            </c:numRef>
          </c:val>
          <c:extLst>
            <c:ext xmlns:c16="http://schemas.microsoft.com/office/drawing/2014/chart" uri="{C3380CC4-5D6E-409C-BE32-E72D297353CC}">
              <c16:uniqueId val="{00000000-B1A9-434F-B2A8-7F45E94CD6D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465</c:v>
                </c:pt>
                <c:pt idx="1">
                  <c:v>395</c:v>
                </c:pt>
                <c:pt idx="2">
                  <c:v>404</c:v>
                </c:pt>
              </c:numCache>
            </c:numRef>
          </c:val>
          <c:extLst>
            <c:ext xmlns:c16="http://schemas.microsoft.com/office/drawing/2014/chart" uri="{C3380CC4-5D6E-409C-BE32-E72D297353CC}">
              <c16:uniqueId val="{00000001-B1A9-434F-B2A8-7F45E94CD6D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2419</c:v>
                </c:pt>
                <c:pt idx="1">
                  <c:v>2368</c:v>
                </c:pt>
                <c:pt idx="2">
                  <c:v>2023</c:v>
                </c:pt>
              </c:numCache>
            </c:numRef>
          </c:val>
          <c:extLst>
            <c:ext xmlns:c16="http://schemas.microsoft.com/office/drawing/2014/chart" uri="{C3380CC4-5D6E-409C-BE32-E72D297353CC}">
              <c16:uniqueId val="{00000002-B1A9-434F-B2A8-7F45E94CD6D0}"/>
            </c:ext>
          </c:extLst>
        </c:ser>
        <c:dLbls>
          <c:showLegendKey val="0"/>
          <c:showVal val="0"/>
          <c:showCatName val="0"/>
          <c:showSerName val="0"/>
          <c:showPercent val="0"/>
          <c:showBubbleSize val="0"/>
        </c:dLbls>
        <c:gapWidth val="120"/>
        <c:overlap val="100"/>
        <c:axId val="-659532448"/>
        <c:axId val="-826919344"/>
      </c:barChart>
      <c:catAx>
        <c:axId val="-659532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26919344"/>
        <c:crosses val="autoZero"/>
        <c:auto val="1"/>
        <c:lblAlgn val="ctr"/>
        <c:lblOffset val="100"/>
        <c:tickLblSkip val="1"/>
        <c:tickMarkSkip val="1"/>
        <c:noMultiLvlLbl val="0"/>
      </c:catAx>
      <c:valAx>
        <c:axId val="-826919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9532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78,218
77,643
231.25
40,116,291
38,698,884
1,240,070
18,396,650
32,146,642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a:t>
          </a:r>
          <a:r>
            <a:rPr kumimoji="1" lang="ja-JP" altLang="en-US" sz="1100">
              <a:solidFill>
                <a:schemeClr val="dk1"/>
              </a:solidFill>
              <a:effectLst/>
              <a:latin typeface="+mn-lt"/>
              <a:ea typeface="+mn-ea"/>
              <a:cs typeface="+mn-cs"/>
            </a:rPr>
            <a:t>とほぼ同水準</a:t>
          </a:r>
          <a:r>
            <a:rPr kumimoji="1" lang="ja-JP" altLang="ja-JP" sz="1100">
              <a:solidFill>
                <a:schemeClr val="dk1"/>
              </a:solidFill>
              <a:effectLst/>
              <a:latin typeface="+mn-lt"/>
              <a:ea typeface="+mn-ea"/>
              <a:cs typeface="+mn-cs"/>
            </a:rPr>
            <a:t>となったが、依然として地方交付税等の依存財源の比率が高く、自主財源に乏しいため、類似団体平均値を下回っている。</a:t>
          </a:r>
          <a:endParaRPr lang="ja-JP" altLang="ja-JP" sz="1400">
            <a:effectLst/>
          </a:endParaRPr>
        </a:p>
        <a:p>
          <a:r>
            <a:rPr kumimoji="1" lang="ja-JP" altLang="ja-JP" sz="1100">
              <a:solidFill>
                <a:schemeClr val="dk1"/>
              </a:solidFill>
              <a:effectLst/>
              <a:latin typeface="+mn-lt"/>
              <a:ea typeface="+mn-ea"/>
              <a:cs typeface="+mn-cs"/>
            </a:rPr>
            <a:t>　企業振興施策による法人税等の歳入確保や市税等の滞納整理を行うとともに、事務事業の見直しを行い、廃止・縮小による歳出削減に努め、財政基盤の強化を図る。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、県平均値及び全国平均値よりは下回っている。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扶助費の適正支給による抑制、職員採用人数の削減、普通建設事業費の削減及び地方債発行額の抑制による公債費の縮減など歳出削減や財源確保に努める。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133858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778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61</xdr:row>
      <xdr:rowOff>133858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54488"/>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63</xdr:row>
      <xdr:rowOff>51562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54488"/>
          <a:ext cx="889000" cy="59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63</xdr:row>
      <xdr:rowOff>80518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5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定員適正化計画による人件費削減、経常経費の抑制に努めたことから、全国及び鹿児島県、類似団体平均値より下回っている。今後も引き続き行政改革大綱等に基づき、経費抑制に努める。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67621</xdr:rowOff>
    </xdr:from>
    <xdr:to>
      <xdr:col>23</xdr:col>
      <xdr:colOff>133350</xdr:colOff>
      <xdr:row>82</xdr:row>
      <xdr:rowOff>92185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6521"/>
          <a:ext cx="838200" cy="2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37691</xdr:rowOff>
    </xdr:from>
    <xdr:to>
      <xdr:col>19</xdr:col>
      <xdr:colOff>133350</xdr:colOff>
      <xdr:row>82</xdr:row>
      <xdr:rowOff>67621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96591"/>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37691</xdr:rowOff>
    </xdr:from>
    <xdr:to>
      <xdr:col>15</xdr:col>
      <xdr:colOff>82550</xdr:colOff>
      <xdr:row>82</xdr:row>
      <xdr:rowOff>81057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96591"/>
          <a:ext cx="889000" cy="4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152050</xdr:rowOff>
    </xdr:from>
    <xdr:to>
      <xdr:col>11</xdr:col>
      <xdr:colOff>31750</xdr:colOff>
      <xdr:row>82</xdr:row>
      <xdr:rowOff>81057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39500"/>
          <a:ext cx="889000" cy="10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41385</xdr:rowOff>
    </xdr:from>
    <xdr:to>
      <xdr:col>23</xdr:col>
      <xdr:colOff>184150</xdr:colOff>
      <xdr:row>82</xdr:row>
      <xdr:rowOff>142985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57912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4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16821</xdr:rowOff>
    </xdr:from>
    <xdr:to>
      <xdr:col>19</xdr:col>
      <xdr:colOff>184150</xdr:colOff>
      <xdr:row>82</xdr:row>
      <xdr:rowOff>118421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128598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158341</xdr:rowOff>
    </xdr:from>
    <xdr:to>
      <xdr:col>15</xdr:col>
      <xdr:colOff>133350</xdr:colOff>
      <xdr:row>82</xdr:row>
      <xdr:rowOff>88491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98668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30257</xdr:rowOff>
    </xdr:from>
    <xdr:to>
      <xdr:col>11</xdr:col>
      <xdr:colOff>82550</xdr:colOff>
      <xdr:row>82</xdr:row>
      <xdr:rowOff>131857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116634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101250</xdr:rowOff>
    </xdr:from>
    <xdr:to>
      <xdr:col>7</xdr:col>
      <xdr:colOff>31750</xdr:colOff>
      <xdr:row>82</xdr:row>
      <xdr:rowOff>31400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8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7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ポイント減となったが、類似団体や全国平均を上回っている。今後も国家公務員給与に対する人事院勧告を尊重しながら適正な給与水準の維持に努める。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101600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658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10584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463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161925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2619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30691</xdr:rowOff>
    </xdr:from>
    <xdr:to>
      <xdr:col>64</xdr:col>
      <xdr:colOff>152400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近年の定年退職増と新規採用職員数の抑制により全国･鹿児島県平均をいずれも下回っているが、類似団体平均は上回っていることから、姶良市定員適正化計画に基づき、職員数削減に努める。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93239</xdr:rowOff>
    </xdr:from>
    <xdr:to>
      <xdr:col>81</xdr:col>
      <xdr:colOff>44450</xdr:colOff>
      <xdr:row>61</xdr:row>
      <xdr:rowOff>97261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5168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97261</xdr:rowOff>
    </xdr:from>
    <xdr:to>
      <xdr:col>77</xdr:col>
      <xdr:colOff>44450</xdr:colOff>
      <xdr:row>61</xdr:row>
      <xdr:rowOff>103294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5557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107315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5617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107315</xdr:rowOff>
    </xdr:from>
    <xdr:to>
      <xdr:col>68</xdr:col>
      <xdr:colOff>152400</xdr:colOff>
      <xdr:row>61</xdr:row>
      <xdr:rowOff>127423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657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42439</xdr:rowOff>
    </xdr:from>
    <xdr:to>
      <xdr:col>81</xdr:col>
      <xdr:colOff>95250</xdr:colOff>
      <xdr:row>61</xdr:row>
      <xdr:rowOff>144039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14516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7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46461</xdr:rowOff>
    </xdr:from>
    <xdr:to>
      <xdr:col>77</xdr:col>
      <xdr:colOff>95250</xdr:colOff>
      <xdr:row>61</xdr:row>
      <xdr:rowOff>148061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132838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138871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56515</xdr:rowOff>
    </xdr:from>
    <xdr:to>
      <xdr:col>68</xdr:col>
      <xdr:colOff>203200</xdr:colOff>
      <xdr:row>61</xdr:row>
      <xdr:rowOff>158115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ポイント減となっているものの、類似団体や全国平均値を上回っている。</a:t>
          </a:r>
          <a:endParaRPr lang="ja-JP" altLang="ja-JP" sz="1400">
            <a:effectLst/>
          </a:endParaRPr>
        </a:p>
        <a:p>
          <a:r>
            <a:rPr kumimoji="1" lang="ja-JP" altLang="ja-JP" sz="1100">
              <a:solidFill>
                <a:schemeClr val="dk1"/>
              </a:solidFill>
              <a:effectLst/>
              <a:latin typeface="+mn-lt"/>
              <a:ea typeface="+mn-ea"/>
              <a:cs typeface="+mn-cs"/>
            </a:rPr>
            <a:t>　今後も庁舎建設による多額の起債発行が見込まれるため、緊急度・住民ニーズを的確に把握した事業の選択、またその他の事業に係る大規模事業計画の整理・縮小を図るなど起債依存型の事業実施を見直し、比率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43</xdr:row>
      <xdr:rowOff>46990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33890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111337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41934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43</xdr:row>
      <xdr:rowOff>119380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87206</xdr:rowOff>
    </xdr:from>
    <xdr:to>
      <xdr:col>68</xdr:col>
      <xdr:colOff>152400</xdr:colOff>
      <xdr:row>43</xdr:row>
      <xdr:rowOff>119380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地方債現在高の減少や基金現在高の増加などを要因として、前年度より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ポイント減となったが、依然として類似団体平均値を上回っている。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今後も、新庁舎建設等の多額の地方債発行が予想されることから、適正な事業選択による地方債発行の抑制に努める。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95129</xdr:rowOff>
    </xdr:from>
    <xdr:to>
      <xdr:col>81</xdr:col>
      <xdr:colOff>44450</xdr:colOff>
      <xdr:row>16</xdr:row>
      <xdr:rowOff>110067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38329"/>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110067</xdr:rowOff>
    </xdr:from>
    <xdr:to>
      <xdr:col>77</xdr:col>
      <xdr:colOff>44450</xdr:colOff>
      <xdr:row>17</xdr:row>
      <xdr:rowOff>23646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53267"/>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23646</xdr:rowOff>
    </xdr:from>
    <xdr:to>
      <xdr:col>72</xdr:col>
      <xdr:colOff>203200</xdr:colOff>
      <xdr:row>17</xdr:row>
      <xdr:rowOff>123613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3829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123613</xdr:rowOff>
    </xdr:from>
    <xdr:to>
      <xdr:col>68</xdr:col>
      <xdr:colOff>152400</xdr:colOff>
      <xdr:row>17</xdr:row>
      <xdr:rowOff>130508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03826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44329</xdr:rowOff>
    </xdr:from>
    <xdr:to>
      <xdr:col>81</xdr:col>
      <xdr:colOff>95250</xdr:colOff>
      <xdr:row>16</xdr:row>
      <xdr:rowOff>145929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16406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5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59267</xdr:rowOff>
    </xdr:from>
    <xdr:to>
      <xdr:col>77</xdr:col>
      <xdr:colOff>95250</xdr:colOff>
      <xdr:row>16</xdr:row>
      <xdr:rowOff>160867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145644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8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144296</xdr:rowOff>
    </xdr:from>
    <xdr:to>
      <xdr:col>73</xdr:col>
      <xdr:colOff>44450</xdr:colOff>
      <xdr:row>17</xdr:row>
      <xdr:rowOff>74446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59223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72813</xdr:rowOff>
    </xdr:from>
    <xdr:to>
      <xdr:col>68</xdr:col>
      <xdr:colOff>203200</xdr:colOff>
      <xdr:row>18</xdr:row>
      <xdr:rowOff>2963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159190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79708</xdr:rowOff>
    </xdr:from>
    <xdr:to>
      <xdr:col>64</xdr:col>
      <xdr:colOff>152400</xdr:colOff>
      <xdr:row>18</xdr:row>
      <xdr:rowOff>9858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9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166085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8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78,218
77,643
231.25
40,116,291
38,698,884
1,240,070
18,396,650
32,146,642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増加しているものの</a:t>
          </a:r>
          <a:r>
            <a:rPr kumimoji="1" lang="ja-JP" altLang="ja-JP" sz="1100">
              <a:solidFill>
                <a:schemeClr val="dk1"/>
              </a:solidFill>
              <a:effectLst/>
              <a:latin typeface="+mn-lt"/>
              <a:ea typeface="+mn-ea"/>
              <a:cs typeface="+mn-cs"/>
            </a:rPr>
            <a:t>、類似団体、全国平均よりは下回っている。</a:t>
          </a:r>
          <a:endParaRPr lang="ja-JP" altLang="ja-JP" sz="1400">
            <a:effectLst/>
          </a:endParaRPr>
        </a:p>
        <a:p>
          <a:r>
            <a:rPr kumimoji="1" lang="ja-JP" altLang="ja-JP" sz="1100">
              <a:solidFill>
                <a:schemeClr val="dk1"/>
              </a:solidFill>
              <a:effectLst/>
              <a:latin typeface="+mn-lt"/>
              <a:ea typeface="+mn-ea"/>
              <a:cs typeface="+mn-cs"/>
            </a:rPr>
            <a:t>　今後も姶良市定員適正化計画に基づき、定員減を行い、人件費の抑制に努める。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60053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0542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66584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0542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66584</xdr:rowOff>
    </xdr:from>
    <xdr:to>
      <xdr:col>15</xdr:col>
      <xdr:colOff>98425</xdr:colOff>
      <xdr:row>36</xdr:row>
      <xdr:rowOff>12700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673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164556</xdr:rowOff>
    </xdr:from>
    <xdr:to>
      <xdr:col>11</xdr:col>
      <xdr:colOff>9525</xdr:colOff>
      <xdr:row>36</xdr:row>
      <xdr:rowOff>12700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65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9253</xdr:rowOff>
    </xdr:from>
    <xdr:to>
      <xdr:col>24</xdr:col>
      <xdr:colOff>76200</xdr:colOff>
      <xdr:row>35</xdr:row>
      <xdr:rowOff>110853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25780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5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15784</xdr:rowOff>
    </xdr:from>
    <xdr:to>
      <xdr:col>15</xdr:col>
      <xdr:colOff>149225</xdr:colOff>
      <xdr:row>35</xdr:row>
      <xdr:rowOff>117384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127561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28683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老朽化に伴う公共施設の維持管理に要する経費が増大していることから、前年度に比べ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ポイント増加し、類似団体や県平均より上回っている状況である。</a:t>
          </a:r>
          <a:endParaRPr lang="ja-JP" altLang="ja-JP" sz="1400">
            <a:effectLst/>
          </a:endParaRPr>
        </a:p>
        <a:p>
          <a:r>
            <a:rPr kumimoji="1" lang="ja-JP" altLang="ja-JP" sz="1100">
              <a:solidFill>
                <a:schemeClr val="dk1"/>
              </a:solidFill>
              <a:effectLst/>
              <a:latin typeface="+mn-lt"/>
              <a:ea typeface="+mn-ea"/>
              <a:cs typeface="+mn-cs"/>
            </a:rPr>
            <a:t>　今後は、経費の削減及び公共施設等総合管理計画に基づいた老朽化した施設の集約化・複合化や長寿命化を行うことにより、経常費用の削減に努める。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2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018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168148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018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161290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113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32275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ポイント増となり、</a:t>
          </a:r>
          <a:r>
            <a:rPr kumimoji="1" lang="ja-JP" altLang="en-US" sz="1100">
              <a:solidFill>
                <a:schemeClr val="dk1"/>
              </a:solidFill>
              <a:effectLst/>
              <a:latin typeface="+mn-lt"/>
              <a:ea typeface="+mn-ea"/>
              <a:cs typeface="+mn-cs"/>
            </a:rPr>
            <a:t>全国平均、鹿児島県平均及び</a:t>
          </a:r>
          <a:r>
            <a:rPr kumimoji="1" lang="ja-JP" altLang="ja-JP" sz="1100">
              <a:solidFill>
                <a:schemeClr val="dk1"/>
              </a:solidFill>
              <a:effectLst/>
              <a:latin typeface="+mn-lt"/>
              <a:ea typeface="+mn-ea"/>
              <a:cs typeface="+mn-cs"/>
            </a:rPr>
            <a:t>類似団体平均との開きが大きい状況である。</a:t>
          </a:r>
          <a:endParaRPr lang="ja-JP" altLang="ja-JP" sz="1400">
            <a:effectLst/>
          </a:endParaRPr>
        </a:p>
        <a:p>
          <a:r>
            <a:rPr kumimoji="1" lang="ja-JP" altLang="ja-JP" sz="1100">
              <a:solidFill>
                <a:schemeClr val="dk1"/>
              </a:solidFill>
              <a:effectLst/>
              <a:latin typeface="+mn-lt"/>
              <a:ea typeface="+mn-ea"/>
              <a:cs typeface="+mn-cs"/>
            </a:rPr>
            <a:t>　近年人口増加の影響もあり、地方税については微増ではあるものの、それ以上に扶助費の増加が大きく、扶助費の適正支給による抑制に努める。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153670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367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58</xdr:row>
      <xdr:rowOff>66040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676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100330</xdr:rowOff>
    </xdr:from>
    <xdr:to>
      <xdr:col>11</xdr:col>
      <xdr:colOff>9525</xdr:colOff>
      <xdr:row>58</xdr:row>
      <xdr:rowOff>66040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7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102870</xdr:rowOff>
    </xdr:from>
    <xdr:to>
      <xdr:col>24</xdr:col>
      <xdr:colOff>76200</xdr:colOff>
      <xdr:row>58</xdr:row>
      <xdr:rowOff>33020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xdr:rowOff>
    </xdr:from>
    <xdr:to>
      <xdr:col>11</xdr:col>
      <xdr:colOff>60325</xdr:colOff>
      <xdr:row>58</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101617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ポイント増加し、類似団体や全国平均と比べ上回っている。今後は特別会計の事業見直しや節減を推進し、他会計への繰出金の抑制に努める。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18143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5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64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64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6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138793</xdr:rowOff>
    </xdr:from>
    <xdr:to>
      <xdr:col>82</xdr:col>
      <xdr:colOff>158750</xdr:colOff>
      <xdr:row>58</xdr:row>
      <xdr:rowOff>68943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110870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減となっており</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以前から補助金の整理等を行ってきた結果、</a:t>
          </a:r>
          <a:r>
            <a:rPr kumimoji="1" lang="ja-JP" altLang="ja-JP" sz="1100">
              <a:solidFill>
                <a:schemeClr val="dk1"/>
              </a:solidFill>
              <a:effectLst/>
              <a:latin typeface="+mn-lt"/>
              <a:ea typeface="+mn-ea"/>
              <a:cs typeface="+mn-cs"/>
            </a:rPr>
            <a:t>類似団体や全国平均を大きく下回っている。</a:t>
          </a:r>
          <a:r>
            <a:rPr kumimoji="1" lang="ja-JP" altLang="ja-JP" sz="1100" b="0" i="0" baseline="0">
              <a:solidFill>
                <a:schemeClr val="dk1"/>
              </a:solidFill>
              <a:effectLst/>
              <a:latin typeface="+mn-lt"/>
              <a:ea typeface="+mn-ea"/>
              <a:cs typeface="+mn-cs"/>
            </a:rPr>
            <a:t>引き続き行政改革大綱等に基づき、補助金の見直しや廃止等を含め、市財政に依存することが無い組織づくりを促し、抑制に努める。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73660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89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73660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86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88900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86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95267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22860</xdr:rowOff>
    </xdr:from>
    <xdr:to>
      <xdr:col>78</xdr:col>
      <xdr:colOff>120650</xdr:colOff>
      <xdr:row>34</xdr:row>
      <xdr:rowOff>124460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なったものの</a:t>
          </a:r>
          <a:r>
            <a:rPr kumimoji="1" lang="ja-JP" altLang="ja-JP" sz="1100">
              <a:solidFill>
                <a:schemeClr val="dk1"/>
              </a:solidFill>
              <a:effectLst/>
              <a:latin typeface="+mn-lt"/>
              <a:ea typeface="+mn-ea"/>
              <a:cs typeface="+mn-cs"/>
            </a:rPr>
            <a:t>、依然として高い水準が続いているおり、類似団体平均値との開きは大きい。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平均値との開きが大きい要因の一つに、市町村合併及び近年の人口増加に伴い、大規模事業が増加したことが挙げられる。今後も、新庁舎建設等の多額の地方債発行が予想されることから、適正な事業選択による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157480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16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157480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123189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229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123189</xdr:rowOff>
    </xdr:from>
    <xdr:to>
      <xdr:col>11</xdr:col>
      <xdr:colOff>9525</xdr:colOff>
      <xdr:row>80</xdr:row>
      <xdr:rowOff>27939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67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72389</xdr:rowOff>
    </xdr:from>
    <xdr:to>
      <xdr:col>11</xdr:col>
      <xdr:colOff>60325</xdr:colOff>
      <xdr:row>80</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158766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148589</xdr:rowOff>
    </xdr:from>
    <xdr:to>
      <xdr:col>6</xdr:col>
      <xdr:colOff>171450</xdr:colOff>
      <xdr:row>80</xdr:row>
      <xdr:rowOff>78739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63516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類似団体平均値を下回っているが、近年の社会保障費の増加及び人口増加による扶助費に係る経費の増大が予想されることから、審査・給付の適正化に努める。</a:t>
          </a:r>
          <a:endParaRPr lang="ja-JP" altLang="ja-JP" sz="1400">
            <a:effectLst/>
          </a:endParaRPr>
        </a:p>
        <a:p>
          <a:r>
            <a:rPr kumimoji="1" lang="ja-JP" altLang="ja-JP" sz="1100">
              <a:solidFill>
                <a:schemeClr val="dk1"/>
              </a:solidFill>
              <a:effectLst/>
              <a:latin typeface="+mn-lt"/>
              <a:ea typeface="+mn-ea"/>
              <a:cs typeface="+mn-cs"/>
            </a:rPr>
            <a:t>　また、物件費についても公共施設の維持管理に多額の経費を要していることから民間委託や指定管理への検討を進めて行くことで、コスト削減に努める。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974320"/>
          <a:ext cx="0" cy="1001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5842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526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29990</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403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76</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837160"/>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147065</xdr:rowOff>
    </xdr:from>
    <xdr:to>
      <xdr:col>78</xdr:col>
      <xdr:colOff>120650</xdr:colOff>
      <xdr:row>78</xdr:row>
      <xdr:rowOff>77215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77</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83716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87140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98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164325</xdr:rowOff>
    </xdr:from>
    <xdr:to>
      <xdr:col>29</xdr:col>
      <xdr:colOff>127000</xdr:colOff>
      <xdr:row>18</xdr:row>
      <xdr:rowOff>4737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26600"/>
          <a:ext cx="647700" cy="1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143688</xdr:rowOff>
    </xdr:from>
    <xdr:to>
      <xdr:col>26</xdr:col>
      <xdr:colOff>50800</xdr:colOff>
      <xdr:row>18</xdr:row>
      <xdr:rowOff>4737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05963"/>
          <a:ext cx="698500" cy="3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123647</xdr:rowOff>
    </xdr:from>
    <xdr:to>
      <xdr:col>22</xdr:col>
      <xdr:colOff>114300</xdr:colOff>
      <xdr:row>17</xdr:row>
      <xdr:rowOff>143688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5922"/>
          <a:ext cx="6985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123647</xdr:rowOff>
    </xdr:from>
    <xdr:to>
      <xdr:col>18</xdr:col>
      <xdr:colOff>177800</xdr:colOff>
      <xdr:row>17</xdr:row>
      <xdr:rowOff>142773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5922"/>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113525</xdr:rowOff>
    </xdr:from>
    <xdr:to>
      <xdr:col>29</xdr:col>
      <xdr:colOff>177800</xdr:colOff>
      <xdr:row>18</xdr:row>
      <xdr:rowOff>43675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85602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125387</xdr:rowOff>
    </xdr:from>
    <xdr:to>
      <xdr:col>26</xdr:col>
      <xdr:colOff>101600</xdr:colOff>
      <xdr:row>18</xdr:row>
      <xdr:rowOff>55537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40314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4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92888</xdr:rowOff>
    </xdr:from>
    <xdr:to>
      <xdr:col>22</xdr:col>
      <xdr:colOff>165100</xdr:colOff>
      <xdr:row>18</xdr:row>
      <xdr:rowOff>23038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72847</xdr:rowOff>
    </xdr:from>
    <xdr:to>
      <xdr:col>19</xdr:col>
      <xdr:colOff>38100</xdr:colOff>
      <xdr:row>18</xdr:row>
      <xdr:rowOff>2997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5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159224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5221</xdr:rowOff>
    </xdr:from>
    <xdr:to>
      <xdr:col>29</xdr:col>
      <xdr:colOff>127000</xdr:colOff>
      <xdr:row>35</xdr:row>
      <xdr:rowOff>82619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15571"/>
          <a:ext cx="647700" cy="77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306843</xdr:rowOff>
    </xdr:from>
    <xdr:to>
      <xdr:col>26</xdr:col>
      <xdr:colOff>50800</xdr:colOff>
      <xdr:row>35</xdr:row>
      <xdr:rowOff>5221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74293"/>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269777</xdr:rowOff>
    </xdr:from>
    <xdr:to>
      <xdr:col>22</xdr:col>
      <xdr:colOff>114300</xdr:colOff>
      <xdr:row>34</xdr:row>
      <xdr:rowOff>306843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537227"/>
          <a:ext cx="698500" cy="3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249726</xdr:rowOff>
    </xdr:from>
    <xdr:to>
      <xdr:col>18</xdr:col>
      <xdr:colOff>177800</xdr:colOff>
      <xdr:row>34</xdr:row>
      <xdr:rowOff>269777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17176"/>
          <a:ext cx="698500" cy="2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31819</xdr:rowOff>
    </xdr:from>
    <xdr:to>
      <xdr:col>29</xdr:col>
      <xdr:colOff>177800</xdr:colOff>
      <xdr:row>35</xdr:row>
      <xdr:rowOff>133419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42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219796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297321</xdr:rowOff>
    </xdr:from>
    <xdr:to>
      <xdr:col>26</xdr:col>
      <xdr:colOff>101600</xdr:colOff>
      <xdr:row>35</xdr:row>
      <xdr:rowOff>56021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6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66198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256043</xdr:rowOff>
    </xdr:from>
    <xdr:to>
      <xdr:col>22</xdr:col>
      <xdr:colOff>165100</xdr:colOff>
      <xdr:row>35</xdr:row>
      <xdr:rowOff>14743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2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24920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9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218977</xdr:rowOff>
    </xdr:from>
    <xdr:to>
      <xdr:col>19</xdr:col>
      <xdr:colOff>38100</xdr:colOff>
      <xdr:row>34</xdr:row>
      <xdr:rowOff>320577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8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330754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5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198925</xdr:rowOff>
    </xdr:from>
    <xdr:to>
      <xdr:col>15</xdr:col>
      <xdr:colOff>101600</xdr:colOff>
      <xdr:row>34</xdr:row>
      <xdr:rowOff>300526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663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310702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78,218
77,643
231.25
40,116,291
38,698,884
1,240,070
18,396,650
32,146,642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48869</xdr:rowOff>
    </xdr:from>
    <xdr:to>
      <xdr:col>24</xdr:col>
      <xdr:colOff>63500</xdr:colOff>
      <xdr:row>37</xdr:row>
      <xdr:rowOff>75749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2519"/>
          <a:ext cx="838200" cy="2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33763</xdr:rowOff>
    </xdr:from>
    <xdr:to>
      <xdr:col>19</xdr:col>
      <xdr:colOff>177800</xdr:colOff>
      <xdr:row>37</xdr:row>
      <xdr:rowOff>75749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7413"/>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15837</xdr:rowOff>
    </xdr:from>
    <xdr:to>
      <xdr:col>15</xdr:col>
      <xdr:colOff>50800</xdr:colOff>
      <xdr:row>37</xdr:row>
      <xdr:rowOff>33763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9487"/>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15837</xdr:rowOff>
    </xdr:from>
    <xdr:to>
      <xdr:col>10</xdr:col>
      <xdr:colOff>114300</xdr:colOff>
      <xdr:row>37</xdr:row>
      <xdr:rowOff>64091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9487"/>
          <a:ext cx="889000" cy="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169519</xdr:rowOff>
    </xdr:from>
    <xdr:to>
      <xdr:col>24</xdr:col>
      <xdr:colOff>114300</xdr:colOff>
      <xdr:row>37</xdr:row>
      <xdr:rowOff>99669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147946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24949</xdr:rowOff>
    </xdr:from>
    <xdr:to>
      <xdr:col>20</xdr:col>
      <xdr:colOff>38100</xdr:colOff>
      <xdr:row>37</xdr:row>
      <xdr:rowOff>126549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117676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154413</xdr:rowOff>
    </xdr:from>
    <xdr:to>
      <xdr:col>15</xdr:col>
      <xdr:colOff>101600</xdr:colOff>
      <xdr:row>37</xdr:row>
      <xdr:rowOff>84563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75690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136487</xdr:rowOff>
    </xdr:from>
    <xdr:to>
      <xdr:col>10</xdr:col>
      <xdr:colOff>165100</xdr:colOff>
      <xdr:row>37</xdr:row>
      <xdr:rowOff>66637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57764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13291</xdr:rowOff>
    </xdr:from>
    <xdr:to>
      <xdr:col>6</xdr:col>
      <xdr:colOff>38100</xdr:colOff>
      <xdr:row>37</xdr:row>
      <xdr:rowOff>114891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106018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131001</xdr:rowOff>
    </xdr:from>
    <xdr:to>
      <xdr:col>24</xdr:col>
      <xdr:colOff>63500</xdr:colOff>
      <xdr:row>56</xdr:row>
      <xdr:rowOff>152032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2201"/>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152032</xdr:rowOff>
    </xdr:from>
    <xdr:to>
      <xdr:col>19</xdr:col>
      <xdr:colOff>177800</xdr:colOff>
      <xdr:row>57</xdr:row>
      <xdr:rowOff>42253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3232"/>
          <a:ext cx="889000" cy="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3645</xdr:rowOff>
    </xdr:from>
    <xdr:to>
      <xdr:col>15</xdr:col>
      <xdr:colOff>50800</xdr:colOff>
      <xdr:row>57</xdr:row>
      <xdr:rowOff>42253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7629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3645</xdr:rowOff>
    </xdr:from>
    <xdr:to>
      <xdr:col>10</xdr:col>
      <xdr:colOff>114300</xdr:colOff>
      <xdr:row>57</xdr:row>
      <xdr:rowOff>114236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6295"/>
          <a:ext cx="889000" cy="11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80201</xdr:rowOff>
    </xdr:from>
    <xdr:to>
      <xdr:col>24</xdr:col>
      <xdr:colOff>114300</xdr:colOff>
      <xdr:row>57</xdr:row>
      <xdr:rowOff>10351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58628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101232</xdr:rowOff>
    </xdr:from>
    <xdr:to>
      <xdr:col>20</xdr:col>
      <xdr:colOff>38100</xdr:colOff>
      <xdr:row>57</xdr:row>
      <xdr:rowOff>31382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22509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162903</xdr:rowOff>
    </xdr:from>
    <xdr:to>
      <xdr:col>15</xdr:col>
      <xdr:colOff>101600</xdr:colOff>
      <xdr:row>57</xdr:row>
      <xdr:rowOff>93053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84180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124295</xdr:rowOff>
    </xdr:from>
    <xdr:to>
      <xdr:col>10</xdr:col>
      <xdr:colOff>165100</xdr:colOff>
      <xdr:row>57</xdr:row>
      <xdr:rowOff>54445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70972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63436</xdr:rowOff>
    </xdr:from>
    <xdr:to>
      <xdr:col>6</xdr:col>
      <xdr:colOff>38100</xdr:colOff>
      <xdr:row>57</xdr:row>
      <xdr:rowOff>165036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156163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2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115582</xdr:rowOff>
    </xdr:from>
    <xdr:to>
      <xdr:col>24</xdr:col>
      <xdr:colOff>63500</xdr:colOff>
      <xdr:row>78</xdr:row>
      <xdr:rowOff>116269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868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116269</xdr:rowOff>
    </xdr:from>
    <xdr:to>
      <xdr:col>19</xdr:col>
      <xdr:colOff>177800</xdr:colOff>
      <xdr:row>78</xdr:row>
      <xdr:rowOff>139661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9369"/>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139661</xdr:rowOff>
    </xdr:from>
    <xdr:to>
      <xdr:col>15</xdr:col>
      <xdr:colOff>50800</xdr:colOff>
      <xdr:row>78</xdr:row>
      <xdr:rowOff>141452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2761"/>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141452</xdr:rowOff>
    </xdr:from>
    <xdr:to>
      <xdr:col>10</xdr:col>
      <xdr:colOff>114300</xdr:colOff>
      <xdr:row>78</xdr:row>
      <xdr:rowOff>144235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14552"/>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64782</xdr:rowOff>
    </xdr:from>
    <xdr:to>
      <xdr:col>24</xdr:col>
      <xdr:colOff>114300</xdr:colOff>
      <xdr:row>78</xdr:row>
      <xdr:rowOff>166382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151159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65469</xdr:rowOff>
    </xdr:from>
    <xdr:to>
      <xdr:col>20</xdr:col>
      <xdr:colOff>38100</xdr:colOff>
      <xdr:row>78</xdr:row>
      <xdr:rowOff>167069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158196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3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88861</xdr:rowOff>
    </xdr:from>
    <xdr:to>
      <xdr:col>15</xdr:col>
      <xdr:colOff>101600</xdr:colOff>
      <xdr:row>79</xdr:row>
      <xdr:rowOff>19011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90652</xdr:rowOff>
    </xdr:from>
    <xdr:to>
      <xdr:col>10</xdr:col>
      <xdr:colOff>165100</xdr:colOff>
      <xdr:row>79</xdr:row>
      <xdr:rowOff>20802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11929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93435</xdr:rowOff>
    </xdr:from>
    <xdr:to>
      <xdr:col>6</xdr:col>
      <xdr:colOff>38100</xdr:colOff>
      <xdr:row>79</xdr:row>
      <xdr:rowOff>23585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14712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22406</xdr:rowOff>
    </xdr:from>
    <xdr:to>
      <xdr:col>24</xdr:col>
      <xdr:colOff>63500</xdr:colOff>
      <xdr:row>94</xdr:row>
      <xdr:rowOff>276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67256"/>
          <a:ext cx="838200" cy="14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83736</xdr:rowOff>
    </xdr:from>
    <xdr:to>
      <xdr:col>19</xdr:col>
      <xdr:colOff>177800</xdr:colOff>
      <xdr:row>94</xdr:row>
      <xdr:rowOff>276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028586"/>
          <a:ext cx="889000" cy="8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83736</xdr:rowOff>
    </xdr:from>
    <xdr:to>
      <xdr:col>15</xdr:col>
      <xdr:colOff>50800</xdr:colOff>
      <xdr:row>95</xdr:row>
      <xdr:rowOff>104212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28586"/>
          <a:ext cx="889000" cy="3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104212</xdr:rowOff>
    </xdr:from>
    <xdr:to>
      <xdr:col>10</xdr:col>
      <xdr:colOff>114300</xdr:colOff>
      <xdr:row>96</xdr:row>
      <xdr:rowOff>3324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91962"/>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143056</xdr:rowOff>
    </xdr:from>
    <xdr:to>
      <xdr:col>24</xdr:col>
      <xdr:colOff>114300</xdr:colOff>
      <xdr:row>93</xdr:row>
      <xdr:rowOff>73206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1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165933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6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120926</xdr:rowOff>
    </xdr:from>
    <xdr:to>
      <xdr:col>20</xdr:col>
      <xdr:colOff>38100</xdr:colOff>
      <xdr:row>94</xdr:row>
      <xdr:rowOff>51076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67603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4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32936</xdr:rowOff>
    </xdr:from>
    <xdr:to>
      <xdr:col>15</xdr:col>
      <xdr:colOff>101600</xdr:colOff>
      <xdr:row>93</xdr:row>
      <xdr:rowOff>134536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7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151063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5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53412</xdr:rowOff>
    </xdr:from>
    <xdr:to>
      <xdr:col>10</xdr:col>
      <xdr:colOff>165100</xdr:colOff>
      <xdr:row>95</xdr:row>
      <xdr:rowOff>155012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4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11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123974</xdr:rowOff>
    </xdr:from>
    <xdr:to>
      <xdr:col>6</xdr:col>
      <xdr:colOff>38100</xdr:colOff>
      <xdr:row>96</xdr:row>
      <xdr:rowOff>54124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70651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8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144569</xdr:rowOff>
    </xdr:from>
    <xdr:to>
      <xdr:col>55</xdr:col>
      <xdr:colOff>0</xdr:colOff>
      <xdr:row>38</xdr:row>
      <xdr:rowOff>16492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88219"/>
          <a:ext cx="838200" cy="4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144569</xdr:rowOff>
    </xdr:from>
    <xdr:to>
      <xdr:col>50</xdr:col>
      <xdr:colOff>114300</xdr:colOff>
      <xdr:row>38</xdr:row>
      <xdr:rowOff>23876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88219"/>
          <a:ext cx="889000" cy="5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55240</xdr:rowOff>
    </xdr:from>
    <xdr:to>
      <xdr:col>45</xdr:col>
      <xdr:colOff>177800</xdr:colOff>
      <xdr:row>38</xdr:row>
      <xdr:rowOff>23876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13090"/>
          <a:ext cx="889000" cy="82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55240</xdr:rowOff>
    </xdr:from>
    <xdr:to>
      <xdr:col>41</xdr:col>
      <xdr:colOff>50800</xdr:colOff>
      <xdr:row>38</xdr:row>
      <xdr:rowOff>69428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13090"/>
          <a:ext cx="889000" cy="8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137142</xdr:rowOff>
    </xdr:from>
    <xdr:to>
      <xdr:col>55</xdr:col>
      <xdr:colOff>50800</xdr:colOff>
      <xdr:row>38</xdr:row>
      <xdr:rowOff>67292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52069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93769</xdr:rowOff>
    </xdr:from>
    <xdr:to>
      <xdr:col>50</xdr:col>
      <xdr:colOff>165100</xdr:colOff>
      <xdr:row>38</xdr:row>
      <xdr:rowOff>23919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15046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3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144526</xdr:rowOff>
    </xdr:from>
    <xdr:to>
      <xdr:col>46</xdr:col>
      <xdr:colOff>38100</xdr:colOff>
      <xdr:row>38</xdr:row>
      <xdr:rowOff>74676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65803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4440</xdr:rowOff>
    </xdr:from>
    <xdr:to>
      <xdr:col>41</xdr:col>
      <xdr:colOff>101600</xdr:colOff>
      <xdr:row>33</xdr:row>
      <xdr:rowOff>106040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6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97167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5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18628</xdr:rowOff>
    </xdr:from>
    <xdr:to>
      <xdr:col>36</xdr:col>
      <xdr:colOff>165100</xdr:colOff>
      <xdr:row>38</xdr:row>
      <xdr:rowOff>120228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3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111355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2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17208</xdr:rowOff>
    </xdr:from>
    <xdr:to>
      <xdr:col>55</xdr:col>
      <xdr:colOff>0</xdr:colOff>
      <xdr:row>55</xdr:row>
      <xdr:rowOff>104635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04058"/>
          <a:ext cx="838200" cy="4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22390</xdr:rowOff>
    </xdr:from>
    <xdr:to>
      <xdr:col>50</xdr:col>
      <xdr:colOff>114300</xdr:colOff>
      <xdr:row>55</xdr:row>
      <xdr:rowOff>104635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280690"/>
          <a:ext cx="889000" cy="25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22390</xdr:rowOff>
    </xdr:from>
    <xdr:to>
      <xdr:col>45</xdr:col>
      <xdr:colOff>177800</xdr:colOff>
      <xdr:row>55</xdr:row>
      <xdr:rowOff>26213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280690"/>
          <a:ext cx="889000" cy="1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94653</xdr:rowOff>
    </xdr:from>
    <xdr:to>
      <xdr:col>41</xdr:col>
      <xdr:colOff>50800</xdr:colOff>
      <xdr:row>55</xdr:row>
      <xdr:rowOff>26213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181503"/>
          <a:ext cx="889000" cy="27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137858</xdr:rowOff>
    </xdr:from>
    <xdr:to>
      <xdr:col>55</xdr:col>
      <xdr:colOff>50800</xdr:colOff>
      <xdr:row>53</xdr:row>
      <xdr:rowOff>68008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05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160735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0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53835</xdr:rowOff>
    </xdr:from>
    <xdr:to>
      <xdr:col>50</xdr:col>
      <xdr:colOff>165100</xdr:colOff>
      <xdr:row>55</xdr:row>
      <xdr:rowOff>155435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143040</xdr:rowOff>
    </xdr:from>
    <xdr:to>
      <xdr:col>46</xdr:col>
      <xdr:colOff>38100</xdr:colOff>
      <xdr:row>54</xdr:row>
      <xdr:rowOff>73190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2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89717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0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146863</xdr:rowOff>
    </xdr:from>
    <xdr:to>
      <xdr:col>41</xdr:col>
      <xdr:colOff>101600</xdr:colOff>
      <xdr:row>55</xdr:row>
      <xdr:rowOff>77013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93540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1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43853</xdr:rowOff>
    </xdr:from>
    <xdr:to>
      <xdr:col>36</xdr:col>
      <xdr:colOff>165100</xdr:colOff>
      <xdr:row>53</xdr:row>
      <xdr:rowOff>145453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1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161980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90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42926</xdr:rowOff>
    </xdr:from>
    <xdr:to>
      <xdr:col>55</xdr:col>
      <xdr:colOff>0</xdr:colOff>
      <xdr:row>76</xdr:row>
      <xdr:rowOff>121469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387326"/>
          <a:ext cx="838200" cy="76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91808</xdr:rowOff>
    </xdr:from>
    <xdr:to>
      <xdr:col>50</xdr:col>
      <xdr:colOff>114300</xdr:colOff>
      <xdr:row>76</xdr:row>
      <xdr:rowOff>121469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779108"/>
          <a:ext cx="889000" cy="3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91808</xdr:rowOff>
    </xdr:from>
    <xdr:to>
      <xdr:col>45</xdr:col>
      <xdr:colOff>177800</xdr:colOff>
      <xdr:row>75</xdr:row>
      <xdr:rowOff>155626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779108"/>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19304</xdr:rowOff>
    </xdr:from>
    <xdr:to>
      <xdr:col>41</xdr:col>
      <xdr:colOff>50800</xdr:colOff>
      <xdr:row>75</xdr:row>
      <xdr:rowOff>155626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2706604"/>
          <a:ext cx="889000" cy="3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163576</xdr:rowOff>
    </xdr:from>
    <xdr:to>
      <xdr:col>55</xdr:col>
      <xdr:colOff>50800</xdr:colOff>
      <xdr:row>72</xdr:row>
      <xdr:rowOff>93726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3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15003</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1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70669</xdr:rowOff>
    </xdr:from>
    <xdr:to>
      <xdr:col>50</xdr:col>
      <xdr:colOff>165100</xdr:colOff>
      <xdr:row>77</xdr:row>
      <xdr:rowOff>819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17346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8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41008</xdr:rowOff>
    </xdr:from>
    <xdr:to>
      <xdr:col>46</xdr:col>
      <xdr:colOff>38100</xdr:colOff>
      <xdr:row>74</xdr:row>
      <xdr:rowOff>142608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159135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104826</xdr:rowOff>
    </xdr:from>
    <xdr:to>
      <xdr:col>41</xdr:col>
      <xdr:colOff>101600</xdr:colOff>
      <xdr:row>76</xdr:row>
      <xdr:rowOff>34976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51503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139954</xdr:rowOff>
    </xdr:from>
    <xdr:to>
      <xdr:col>36</xdr:col>
      <xdr:colOff>165100</xdr:colOff>
      <xdr:row>74</xdr:row>
      <xdr:rowOff>70104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6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86631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4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4499</xdr:rowOff>
    </xdr:from>
    <xdr:to>
      <xdr:col>55</xdr:col>
      <xdr:colOff>0</xdr:colOff>
      <xdr:row>98</xdr:row>
      <xdr:rowOff>56392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06599"/>
          <a:ext cx="838200" cy="5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127192</xdr:rowOff>
    </xdr:from>
    <xdr:to>
      <xdr:col>50</xdr:col>
      <xdr:colOff>114300</xdr:colOff>
      <xdr:row>98</xdr:row>
      <xdr:rowOff>4499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7842"/>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127192</xdr:rowOff>
    </xdr:from>
    <xdr:to>
      <xdr:col>45</xdr:col>
      <xdr:colOff>177800</xdr:colOff>
      <xdr:row>97</xdr:row>
      <xdr:rowOff>151456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57842"/>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9578</xdr:rowOff>
    </xdr:from>
    <xdr:to>
      <xdr:col>41</xdr:col>
      <xdr:colOff>50800</xdr:colOff>
      <xdr:row>97</xdr:row>
      <xdr:rowOff>151456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40228"/>
          <a:ext cx="889000" cy="1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5592</xdr:rowOff>
    </xdr:from>
    <xdr:to>
      <xdr:col>55</xdr:col>
      <xdr:colOff>50800</xdr:colOff>
      <xdr:row>98</xdr:row>
      <xdr:rowOff>107192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155469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125149</xdr:rowOff>
    </xdr:from>
    <xdr:to>
      <xdr:col>50</xdr:col>
      <xdr:colOff>165100</xdr:colOff>
      <xdr:row>98</xdr:row>
      <xdr:rowOff>55299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5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46426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76392</xdr:rowOff>
    </xdr:from>
    <xdr:to>
      <xdr:col>46</xdr:col>
      <xdr:colOff>38100</xdr:colOff>
      <xdr:row>98</xdr:row>
      <xdr:rowOff>6542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169119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100656</xdr:rowOff>
    </xdr:from>
    <xdr:to>
      <xdr:col>41</xdr:col>
      <xdr:colOff>101600</xdr:colOff>
      <xdr:row>98</xdr:row>
      <xdr:rowOff>30806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21933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130228</xdr:rowOff>
    </xdr:from>
    <xdr:to>
      <xdr:col>36</xdr:col>
      <xdr:colOff>165100</xdr:colOff>
      <xdr:row>97</xdr:row>
      <xdr:rowOff>60378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8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76905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93111</xdr:rowOff>
    </xdr:from>
    <xdr:to>
      <xdr:col>85</xdr:col>
      <xdr:colOff>127000</xdr:colOff>
      <xdr:row>36</xdr:row>
      <xdr:rowOff>136682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265311"/>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136682</xdr:rowOff>
    </xdr:from>
    <xdr:to>
      <xdr:col>81</xdr:col>
      <xdr:colOff>50800</xdr:colOff>
      <xdr:row>37</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308882"/>
          <a:ext cx="889000" cy="1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57267</xdr:rowOff>
    </xdr:from>
    <xdr:to>
      <xdr:col>76</xdr:col>
      <xdr:colOff>114300</xdr:colOff>
      <xdr:row>37</xdr:row>
      <xdr:rowOff>155016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400917"/>
          <a:ext cx="889000" cy="9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57267</xdr:rowOff>
    </xdr:from>
    <xdr:to>
      <xdr:col>71</xdr:col>
      <xdr:colOff>177800</xdr:colOff>
      <xdr:row>37</xdr:row>
      <xdr:rowOff>101524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400917"/>
          <a:ext cx="8890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136181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42311</xdr:rowOff>
    </xdr:from>
    <xdr:to>
      <xdr:col>85</xdr:col>
      <xdr:colOff>177800</xdr:colOff>
      <xdr:row>36</xdr:row>
      <xdr:rowOff>143911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2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65188</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06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85882</xdr:rowOff>
    </xdr:from>
    <xdr:to>
      <xdr:col>81</xdr:col>
      <xdr:colOff>101600</xdr:colOff>
      <xdr:row>37</xdr:row>
      <xdr:rowOff>16032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25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32559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03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104216</xdr:rowOff>
    </xdr:from>
    <xdr:to>
      <xdr:col>76</xdr:col>
      <xdr:colOff>165100</xdr:colOff>
      <xdr:row>38</xdr:row>
      <xdr:rowOff>34366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50893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2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6467</xdr:rowOff>
    </xdr:from>
    <xdr:to>
      <xdr:col>72</xdr:col>
      <xdr:colOff>38100</xdr:colOff>
      <xdr:row>37</xdr:row>
      <xdr:rowOff>108067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35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124594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12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50724</xdr:rowOff>
    </xdr:from>
    <xdr:to>
      <xdr:col>67</xdr:col>
      <xdr:colOff>101600</xdr:colOff>
      <xdr:row>37</xdr:row>
      <xdr:rowOff>152324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168851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155587</xdr:rowOff>
    </xdr:from>
    <xdr:to>
      <xdr:col>85</xdr:col>
      <xdr:colOff>127000</xdr:colOff>
      <xdr:row>76</xdr:row>
      <xdr:rowOff>25019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14337"/>
          <a:ext cx="8382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130543</xdr:rowOff>
    </xdr:from>
    <xdr:to>
      <xdr:col>81</xdr:col>
      <xdr:colOff>50800</xdr:colOff>
      <xdr:row>75</xdr:row>
      <xdr:rowOff>155587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89293"/>
          <a:ext cx="889000" cy="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109842</xdr:rowOff>
    </xdr:from>
    <xdr:to>
      <xdr:col>76</xdr:col>
      <xdr:colOff>114300</xdr:colOff>
      <xdr:row>75</xdr:row>
      <xdr:rowOff>130543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968592"/>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109842</xdr:rowOff>
    </xdr:from>
    <xdr:to>
      <xdr:col>71</xdr:col>
      <xdr:colOff>177800</xdr:colOff>
      <xdr:row>75</xdr:row>
      <xdr:rowOff>118072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6859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145669</xdr:rowOff>
    </xdr:from>
    <xdr:to>
      <xdr:col>85</xdr:col>
      <xdr:colOff>177800</xdr:colOff>
      <xdr:row>76</xdr:row>
      <xdr:rowOff>75819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168546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104787</xdr:rowOff>
    </xdr:from>
    <xdr:to>
      <xdr:col>81</xdr:col>
      <xdr:colOff>101600</xdr:colOff>
      <xdr:row>76</xdr:row>
      <xdr:rowOff>34937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51464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73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79743</xdr:rowOff>
    </xdr:from>
    <xdr:to>
      <xdr:col>76</xdr:col>
      <xdr:colOff>165100</xdr:colOff>
      <xdr:row>76</xdr:row>
      <xdr:rowOff>9894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9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26420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7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59042</xdr:rowOff>
    </xdr:from>
    <xdr:to>
      <xdr:col>72</xdr:col>
      <xdr:colOff>38100</xdr:colOff>
      <xdr:row>75</xdr:row>
      <xdr:rowOff>160641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9177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5719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6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67272</xdr:rowOff>
    </xdr:from>
    <xdr:to>
      <xdr:col>67</xdr:col>
      <xdr:colOff>101600</xdr:colOff>
      <xdr:row>75</xdr:row>
      <xdr:rowOff>168872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13949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70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92965</xdr:rowOff>
    </xdr:from>
    <xdr:to>
      <xdr:col>85</xdr:col>
      <xdr:colOff>127000</xdr:colOff>
      <xdr:row>98</xdr:row>
      <xdr:rowOff>108601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95065"/>
          <a:ext cx="8382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4918</xdr:rowOff>
    </xdr:from>
    <xdr:to>
      <xdr:col>81</xdr:col>
      <xdr:colOff>50800</xdr:colOff>
      <xdr:row>98</xdr:row>
      <xdr:rowOff>108601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07018"/>
          <a:ext cx="889000" cy="1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4918</xdr:rowOff>
    </xdr:from>
    <xdr:to>
      <xdr:col>76</xdr:col>
      <xdr:colOff>114300</xdr:colOff>
      <xdr:row>98</xdr:row>
      <xdr:rowOff>116584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07018"/>
          <a:ext cx="889000" cy="1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116163</xdr:rowOff>
    </xdr:from>
    <xdr:to>
      <xdr:col>71</xdr:col>
      <xdr:colOff>177800</xdr:colOff>
      <xdr:row>98</xdr:row>
      <xdr:rowOff>116584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18263"/>
          <a:ext cx="88900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42165</xdr:rowOff>
    </xdr:from>
    <xdr:to>
      <xdr:col>85</xdr:col>
      <xdr:colOff>177800</xdr:colOff>
      <xdr:row>98</xdr:row>
      <xdr:rowOff>143765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128542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5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57801</xdr:rowOff>
    </xdr:from>
    <xdr:to>
      <xdr:col>81</xdr:col>
      <xdr:colOff>101600</xdr:colOff>
      <xdr:row>98</xdr:row>
      <xdr:rowOff>159401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150528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5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125568</xdr:rowOff>
    </xdr:from>
    <xdr:to>
      <xdr:col>76</xdr:col>
      <xdr:colOff>165100</xdr:colOff>
      <xdr:row>98</xdr:row>
      <xdr:rowOff>55718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5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46845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65784</xdr:rowOff>
    </xdr:from>
    <xdr:to>
      <xdr:col>72</xdr:col>
      <xdr:colOff>38100</xdr:colOff>
      <xdr:row>98</xdr:row>
      <xdr:rowOff>167384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158511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65363</xdr:rowOff>
    </xdr:from>
    <xdr:to>
      <xdr:col>67</xdr:col>
      <xdr:colOff>101600</xdr:colOff>
      <xdr:row>98</xdr:row>
      <xdr:rowOff>166963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158090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166740</xdr:rowOff>
    </xdr:from>
    <xdr:to>
      <xdr:col>116</xdr:col>
      <xdr:colOff>63500</xdr:colOff>
      <xdr:row>75</xdr:row>
      <xdr:rowOff>21383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854040"/>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21383</xdr:rowOff>
    </xdr:from>
    <xdr:to>
      <xdr:col>111</xdr:col>
      <xdr:colOff>177800</xdr:colOff>
      <xdr:row>75</xdr:row>
      <xdr:rowOff>47248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80133"/>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47248</xdr:rowOff>
    </xdr:from>
    <xdr:to>
      <xdr:col>107</xdr:col>
      <xdr:colOff>50800</xdr:colOff>
      <xdr:row>75</xdr:row>
      <xdr:rowOff>53811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05998"/>
          <a:ext cx="889000" cy="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19717</xdr:rowOff>
    </xdr:from>
    <xdr:to>
      <xdr:col>102</xdr:col>
      <xdr:colOff>114300</xdr:colOff>
      <xdr:row>75</xdr:row>
      <xdr:rowOff>53811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78467"/>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115940</xdr:rowOff>
    </xdr:from>
    <xdr:to>
      <xdr:col>116</xdr:col>
      <xdr:colOff>114300</xdr:colOff>
      <xdr:row>75</xdr:row>
      <xdr:rowOff>46090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138817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5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142033</xdr:rowOff>
    </xdr:from>
    <xdr:to>
      <xdr:col>112</xdr:col>
      <xdr:colOff>38100</xdr:colOff>
      <xdr:row>75</xdr:row>
      <xdr:rowOff>72183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88710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167898</xdr:rowOff>
    </xdr:from>
    <xdr:to>
      <xdr:col>107</xdr:col>
      <xdr:colOff>101600</xdr:colOff>
      <xdr:row>75</xdr:row>
      <xdr:rowOff>98048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114575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3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3011</xdr:rowOff>
    </xdr:from>
    <xdr:to>
      <xdr:col>102</xdr:col>
      <xdr:colOff>165100</xdr:colOff>
      <xdr:row>75</xdr:row>
      <xdr:rowOff>104611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121138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140367</xdr:rowOff>
    </xdr:from>
    <xdr:to>
      <xdr:col>98</xdr:col>
      <xdr:colOff>38100</xdr:colOff>
      <xdr:row>75</xdr:row>
      <xdr:rowOff>70517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87044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0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年度の歳出決算総額は住民一人当たり</a:t>
          </a:r>
          <a:r>
            <a:rPr kumimoji="1" lang="en-US" altLang="ja-JP" sz="1100">
              <a:solidFill>
                <a:schemeClr val="dk1"/>
              </a:solidFill>
              <a:effectLst/>
              <a:latin typeface="+mn-lt"/>
              <a:ea typeface="+mn-ea"/>
              <a:cs typeface="+mn-cs"/>
            </a:rPr>
            <a:t>494,757</a:t>
          </a:r>
          <a:r>
            <a:rPr kumimoji="1" lang="ja-JP" altLang="ja-JP" sz="1100">
              <a:solidFill>
                <a:schemeClr val="dk1"/>
              </a:solidFill>
              <a:effectLst/>
              <a:latin typeface="+mn-lt"/>
              <a:ea typeface="+mn-ea"/>
              <a:cs typeface="+mn-cs"/>
            </a:rPr>
            <a:t>円となっている。主な構成項目である人件費については住民一人当たり</a:t>
          </a:r>
          <a:r>
            <a:rPr kumimoji="1" lang="en-US" altLang="ja-JP" sz="1100">
              <a:solidFill>
                <a:schemeClr val="dk1"/>
              </a:solidFill>
              <a:effectLst/>
              <a:latin typeface="+mn-lt"/>
              <a:ea typeface="+mn-ea"/>
              <a:cs typeface="+mn-cs"/>
            </a:rPr>
            <a:t>57,768</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前年度より微増となったものの、同水準で推移している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また、扶助費については住民一人当たり</a:t>
          </a:r>
          <a:r>
            <a:rPr kumimoji="1" lang="en-US" altLang="ja-JP" sz="1100">
              <a:solidFill>
                <a:schemeClr val="dk1"/>
              </a:solidFill>
              <a:effectLst/>
              <a:latin typeface="+mn-lt"/>
              <a:ea typeface="+mn-ea"/>
              <a:cs typeface="+mn-cs"/>
            </a:rPr>
            <a:t>161,525</a:t>
          </a:r>
          <a:r>
            <a:rPr kumimoji="1" lang="ja-JP" altLang="ja-JP" sz="1100">
              <a:solidFill>
                <a:schemeClr val="dk1"/>
              </a:solidFill>
              <a:effectLst/>
              <a:latin typeface="+mn-lt"/>
              <a:ea typeface="+mn-ea"/>
              <a:cs typeface="+mn-cs"/>
            </a:rPr>
            <a:t>円となっており、類似団体平均値を大きく上回っている。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障害者自立支援給付事業、障害児通所支援事業、私立保育所等給付事業、物価高騰対応重点支援交付金を活用した低所得者支援</a:t>
          </a:r>
          <a:r>
            <a:rPr kumimoji="1" lang="ja-JP" altLang="en-US" sz="1100">
              <a:solidFill>
                <a:schemeClr val="dk1"/>
              </a:solidFill>
              <a:effectLst/>
              <a:latin typeface="+mn-lt"/>
              <a:ea typeface="+mn-ea"/>
              <a:cs typeface="+mn-cs"/>
            </a:rPr>
            <a:t>が大きな要因となっている</a:t>
          </a:r>
          <a:r>
            <a:rPr kumimoji="1" lang="ja-JP" altLang="ja-JP" sz="1100">
              <a:solidFill>
                <a:schemeClr val="dk1"/>
              </a:solidFill>
              <a:effectLst/>
              <a:latin typeface="+mn-lt"/>
              <a:ea typeface="+mn-ea"/>
              <a:cs typeface="+mn-cs"/>
            </a:rPr>
            <a:t>等。</a:t>
          </a:r>
          <a:endParaRPr lang="ja-JP" altLang="ja-JP" sz="1400">
            <a:effectLst/>
          </a:endParaRPr>
        </a:p>
        <a:p>
          <a:r>
            <a:rPr kumimoji="1" lang="ja-JP" altLang="ja-JP" sz="1100">
              <a:solidFill>
                <a:schemeClr val="dk1"/>
              </a:solidFill>
              <a:effectLst/>
              <a:latin typeface="+mn-lt"/>
              <a:ea typeface="+mn-ea"/>
              <a:cs typeface="+mn-cs"/>
            </a:rPr>
            <a:t>　普通建設事業費（新規整備）については住民一人当たり</a:t>
          </a:r>
          <a:r>
            <a:rPr kumimoji="1" lang="en-US" altLang="ja-JP" sz="1100">
              <a:solidFill>
                <a:schemeClr val="dk1"/>
              </a:solidFill>
              <a:effectLst/>
              <a:latin typeface="+mn-lt"/>
              <a:ea typeface="+mn-ea"/>
              <a:cs typeface="+mn-cs"/>
            </a:rPr>
            <a:t>63,080</a:t>
          </a:r>
          <a:r>
            <a:rPr kumimoji="1" lang="ja-JP" altLang="ja-JP" sz="1100">
              <a:solidFill>
                <a:schemeClr val="dk1"/>
              </a:solidFill>
              <a:effectLst/>
              <a:latin typeface="+mn-lt"/>
              <a:ea typeface="+mn-ea"/>
              <a:cs typeface="+mn-cs"/>
            </a:rPr>
            <a:t>円となっており、前年度より住民一人当たり</a:t>
          </a:r>
          <a:r>
            <a:rPr kumimoji="1" lang="en-US" altLang="ja-JP" sz="1100">
              <a:solidFill>
                <a:schemeClr val="dk1"/>
              </a:solidFill>
              <a:effectLst/>
              <a:latin typeface="+mn-lt"/>
              <a:ea typeface="+mn-ea"/>
              <a:cs typeface="+mn-cs"/>
            </a:rPr>
            <a:t>40,123</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類似団体平均値を大きく上回っ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。これは、新庁舎建設事業</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子育て支援拠点施設整備事業の実施が大きな要因となっている。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鹿児島県姶良市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78,218
77,643
231.25
40,116,291
38,698,884
1,240,070
18,396,650
32,146,642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171247</xdr:rowOff>
    </xdr:from>
    <xdr:to>
      <xdr:col>24</xdr:col>
      <xdr:colOff>63500</xdr:colOff>
      <xdr:row>37</xdr:row>
      <xdr:rowOff>74320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43447"/>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67463</xdr:rowOff>
    </xdr:from>
    <xdr:to>
      <xdr:col>19</xdr:col>
      <xdr:colOff>177800</xdr:colOff>
      <xdr:row>37</xdr:row>
      <xdr:rowOff>74320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111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143815</xdr:rowOff>
    </xdr:from>
    <xdr:to>
      <xdr:col>15</xdr:col>
      <xdr:colOff>50800</xdr:colOff>
      <xdr:row>37</xdr:row>
      <xdr:rowOff>67463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16015"/>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141529</xdr:rowOff>
    </xdr:from>
    <xdr:to>
      <xdr:col>10</xdr:col>
      <xdr:colOff>114300</xdr:colOff>
      <xdr:row>36</xdr:row>
      <xdr:rowOff>143815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137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120447</xdr:rowOff>
    </xdr:from>
    <xdr:to>
      <xdr:col>24</xdr:col>
      <xdr:colOff>114300</xdr:colOff>
      <xdr:row>37</xdr:row>
      <xdr:rowOff>50597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98874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23520</xdr:rowOff>
    </xdr:from>
    <xdr:to>
      <xdr:col>20</xdr:col>
      <xdr:colOff>38100</xdr:colOff>
      <xdr:row>37</xdr:row>
      <xdr:rowOff>125120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116247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16663</xdr:rowOff>
    </xdr:from>
    <xdr:to>
      <xdr:col>15</xdr:col>
      <xdr:colOff>101600</xdr:colOff>
      <xdr:row>37</xdr:row>
      <xdr:rowOff>118263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5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93015</xdr:rowOff>
    </xdr:from>
    <xdr:to>
      <xdr:col>10</xdr:col>
      <xdr:colOff>165100</xdr:colOff>
      <xdr:row>37</xdr:row>
      <xdr:rowOff>23165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14292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90729</xdr:rowOff>
    </xdr:from>
    <xdr:to>
      <xdr:col>6</xdr:col>
      <xdr:colOff>38100</xdr:colOff>
      <xdr:row>37</xdr:row>
      <xdr:rowOff>20879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12006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52664</xdr:rowOff>
    </xdr:from>
    <xdr:to>
      <xdr:col>24</xdr:col>
      <xdr:colOff>63500</xdr:colOff>
      <xdr:row>56</xdr:row>
      <xdr:rowOff>139990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82414"/>
          <a:ext cx="838200" cy="2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108900</xdr:rowOff>
    </xdr:from>
    <xdr:to>
      <xdr:col>19</xdr:col>
      <xdr:colOff>177800</xdr:colOff>
      <xdr:row>56</xdr:row>
      <xdr:rowOff>139990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538650"/>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142101</xdr:rowOff>
    </xdr:from>
    <xdr:to>
      <xdr:col>15</xdr:col>
      <xdr:colOff>50800</xdr:colOff>
      <xdr:row>55</xdr:row>
      <xdr:rowOff>108900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57501"/>
          <a:ext cx="889000" cy="4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142101</xdr:rowOff>
    </xdr:from>
    <xdr:to>
      <xdr:col>10</xdr:col>
      <xdr:colOff>114300</xdr:colOff>
      <xdr:row>57</xdr:row>
      <xdr:rowOff>79578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57501"/>
          <a:ext cx="889000" cy="79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1864</xdr:rowOff>
    </xdr:from>
    <xdr:to>
      <xdr:col>24</xdr:col>
      <xdr:colOff>114300</xdr:colOff>
      <xdr:row>55</xdr:row>
      <xdr:rowOff>103464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24741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89190</xdr:rowOff>
    </xdr:from>
    <xdr:to>
      <xdr:col>20</xdr:col>
      <xdr:colOff>38100</xdr:colOff>
      <xdr:row>57</xdr:row>
      <xdr:rowOff>19340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58100</xdr:rowOff>
    </xdr:from>
    <xdr:to>
      <xdr:col>15</xdr:col>
      <xdr:colOff>101600</xdr:colOff>
      <xdr:row>55</xdr:row>
      <xdr:rowOff>159700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48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2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91301</xdr:rowOff>
    </xdr:from>
    <xdr:to>
      <xdr:col>10</xdr:col>
      <xdr:colOff>165100</xdr:colOff>
      <xdr:row>53</xdr:row>
      <xdr:rowOff>21451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12578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9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28778</xdr:rowOff>
    </xdr:from>
    <xdr:to>
      <xdr:col>6</xdr:col>
      <xdr:colOff>38100</xdr:colOff>
      <xdr:row>57</xdr:row>
      <xdr:rowOff>130378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121505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5607</xdr:rowOff>
    </xdr:from>
    <xdr:to>
      <xdr:col>24</xdr:col>
      <xdr:colOff>63500</xdr:colOff>
      <xdr:row>75</xdr:row>
      <xdr:rowOff>14332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92907"/>
          <a:ext cx="838200" cy="18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109448</xdr:rowOff>
    </xdr:from>
    <xdr:to>
      <xdr:col>19</xdr:col>
      <xdr:colOff>177800</xdr:colOff>
      <xdr:row>75</xdr:row>
      <xdr:rowOff>14332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96748"/>
          <a:ext cx="889000" cy="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109448</xdr:rowOff>
    </xdr:from>
    <xdr:to>
      <xdr:col>15</xdr:col>
      <xdr:colOff>50800</xdr:colOff>
      <xdr:row>76</xdr:row>
      <xdr:rowOff>71625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96748"/>
          <a:ext cx="889000" cy="30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71625</xdr:rowOff>
    </xdr:from>
    <xdr:to>
      <xdr:col>10</xdr:col>
      <xdr:colOff>114300</xdr:colOff>
      <xdr:row>76</xdr:row>
      <xdr:rowOff>159141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1825"/>
          <a:ext cx="889000" cy="8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126257</xdr:rowOff>
    </xdr:from>
    <xdr:to>
      <xdr:col>24</xdr:col>
      <xdr:colOff>114300</xdr:colOff>
      <xdr:row>74</xdr:row>
      <xdr:rowOff>56407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149134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134982</xdr:rowOff>
    </xdr:from>
    <xdr:to>
      <xdr:col>20</xdr:col>
      <xdr:colOff>38100</xdr:colOff>
      <xdr:row>75</xdr:row>
      <xdr:rowOff>65132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2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81659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9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58648</xdr:rowOff>
    </xdr:from>
    <xdr:to>
      <xdr:col>15</xdr:col>
      <xdr:colOff>101600</xdr:colOff>
      <xdr:row>74</xdr:row>
      <xdr:rowOff>160248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5325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2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20825</xdr:rowOff>
    </xdr:from>
    <xdr:to>
      <xdr:col>10</xdr:col>
      <xdr:colOff>165100</xdr:colOff>
      <xdr:row>76</xdr:row>
      <xdr:rowOff>122425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138952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108341</xdr:rowOff>
    </xdr:from>
    <xdr:to>
      <xdr:col>6</xdr:col>
      <xdr:colOff>38100</xdr:colOff>
      <xdr:row>77</xdr:row>
      <xdr:rowOff>38491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3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55018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1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127910</xdr:rowOff>
    </xdr:from>
    <xdr:to>
      <xdr:col>24</xdr:col>
      <xdr:colOff>63500</xdr:colOff>
      <xdr:row>98</xdr:row>
      <xdr:rowOff>168570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30010"/>
          <a:ext cx="838200" cy="4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127910</xdr:rowOff>
    </xdr:from>
    <xdr:to>
      <xdr:col>19</xdr:col>
      <xdr:colOff>177800</xdr:colOff>
      <xdr:row>98</xdr:row>
      <xdr:rowOff>140005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30010"/>
          <a:ext cx="889000" cy="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140005</xdr:rowOff>
    </xdr:from>
    <xdr:to>
      <xdr:col>15</xdr:col>
      <xdr:colOff>50800</xdr:colOff>
      <xdr:row>99</xdr:row>
      <xdr:rowOff>32889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42105"/>
          <a:ext cx="889000" cy="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11466</xdr:rowOff>
    </xdr:from>
    <xdr:to>
      <xdr:col>10</xdr:col>
      <xdr:colOff>114300</xdr:colOff>
      <xdr:row>99</xdr:row>
      <xdr:rowOff>32889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85016"/>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117770</xdr:rowOff>
    </xdr:from>
    <xdr:to>
      <xdr:col>24</xdr:col>
      <xdr:colOff>114300</xdr:colOff>
      <xdr:row>99</xdr:row>
      <xdr:rowOff>47920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1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96197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77110</xdr:rowOff>
    </xdr:from>
    <xdr:to>
      <xdr:col>20</xdr:col>
      <xdr:colOff>38100</xdr:colOff>
      <xdr:row>99</xdr:row>
      <xdr:rowOff>7260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169837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89205</xdr:rowOff>
    </xdr:from>
    <xdr:to>
      <xdr:col>15</xdr:col>
      <xdr:colOff>101600</xdr:colOff>
      <xdr:row>99</xdr:row>
      <xdr:rowOff>19355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8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153539</xdr:rowOff>
    </xdr:from>
    <xdr:to>
      <xdr:col>10</xdr:col>
      <xdr:colOff>165100</xdr:colOff>
      <xdr:row>99</xdr:row>
      <xdr:rowOff>83689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100216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132116</xdr:rowOff>
    </xdr:from>
    <xdr:to>
      <xdr:col>6</xdr:col>
      <xdr:colOff>38100</xdr:colOff>
      <xdr:row>99</xdr:row>
      <xdr:rowOff>62266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78793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7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149823</xdr:rowOff>
    </xdr:from>
    <xdr:to>
      <xdr:col>55</xdr:col>
      <xdr:colOff>0</xdr:colOff>
      <xdr:row>38</xdr:row>
      <xdr:rowOff>152763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64923"/>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152763</xdr:rowOff>
    </xdr:from>
    <xdr:to>
      <xdr:col>50</xdr:col>
      <xdr:colOff>114300</xdr:colOff>
      <xdr:row>38</xdr:row>
      <xdr:rowOff>157008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67863"/>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157008</xdr:rowOff>
    </xdr:from>
    <xdr:to>
      <xdr:col>45</xdr:col>
      <xdr:colOff>177800</xdr:colOff>
      <xdr:row>38</xdr:row>
      <xdr:rowOff>157335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7210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156355</xdr:rowOff>
    </xdr:from>
    <xdr:to>
      <xdr:col>41</xdr:col>
      <xdr:colOff>50800</xdr:colOff>
      <xdr:row>38</xdr:row>
      <xdr:rowOff>157335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71455"/>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99023</xdr:rowOff>
    </xdr:from>
    <xdr:to>
      <xdr:col>55</xdr:col>
      <xdr:colOff>50800</xdr:colOff>
      <xdr:row>39</xdr:row>
      <xdr:rowOff>29173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13950</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29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101963</xdr:rowOff>
    </xdr:from>
    <xdr:to>
      <xdr:col>50</xdr:col>
      <xdr:colOff>165100</xdr:colOff>
      <xdr:row>39</xdr:row>
      <xdr:rowOff>32113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1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23240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09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106208</xdr:rowOff>
    </xdr:from>
    <xdr:to>
      <xdr:col>46</xdr:col>
      <xdr:colOff>38100</xdr:colOff>
      <xdr:row>39</xdr:row>
      <xdr:rowOff>36358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2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27485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1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106535</xdr:rowOff>
    </xdr:from>
    <xdr:to>
      <xdr:col>41</xdr:col>
      <xdr:colOff>101600</xdr:colOff>
      <xdr:row>39</xdr:row>
      <xdr:rowOff>36685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27812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105555</xdr:rowOff>
    </xdr:from>
    <xdr:to>
      <xdr:col>36</xdr:col>
      <xdr:colOff>165100</xdr:colOff>
      <xdr:row>39</xdr:row>
      <xdr:rowOff>35705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26832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1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142405</xdr:rowOff>
    </xdr:from>
    <xdr:to>
      <xdr:col>55</xdr:col>
      <xdr:colOff>0</xdr:colOff>
      <xdr:row>56</xdr:row>
      <xdr:rowOff>150330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74360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150330</xdr:rowOff>
    </xdr:from>
    <xdr:to>
      <xdr:col>50</xdr:col>
      <xdr:colOff>114300</xdr:colOff>
      <xdr:row>57</xdr:row>
      <xdr:rowOff>444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75153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53099</xdr:rowOff>
    </xdr:from>
    <xdr:to>
      <xdr:col>45</xdr:col>
      <xdr:colOff>177800</xdr:colOff>
      <xdr:row>57</xdr:row>
      <xdr:rowOff>444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482849"/>
          <a:ext cx="889000" cy="29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53099</xdr:rowOff>
    </xdr:from>
    <xdr:to>
      <xdr:col>41</xdr:col>
      <xdr:colOff>50800</xdr:colOff>
      <xdr:row>56</xdr:row>
      <xdr:rowOff>115963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482849"/>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91605</xdr:rowOff>
    </xdr:from>
    <xdr:to>
      <xdr:col>55</xdr:col>
      <xdr:colOff>50800</xdr:colOff>
      <xdr:row>57</xdr:row>
      <xdr:rowOff>21755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114482</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54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99530</xdr:rowOff>
    </xdr:from>
    <xdr:to>
      <xdr:col>50</xdr:col>
      <xdr:colOff>165100</xdr:colOff>
      <xdr:row>57</xdr:row>
      <xdr:rowOff>29680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7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121094</xdr:rowOff>
    </xdr:from>
    <xdr:to>
      <xdr:col>46</xdr:col>
      <xdr:colOff>38100</xdr:colOff>
      <xdr:row>57</xdr:row>
      <xdr:rowOff>51244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67771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4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2299</xdr:rowOff>
    </xdr:from>
    <xdr:to>
      <xdr:col>41</xdr:col>
      <xdr:colOff>101600</xdr:colOff>
      <xdr:row>55</xdr:row>
      <xdr:rowOff>103899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4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120426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2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65163</xdr:rowOff>
    </xdr:from>
    <xdr:to>
      <xdr:col>36</xdr:col>
      <xdr:colOff>165100</xdr:colOff>
      <xdr:row>56</xdr:row>
      <xdr:rowOff>166763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11840</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120791</xdr:rowOff>
    </xdr:from>
    <xdr:to>
      <xdr:col>55</xdr:col>
      <xdr:colOff>0</xdr:colOff>
      <xdr:row>78</xdr:row>
      <xdr:rowOff>130001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22441"/>
          <a:ext cx="838200" cy="18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120791</xdr:rowOff>
    </xdr:from>
    <xdr:to>
      <xdr:col>50</xdr:col>
      <xdr:colOff>114300</xdr:colOff>
      <xdr:row>78</xdr:row>
      <xdr:rowOff>8745</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22441"/>
          <a:ext cx="889000" cy="5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143064</xdr:rowOff>
    </xdr:from>
    <xdr:to>
      <xdr:col>45</xdr:col>
      <xdr:colOff>177800</xdr:colOff>
      <xdr:row>78</xdr:row>
      <xdr:rowOff>8745</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44714"/>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143064</xdr:rowOff>
    </xdr:from>
    <xdr:to>
      <xdr:col>41</xdr:col>
      <xdr:colOff>50800</xdr:colOff>
      <xdr:row>78</xdr:row>
      <xdr:rowOff>138883</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44714"/>
          <a:ext cx="889000" cy="16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79201</xdr:rowOff>
    </xdr:from>
    <xdr:to>
      <xdr:col>55</xdr:col>
      <xdr:colOff>50800</xdr:colOff>
      <xdr:row>79</xdr:row>
      <xdr:rowOff>9351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165578</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6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69991</xdr:rowOff>
    </xdr:from>
    <xdr:to>
      <xdr:col>50</xdr:col>
      <xdr:colOff>165100</xdr:colOff>
      <xdr:row>78</xdr:row>
      <xdr:rowOff>141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162718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129395</xdr:rowOff>
    </xdr:from>
    <xdr:to>
      <xdr:col>46</xdr:col>
      <xdr:colOff>38100</xdr:colOff>
      <xdr:row>78</xdr:row>
      <xdr:rowOff>59545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50672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2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92264</xdr:rowOff>
    </xdr:from>
    <xdr:to>
      <xdr:col>41</xdr:col>
      <xdr:colOff>101600</xdr:colOff>
      <xdr:row>78</xdr:row>
      <xdr:rowOff>22414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13541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3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88083</xdr:rowOff>
    </xdr:from>
    <xdr:to>
      <xdr:col>36</xdr:col>
      <xdr:colOff>165100</xdr:colOff>
      <xdr:row>79</xdr:row>
      <xdr:rowOff>18233</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9360</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5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144593</xdr:rowOff>
    </xdr:from>
    <xdr:to>
      <xdr:col>55</xdr:col>
      <xdr:colOff>0</xdr:colOff>
      <xdr:row>98</xdr:row>
      <xdr:rowOff>34269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75243"/>
          <a:ext cx="838200" cy="6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34269</xdr:rowOff>
    </xdr:from>
    <xdr:to>
      <xdr:col>50</xdr:col>
      <xdr:colOff>114300</xdr:colOff>
      <xdr:row>98</xdr:row>
      <xdr:rowOff>70343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36369"/>
          <a:ext cx="8890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23343</xdr:rowOff>
    </xdr:from>
    <xdr:to>
      <xdr:col>45</xdr:col>
      <xdr:colOff>177800</xdr:colOff>
      <xdr:row>98</xdr:row>
      <xdr:rowOff>70343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53993"/>
          <a:ext cx="889000" cy="21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77201</xdr:rowOff>
    </xdr:from>
    <xdr:to>
      <xdr:col>41</xdr:col>
      <xdr:colOff>50800</xdr:colOff>
      <xdr:row>97</xdr:row>
      <xdr:rowOff>23343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36401"/>
          <a:ext cx="889000" cy="1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93793</xdr:rowOff>
    </xdr:from>
    <xdr:to>
      <xdr:col>55</xdr:col>
      <xdr:colOff>50800</xdr:colOff>
      <xdr:row>98</xdr:row>
      <xdr:rowOff>23943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72220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0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154919</xdr:rowOff>
    </xdr:from>
    <xdr:to>
      <xdr:col>50</xdr:col>
      <xdr:colOff>165100</xdr:colOff>
      <xdr:row>98</xdr:row>
      <xdr:rowOff>85069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76196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8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19543</xdr:rowOff>
    </xdr:from>
    <xdr:to>
      <xdr:col>46</xdr:col>
      <xdr:colOff>38100</xdr:colOff>
      <xdr:row>98</xdr:row>
      <xdr:rowOff>121143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112270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143993</xdr:rowOff>
    </xdr:from>
    <xdr:to>
      <xdr:col>41</xdr:col>
      <xdr:colOff>101600</xdr:colOff>
      <xdr:row>97</xdr:row>
      <xdr:rowOff>74143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65270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6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26401</xdr:rowOff>
    </xdr:from>
    <xdr:to>
      <xdr:col>36</xdr:col>
      <xdr:colOff>165100</xdr:colOff>
      <xdr:row>96</xdr:row>
      <xdr:rowOff>128001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119128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94856</xdr:rowOff>
    </xdr:from>
    <xdr:to>
      <xdr:col>85</xdr:col>
      <xdr:colOff>127000</xdr:colOff>
      <xdr:row>38</xdr:row>
      <xdr:rowOff>121907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09956"/>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56680</xdr:rowOff>
    </xdr:from>
    <xdr:to>
      <xdr:col>81</xdr:col>
      <xdr:colOff>50800</xdr:colOff>
      <xdr:row>38</xdr:row>
      <xdr:rowOff>121907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71780"/>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56680</xdr:rowOff>
    </xdr:from>
    <xdr:to>
      <xdr:col>76</xdr:col>
      <xdr:colOff>114300</xdr:colOff>
      <xdr:row>38</xdr:row>
      <xdr:rowOff>93104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71780"/>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93104</xdr:rowOff>
    </xdr:from>
    <xdr:to>
      <xdr:col>71</xdr:col>
      <xdr:colOff>177800</xdr:colOff>
      <xdr:row>38</xdr:row>
      <xdr:rowOff>100305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608204"/>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44056</xdr:rowOff>
    </xdr:from>
    <xdr:to>
      <xdr:col>85</xdr:col>
      <xdr:colOff>177800</xdr:colOff>
      <xdr:row>38</xdr:row>
      <xdr:rowOff>145656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22483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71107</xdr:rowOff>
    </xdr:from>
    <xdr:to>
      <xdr:col>81</xdr:col>
      <xdr:colOff>101600</xdr:colOff>
      <xdr:row>39</xdr:row>
      <xdr:rowOff>1257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163834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5880</xdr:rowOff>
    </xdr:from>
    <xdr:to>
      <xdr:col>76</xdr:col>
      <xdr:colOff>165100</xdr:colOff>
      <xdr:row>38</xdr:row>
      <xdr:rowOff>107480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2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98607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42304</xdr:rowOff>
    </xdr:from>
    <xdr:to>
      <xdr:col>72</xdr:col>
      <xdr:colOff>38100</xdr:colOff>
      <xdr:row>38</xdr:row>
      <xdr:rowOff>143904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135031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5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49505</xdr:rowOff>
    </xdr:from>
    <xdr:to>
      <xdr:col>67</xdr:col>
      <xdr:colOff>101600</xdr:colOff>
      <xdr:row>38</xdr:row>
      <xdr:rowOff>151105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142232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56097</xdr:rowOff>
    </xdr:from>
    <xdr:to>
      <xdr:col>85</xdr:col>
      <xdr:colOff>127000</xdr:colOff>
      <xdr:row>58</xdr:row>
      <xdr:rowOff>58188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00197"/>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58188</xdr:rowOff>
    </xdr:from>
    <xdr:to>
      <xdr:col>81</xdr:col>
      <xdr:colOff>50800</xdr:colOff>
      <xdr:row>58</xdr:row>
      <xdr:rowOff>99923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02288"/>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108774</xdr:rowOff>
    </xdr:from>
    <xdr:to>
      <xdr:col>76</xdr:col>
      <xdr:colOff>114300</xdr:colOff>
      <xdr:row>58</xdr:row>
      <xdr:rowOff>99923</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81424"/>
          <a:ext cx="889000" cy="1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143603</xdr:rowOff>
    </xdr:from>
    <xdr:to>
      <xdr:col>71</xdr:col>
      <xdr:colOff>177800</xdr:colOff>
      <xdr:row>57</xdr:row>
      <xdr:rowOff>108774</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744803"/>
          <a:ext cx="889000" cy="1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5297</xdr:rowOff>
    </xdr:from>
    <xdr:to>
      <xdr:col>85</xdr:col>
      <xdr:colOff>177800</xdr:colOff>
      <xdr:row>58</xdr:row>
      <xdr:rowOff>106897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91674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6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7388</xdr:rowOff>
    </xdr:from>
    <xdr:to>
      <xdr:col>81</xdr:col>
      <xdr:colOff>101600</xdr:colOff>
      <xdr:row>58</xdr:row>
      <xdr:rowOff>108988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100115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49123</xdr:rowOff>
    </xdr:from>
    <xdr:to>
      <xdr:col>76</xdr:col>
      <xdr:colOff>165100</xdr:colOff>
      <xdr:row>58</xdr:row>
      <xdr:rowOff>150723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141850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57974</xdr:rowOff>
    </xdr:from>
    <xdr:to>
      <xdr:col>72</xdr:col>
      <xdr:colOff>38100</xdr:colOff>
      <xdr:row>57</xdr:row>
      <xdr:rowOff>159574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150701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92803</xdr:rowOff>
    </xdr:from>
    <xdr:to>
      <xdr:col>67</xdr:col>
      <xdr:colOff>101600</xdr:colOff>
      <xdr:row>57</xdr:row>
      <xdr:rowOff>22953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39480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4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93111</xdr:rowOff>
    </xdr:from>
    <xdr:to>
      <xdr:col>85</xdr:col>
      <xdr:colOff>127000</xdr:colOff>
      <xdr:row>76</xdr:row>
      <xdr:rowOff>136683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123311"/>
          <a:ext cx="838200" cy="4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136683</xdr:rowOff>
    </xdr:from>
    <xdr:to>
      <xdr:col>81</xdr:col>
      <xdr:colOff>50800</xdr:colOff>
      <xdr:row>77</xdr:row>
      <xdr:rowOff>155017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166883"/>
          <a:ext cx="889000" cy="18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57266</xdr:rowOff>
    </xdr:from>
    <xdr:to>
      <xdr:col>76</xdr:col>
      <xdr:colOff>114300</xdr:colOff>
      <xdr:row>77</xdr:row>
      <xdr:rowOff>155017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258916"/>
          <a:ext cx="889000" cy="9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57266</xdr:rowOff>
    </xdr:from>
    <xdr:to>
      <xdr:col>71</xdr:col>
      <xdr:colOff>177800</xdr:colOff>
      <xdr:row>77</xdr:row>
      <xdr:rowOff>101524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258916"/>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136090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122511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42311</xdr:rowOff>
    </xdr:from>
    <xdr:to>
      <xdr:col>85</xdr:col>
      <xdr:colOff>177800</xdr:colOff>
      <xdr:row>76</xdr:row>
      <xdr:rowOff>143911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0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65188</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292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85883</xdr:rowOff>
    </xdr:from>
    <xdr:to>
      <xdr:col>81</xdr:col>
      <xdr:colOff>101600</xdr:colOff>
      <xdr:row>77</xdr:row>
      <xdr:rowOff>16033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1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32559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289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104217</xdr:rowOff>
    </xdr:from>
    <xdr:to>
      <xdr:col>76</xdr:col>
      <xdr:colOff>165100</xdr:colOff>
      <xdr:row>78</xdr:row>
      <xdr:rowOff>34367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50894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6466</xdr:rowOff>
    </xdr:from>
    <xdr:to>
      <xdr:col>72</xdr:col>
      <xdr:colOff>38100</xdr:colOff>
      <xdr:row>77</xdr:row>
      <xdr:rowOff>108066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2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124593</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29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50724</xdr:rowOff>
    </xdr:from>
    <xdr:to>
      <xdr:col>67</xdr:col>
      <xdr:colOff>101600</xdr:colOff>
      <xdr:row>77</xdr:row>
      <xdr:rowOff>152324</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2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168851</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0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155587</xdr:rowOff>
    </xdr:from>
    <xdr:to>
      <xdr:col>85</xdr:col>
      <xdr:colOff>127000</xdr:colOff>
      <xdr:row>96</xdr:row>
      <xdr:rowOff>25019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443337"/>
          <a:ext cx="8382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130544</xdr:rowOff>
    </xdr:from>
    <xdr:to>
      <xdr:col>81</xdr:col>
      <xdr:colOff>50800</xdr:colOff>
      <xdr:row>95</xdr:row>
      <xdr:rowOff>155587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418294"/>
          <a:ext cx="889000" cy="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109843</xdr:rowOff>
    </xdr:from>
    <xdr:to>
      <xdr:col>76</xdr:col>
      <xdr:colOff>114300</xdr:colOff>
      <xdr:row>95</xdr:row>
      <xdr:rowOff>130544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97593"/>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109843</xdr:rowOff>
    </xdr:from>
    <xdr:to>
      <xdr:col>71</xdr:col>
      <xdr:colOff>177800</xdr:colOff>
      <xdr:row>95</xdr:row>
      <xdr:rowOff>118072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97593"/>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145669</xdr:rowOff>
    </xdr:from>
    <xdr:to>
      <xdr:col>85</xdr:col>
      <xdr:colOff>177800</xdr:colOff>
      <xdr:row>96</xdr:row>
      <xdr:rowOff>75819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168546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104787</xdr:rowOff>
    </xdr:from>
    <xdr:to>
      <xdr:col>81</xdr:col>
      <xdr:colOff>101600</xdr:colOff>
      <xdr:row>96</xdr:row>
      <xdr:rowOff>34937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9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79744</xdr:rowOff>
    </xdr:from>
    <xdr:to>
      <xdr:col>76</xdr:col>
      <xdr:colOff>165100</xdr:colOff>
      <xdr:row>96</xdr:row>
      <xdr:rowOff>9894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26421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1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59043</xdr:rowOff>
    </xdr:from>
    <xdr:to>
      <xdr:col>72</xdr:col>
      <xdr:colOff>38100</xdr:colOff>
      <xdr:row>95</xdr:row>
      <xdr:rowOff>160643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5720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67272</xdr:rowOff>
    </xdr:from>
    <xdr:to>
      <xdr:col>67</xdr:col>
      <xdr:colOff>101600</xdr:colOff>
      <xdr:row>95</xdr:row>
      <xdr:rowOff>168872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88,922</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33,960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これは複合新庁舎建設にかかる事業費が昨年度より増加したことによるものである。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民生費は、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224,078</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18,916</a:t>
          </a:r>
          <a:r>
            <a:rPr kumimoji="1" lang="ja-JP" altLang="ja-JP" sz="1100">
              <a:solidFill>
                <a:schemeClr val="dk1"/>
              </a:solidFill>
              <a:effectLst/>
              <a:latin typeface="+mn-lt"/>
              <a:ea typeface="+mn-ea"/>
              <a:cs typeface="+mn-cs"/>
            </a:rPr>
            <a:t>円増加しているが、</a:t>
          </a:r>
          <a:r>
            <a:rPr kumimoji="1" lang="ja-JP" altLang="en-US" sz="1100">
              <a:solidFill>
                <a:schemeClr val="dk1"/>
              </a:solidFill>
              <a:effectLst/>
              <a:latin typeface="+mn-lt"/>
              <a:ea typeface="+mn-ea"/>
              <a:cs typeface="+mn-cs"/>
            </a:rPr>
            <a:t>これは障害者自立支援給付事業、障害児通所支援事業、私立保育所等給付事業、子育て支援拠点施設整備事業、物価高騰対応重点支援交付金を活用した低所得者支援等によるものである。</a:t>
          </a:r>
        </a:p>
        <a:p>
          <a:r>
            <a:rPr kumimoji="1" lang="ja-JP" altLang="en-US" sz="1100">
              <a:solidFill>
                <a:schemeClr val="dk1"/>
              </a:solidFill>
              <a:effectLst/>
              <a:latin typeface="+mn-lt"/>
              <a:ea typeface="+mn-ea"/>
              <a:cs typeface="+mn-cs"/>
            </a:rPr>
            <a:t>　衛生費は、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39,348</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3,735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a:t>
          </a:r>
          <a:r>
            <a:rPr kumimoji="1" lang="ja-JP" altLang="en-US" sz="1100">
              <a:solidFill>
                <a:schemeClr val="dk1"/>
              </a:solidFill>
              <a:effectLst/>
              <a:latin typeface="+mn-lt"/>
              <a:ea typeface="+mn-ea"/>
              <a:cs typeface="+mn-cs"/>
            </a:rPr>
            <a:t>これは新型コロナウイルスワクチン接種事業が減額となったことによるものである。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4,297</a:t>
          </a:r>
          <a:r>
            <a:rPr kumimoji="1" lang="ja-JP" altLang="ja-JP" sz="1100">
              <a:solidFill>
                <a:schemeClr val="dk1"/>
              </a:solidFill>
              <a:effectLst/>
              <a:latin typeface="+mn-lt"/>
              <a:ea typeface="+mn-ea"/>
              <a:cs typeface="+mn-cs"/>
            </a:rPr>
            <a:t>円となっており、昨年度より</a:t>
          </a:r>
          <a:r>
            <a:rPr kumimoji="1" lang="en-US" altLang="ja-JP" sz="1100">
              <a:solidFill>
                <a:schemeClr val="dk1"/>
              </a:solidFill>
              <a:effectLst/>
              <a:latin typeface="+mn-lt"/>
              <a:ea typeface="+mn-ea"/>
              <a:cs typeface="+mn-cs"/>
            </a:rPr>
            <a:t>5,532</a:t>
          </a:r>
          <a:r>
            <a:rPr kumimoji="1" lang="ja-JP" altLang="ja-JP" sz="1100">
              <a:solidFill>
                <a:schemeClr val="dk1"/>
              </a:solidFill>
              <a:effectLst/>
              <a:latin typeface="+mn-lt"/>
              <a:ea typeface="+mn-ea"/>
              <a:cs typeface="+mn-cs"/>
            </a:rPr>
            <a:t>円減少しているが、</a:t>
          </a:r>
          <a:r>
            <a:rPr kumimoji="1" lang="ja-JP" altLang="en-US" sz="1100">
              <a:solidFill>
                <a:schemeClr val="dk1"/>
              </a:solidFill>
              <a:effectLst/>
              <a:latin typeface="+mn-lt"/>
              <a:ea typeface="+mn-ea"/>
              <a:cs typeface="+mn-cs"/>
            </a:rPr>
            <a:t>これは令和４年度に地域消費喚起プレミアム商品券事業、物価高騰等対策事業者支援事業</a:t>
          </a:r>
          <a:r>
            <a:rPr lang="ja-JP" altLang="en-US" sz="1100" b="0" i="0">
              <a:solidFill>
                <a:schemeClr val="dk1"/>
              </a:solidFill>
              <a:effectLst/>
              <a:latin typeface="+mn-lt"/>
              <a:ea typeface="+mn-ea"/>
              <a:cs typeface="+mn-cs"/>
            </a:rPr>
            <a:t>重富地区おもてなし整備事業</a:t>
          </a:r>
          <a:r>
            <a:rPr kumimoji="1" lang="ja-JP" altLang="en-US" sz="1100">
              <a:solidFill>
                <a:schemeClr val="dk1"/>
              </a:solidFill>
              <a:effectLst/>
              <a:latin typeface="+mn-lt"/>
              <a:ea typeface="+mn-ea"/>
              <a:cs typeface="+mn-cs"/>
            </a:rPr>
            <a:t>等、新型コロナウイルス感染症対応地方創生臨時交付金を活用した事業をおこなったため、減額となった。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財政調整基金残高は、歳入に見合った歳出の徹底した見直しによる削減等により、歳計剰余金処分により積立てることができ、前年度より増加している。</a:t>
          </a:r>
          <a:r>
            <a:rPr kumimoji="1" lang="ja-JP" altLang="ja-JP" sz="1100">
              <a:solidFill>
                <a:schemeClr val="dk1"/>
              </a:solidFill>
              <a:effectLst/>
              <a:latin typeface="+mn-lt"/>
              <a:ea typeface="+mn-ea"/>
              <a:cs typeface="+mn-cs"/>
            </a:rPr>
            <a:t>実質収支額は、執行段階における抑制に努めたことから増となった。</a:t>
          </a:r>
          <a:endParaRPr lang="ja-JP" altLang="ja-JP" sz="1400">
            <a:effectLst/>
          </a:endParaRPr>
        </a:p>
        <a:p>
          <a:r>
            <a:rPr kumimoji="1" lang="ja-JP" altLang="ja-JP" sz="1100">
              <a:solidFill>
                <a:schemeClr val="dk1"/>
              </a:solidFill>
              <a:effectLst/>
              <a:latin typeface="+mn-lt"/>
              <a:ea typeface="+mn-ea"/>
              <a:cs typeface="+mn-cs"/>
            </a:rPr>
            <a:t>　本市は普通交付税の段階的縮減等により厳しい財政状況ではあるが、事務・事業の見直しなど歳出削減を行い、健全な財政運営に努める。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全会計において黒字であるが、一般会計から特別会計への繰出金も年々増加傾向にあることから、一般会計の負担が増加している。</a:t>
          </a:r>
          <a:endParaRPr lang="ja-JP" altLang="ja-JP" sz="1400">
            <a:effectLst/>
          </a:endParaRPr>
        </a:p>
        <a:p>
          <a:r>
            <a:rPr kumimoji="1" lang="ja-JP" altLang="ja-JP" sz="1100">
              <a:solidFill>
                <a:schemeClr val="dk1"/>
              </a:solidFill>
              <a:effectLst/>
              <a:latin typeface="+mn-lt"/>
              <a:ea typeface="+mn-ea"/>
              <a:cs typeface="+mn-cs"/>
            </a:rPr>
            <a:t>　また、国民健康保険特別会計や介護保険特別会計等においては、高齢化の進展や医療技術の高度化等に伴う医療費や給付費の増加が見込まれる。</a:t>
          </a:r>
          <a:endParaRPr lang="ja-JP" altLang="ja-JP" sz="1400">
            <a:effectLst/>
          </a:endParaRPr>
        </a:p>
        <a:p>
          <a:r>
            <a:rPr kumimoji="1" lang="ja-JP" altLang="ja-JP" sz="1100">
              <a:solidFill>
                <a:schemeClr val="dk1"/>
              </a:solidFill>
              <a:effectLst/>
              <a:latin typeface="+mn-lt"/>
              <a:ea typeface="+mn-ea"/>
              <a:cs typeface="+mn-cs"/>
            </a:rPr>
            <a:t>　一般会計においても普通交付税の段階的縮減等により、財源確保の状況も厳しいことから今後も経費削減・抑制に努めるとともに自主財源の歳入確保強化に努める。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普通建設事業の選択による地方債発行抑制に努めたことから、前年度より元利償還金が減額となっている。</a:t>
          </a:r>
          <a:endParaRPr lang="ja-JP" altLang="ja-JP" sz="1400">
            <a:effectLst/>
          </a:endParaRPr>
        </a:p>
        <a:p>
          <a:r>
            <a:rPr kumimoji="1" lang="ja-JP" altLang="ja-JP" sz="1100">
              <a:solidFill>
                <a:schemeClr val="dk1"/>
              </a:solidFill>
              <a:effectLst/>
              <a:latin typeface="+mn-lt"/>
              <a:ea typeface="+mn-ea"/>
              <a:cs typeface="+mn-cs"/>
            </a:rPr>
            <a:t>　今後も、地方債発行においては交付税措置のある地方債を有効活用し、財政健全化に努める。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鹿児島県姶良市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充当可能財源等が増えたことにより、将来負担比率の分子が</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し、将来負担比率は</a:t>
          </a:r>
          <a:r>
            <a:rPr kumimoji="1" lang="ja-JP" altLang="en-US"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新庁舎建設工事</a:t>
          </a:r>
          <a:r>
            <a:rPr kumimoji="1" lang="ja-JP" altLang="en-US" sz="1100">
              <a:solidFill>
                <a:schemeClr val="dk1"/>
              </a:solidFill>
              <a:effectLst/>
              <a:latin typeface="+mn-lt"/>
              <a:ea typeface="+mn-ea"/>
              <a:cs typeface="+mn-cs"/>
            </a:rPr>
            <a:t>や子育て支援拠点施設整備事業</a:t>
          </a:r>
          <a:r>
            <a:rPr kumimoji="1" lang="ja-JP" altLang="ja-JP" sz="1100">
              <a:solidFill>
                <a:schemeClr val="dk1"/>
              </a:solidFill>
              <a:effectLst/>
              <a:latin typeface="+mn-lt"/>
              <a:ea typeface="+mn-ea"/>
              <a:cs typeface="+mn-cs"/>
            </a:rPr>
            <a:t>等の大規模な事業の事業</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に伴い地方債の現在高は</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翌年度以降も複合新庁舎建設事業は継続するとともに、後年度も多額に地方債発行が必要となる大規模な普通建設事業が計画されていることから、今後も地方債の発行を抑制しながら、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鹿児島県姶良市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人口増加に伴う社会保障費の増加、児童・生徒の増加に伴う教育環境の整備、既存施設の老朽化に伴う改修費用など歳出額が増加しているものの、</a:t>
          </a:r>
          <a:r>
            <a:rPr lang="ja-JP" altLang="ja-JP" sz="1100" b="0" i="0" baseline="0">
              <a:solidFill>
                <a:schemeClr val="dk1"/>
              </a:solidFill>
              <a:effectLst/>
              <a:latin typeface="+mn-lt"/>
              <a:ea typeface="+mn-ea"/>
              <a:cs typeface="+mn-cs"/>
            </a:rPr>
            <a:t>財政調整基金残高は、歳入に見合った歳出の徹底した見直しによる削減等により、前年度より増加している。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新庁舎建設事業</a:t>
          </a:r>
          <a:r>
            <a:rPr kumimoji="1" lang="ja-JP" altLang="en-US" sz="1100">
              <a:solidFill>
                <a:schemeClr val="dk1"/>
              </a:solidFill>
              <a:effectLst/>
              <a:latin typeface="+mn-lt"/>
              <a:ea typeface="+mn-ea"/>
              <a:cs typeface="+mn-cs"/>
            </a:rPr>
            <a:t>がピークを迎え</a:t>
          </a:r>
          <a:r>
            <a:rPr kumimoji="1" lang="ja-JP" altLang="ja-JP" sz="1100">
              <a:solidFill>
                <a:schemeClr val="dk1"/>
              </a:solidFill>
              <a:effectLst/>
              <a:latin typeface="+mn-lt"/>
              <a:ea typeface="+mn-ea"/>
              <a:cs typeface="+mn-cs"/>
            </a:rPr>
            <a:t>、さらに厳しさを増すことから、さらなる事業の廃止・縮小を検討・実施し、また、ふるさと納税やネーミングライツ等の財源確保策に努める。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・地域福祉基金　地域の特性に応じた高齢者の保建及び福祉施策を推進するための基金</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公共施設等総合管理</a:t>
          </a:r>
          <a:r>
            <a:rPr kumimoji="1" lang="ja-JP" altLang="ja-JP" sz="1100">
              <a:solidFill>
                <a:schemeClr val="dk1"/>
              </a:solidFill>
              <a:effectLst/>
              <a:latin typeface="+mn-lt"/>
              <a:ea typeface="+mn-ea"/>
              <a:cs typeface="+mn-cs"/>
            </a:rPr>
            <a:t>基金　</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施設の整備を図るための基金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・庁舎建設基金　市庁舎の建設に要する経費の財源に充てるための基金</a:t>
          </a:r>
          <a:endParaRPr lang="ja-JP" altLang="ja-JP" sz="1400">
            <a:effectLst/>
          </a:endParaRPr>
        </a:p>
        <a:p>
          <a:r>
            <a:rPr kumimoji="1" lang="ja-JP" altLang="ja-JP" sz="1100">
              <a:solidFill>
                <a:schemeClr val="dk1"/>
              </a:solidFill>
              <a:effectLst/>
              <a:latin typeface="+mn-lt"/>
              <a:ea typeface="+mn-ea"/>
              <a:cs typeface="+mn-cs"/>
            </a:rPr>
            <a:t>・ふるさと応援基金　ふるさと姶良応援寄附金を指定された使途に沿って将来に向かったまちづくりに必要な施策を推進するため財源とする基金</a:t>
          </a:r>
          <a:endParaRPr lang="ja-JP" altLang="ja-JP" sz="1400">
            <a:effectLst/>
          </a:endParaRPr>
        </a:p>
        <a:p>
          <a:r>
            <a:rPr kumimoji="1" lang="ja-JP" altLang="ja-JP" sz="1100">
              <a:solidFill>
                <a:schemeClr val="dk1"/>
              </a:solidFill>
              <a:effectLst/>
              <a:latin typeface="+mn-lt"/>
              <a:ea typeface="+mn-ea"/>
              <a:cs typeface="+mn-cs"/>
            </a:rPr>
            <a:t>・森林環境譲与税基金　間伐や人材育成・担い手の確保、木材利用の促進や普及啓発等の森林整備及びその促進に必要な事業を実施するための基金</a:t>
          </a:r>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過疎地域持続的発展基金は、過疎地域の発展に伴う取り崩しにより約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庁舎建設基金については、建設工事等のために活用し、約</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公共施設等総合管理基金</a:t>
          </a:r>
          <a:r>
            <a:rPr kumimoji="1" lang="ja-JP" altLang="ja-JP" sz="1100">
              <a:solidFill>
                <a:schemeClr val="dk1"/>
              </a:solidFill>
              <a:effectLst/>
              <a:latin typeface="+mn-lt"/>
              <a:ea typeface="+mn-ea"/>
              <a:cs typeface="+mn-cs"/>
            </a:rPr>
            <a:t>は、老朽化した施設の改修等に活用し約</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百万円減少した。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庁舎建設基金については、令和７年度まで新庁舎建設を予定しており、今後も庁舎建設工事等のために活用していく。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mn-lt"/>
              <a:ea typeface="+mn-ea"/>
              <a:cs typeface="+mn-cs"/>
            </a:rPr>
            <a:t>歳入に見合った歳出の徹底した見直しによる削減等により、前年度より増加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財源不足分を基金に頼らない予算編成に取り組み、大規模災害に対応できるように、決算状況を踏まえて積み増しを行っていく。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地方交付税にて臨時財政対策債償還基金費が追加され、</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百万円措置されたことにより、</a:t>
          </a:r>
          <a:r>
            <a:rPr lang="ja-JP" altLang="ja-JP" sz="1100" b="0" i="0" baseline="0">
              <a:solidFill>
                <a:schemeClr val="dk1"/>
              </a:solidFill>
              <a:effectLst/>
              <a:latin typeface="+mn-lt"/>
              <a:ea typeface="+mn-ea"/>
              <a:cs typeface="+mn-cs"/>
            </a:rPr>
            <a:t>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庁舎建設等の大規模な普通建設事業の実施が続くことにより償還額が増加することから、地方債の発行を抑制しながら、健全な財政運営に努める。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40116291</v>
      </c>
      <c r="BO4" s="449"/>
      <c r="BP4" s="449"/>
      <c r="BQ4" s="449"/>
      <c r="BR4" s="449"/>
      <c r="BS4" s="449"/>
      <c r="BT4" s="449"/>
      <c r="BU4" s="450"/>
      <c r="BV4" s="448">
        <v>36202968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6.7</v>
      </c>
      <c r="CU4" s="589"/>
      <c r="CV4" s="589"/>
      <c r="CW4" s="589"/>
      <c r="CX4" s="589"/>
      <c r="CY4" s="589"/>
      <c r="CZ4" s="589"/>
      <c r="DA4" s="590"/>
      <c r="DB4" s="588">
        <v>5.0999999999999996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38698884</v>
      </c>
      <c r="BO5" s="420"/>
      <c r="BP5" s="420"/>
      <c r="BQ5" s="420"/>
      <c r="BR5" s="420"/>
      <c r="BS5" s="420"/>
      <c r="BT5" s="420"/>
      <c r="BU5" s="421"/>
      <c r="BV5" s="419">
        <v>35097130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90.5</v>
      </c>
      <c r="CU5" s="417"/>
      <c r="CV5" s="417"/>
      <c r="CW5" s="417"/>
      <c r="CX5" s="417"/>
      <c r="CY5" s="417"/>
      <c r="CZ5" s="417"/>
      <c r="DA5" s="418"/>
      <c r="DB5" s="416">
        <v>90.8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1417407</v>
      </c>
      <c r="BO6" s="420"/>
      <c r="BP6" s="420"/>
      <c r="BQ6" s="420"/>
      <c r="BR6" s="420"/>
      <c r="BS6" s="420"/>
      <c r="BT6" s="420"/>
      <c r="BU6" s="421"/>
      <c r="BV6" s="419">
        <v>1105838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91.2</v>
      </c>
      <c r="CU6" s="563"/>
      <c r="CV6" s="563"/>
      <c r="CW6" s="563"/>
      <c r="CX6" s="563"/>
      <c r="CY6" s="563"/>
      <c r="CZ6" s="563"/>
      <c r="DA6" s="564"/>
      <c r="DB6" s="562">
        <v>92.2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177337</v>
      </c>
      <c r="BO7" s="420"/>
      <c r="BP7" s="420"/>
      <c r="BQ7" s="420"/>
      <c r="BR7" s="420"/>
      <c r="BS7" s="420"/>
      <c r="BT7" s="420"/>
      <c r="BU7" s="421"/>
      <c r="BV7" s="419">
        <v>189148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18396650</v>
      </c>
      <c r="CU7" s="420"/>
      <c r="CV7" s="420"/>
      <c r="CW7" s="420"/>
      <c r="CX7" s="420"/>
      <c r="CY7" s="420"/>
      <c r="CZ7" s="420"/>
      <c r="DA7" s="421"/>
      <c r="DB7" s="419">
        <v>17991400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1240070</v>
      </c>
      <c r="BO8" s="420"/>
      <c r="BP8" s="420"/>
      <c r="BQ8" s="420"/>
      <c r="BR8" s="420"/>
      <c r="BS8" s="420"/>
      <c r="BT8" s="420"/>
      <c r="BU8" s="421"/>
      <c r="BV8" s="419">
        <v>916690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0.51</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76348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323380</v>
      </c>
      <c r="BO9" s="420"/>
      <c r="BP9" s="420"/>
      <c r="BQ9" s="420"/>
      <c r="BR9" s="420"/>
      <c r="BS9" s="420"/>
      <c r="BT9" s="420"/>
      <c r="BU9" s="421"/>
      <c r="BV9" s="419">
        <v>-489740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15.9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75173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533</v>
      </c>
      <c r="BO10" s="420"/>
      <c r="BP10" s="420"/>
      <c r="BQ10" s="420"/>
      <c r="BR10" s="420"/>
      <c r="BS10" s="420"/>
      <c r="BT10" s="420"/>
      <c r="BU10" s="421"/>
      <c r="BV10" s="419">
        <v>277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78218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318000</v>
      </c>
      <c r="BO12" s="420"/>
      <c r="BP12" s="420"/>
      <c r="BQ12" s="420"/>
      <c r="BR12" s="420"/>
      <c r="BS12" s="420"/>
      <c r="BT12" s="420"/>
      <c r="BU12" s="421"/>
      <c r="BV12" s="419">
        <v>130000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77643</v>
      </c>
      <c r="S13" s="507"/>
      <c r="T13" s="507"/>
      <c r="U13" s="507"/>
      <c r="V13" s="508"/>
      <c r="W13" s="509" t="s">
        <v>131</v>
      </c>
      <c r="X13" s="405"/>
      <c r="Y13" s="405"/>
      <c r="Z13" s="405"/>
      <c r="AA13" s="405"/>
      <c r="AB13" s="406"/>
      <c r="AC13" s="372">
        <v>848</v>
      </c>
      <c r="AD13" s="373"/>
      <c r="AE13" s="373"/>
      <c r="AF13" s="373"/>
      <c r="AG13" s="374"/>
      <c r="AH13" s="372">
        <v>1034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5913</v>
      </c>
      <c r="BO13" s="420"/>
      <c r="BP13" s="420"/>
      <c r="BQ13" s="420"/>
      <c r="BR13" s="420"/>
      <c r="BS13" s="420"/>
      <c r="BT13" s="420"/>
      <c r="BU13" s="421"/>
      <c r="BV13" s="419">
        <v>-619463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9.4</v>
      </c>
      <c r="CU13" s="417"/>
      <c r="CV13" s="417"/>
      <c r="CW13" s="417"/>
      <c r="CX13" s="417"/>
      <c r="CY13" s="417"/>
      <c r="CZ13" s="417"/>
      <c r="DA13" s="418"/>
      <c r="DB13" s="416">
        <v>10.4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78077</v>
      </c>
      <c r="S14" s="507"/>
      <c r="T14" s="507"/>
      <c r="U14" s="507"/>
      <c r="V14" s="508"/>
      <c r="W14" s="510"/>
      <c r="X14" s="408"/>
      <c r="Y14" s="408"/>
      <c r="Z14" s="408"/>
      <c r="AA14" s="408"/>
      <c r="AB14" s="409"/>
      <c r="AC14" s="499">
        <v>2.5</v>
      </c>
      <c r="AD14" s="500"/>
      <c r="AE14" s="500"/>
      <c r="AF14" s="500"/>
      <c r="AG14" s="501"/>
      <c r="AH14" s="499">
        <v>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45.7</v>
      </c>
      <c r="CU14" s="517"/>
      <c r="CV14" s="517"/>
      <c r="CW14" s="517"/>
      <c r="CX14" s="517"/>
      <c r="CY14" s="517"/>
      <c r="CZ14" s="517"/>
      <c r="DA14" s="518"/>
      <c r="DB14" s="516">
        <v>47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77576</v>
      </c>
      <c r="S15" s="507"/>
      <c r="T15" s="507"/>
      <c r="U15" s="507"/>
      <c r="V15" s="508"/>
      <c r="W15" s="509" t="s">
        <v>137</v>
      </c>
      <c r="X15" s="405"/>
      <c r="Y15" s="405"/>
      <c r="Z15" s="405"/>
      <c r="AA15" s="405"/>
      <c r="AB15" s="406"/>
      <c r="AC15" s="372">
        <v>6629</v>
      </c>
      <c r="AD15" s="373"/>
      <c r="AE15" s="373"/>
      <c r="AF15" s="373"/>
      <c r="AG15" s="374"/>
      <c r="AH15" s="372">
        <v>6454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8330312</v>
      </c>
      <c r="BO15" s="449"/>
      <c r="BP15" s="449"/>
      <c r="BQ15" s="449"/>
      <c r="BR15" s="449"/>
      <c r="BS15" s="449"/>
      <c r="BT15" s="449"/>
      <c r="BU15" s="450"/>
      <c r="BV15" s="448">
        <v>7984069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19.7</v>
      </c>
      <c r="AD16" s="500"/>
      <c r="AE16" s="500"/>
      <c r="AF16" s="500"/>
      <c r="AG16" s="501"/>
      <c r="AH16" s="499">
        <v>19.8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16204458</v>
      </c>
      <c r="BO16" s="420"/>
      <c r="BP16" s="420"/>
      <c r="BQ16" s="420"/>
      <c r="BR16" s="420"/>
      <c r="BS16" s="420"/>
      <c r="BT16" s="420"/>
      <c r="BU16" s="421"/>
      <c r="BV16" s="419">
        <v>15682880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26181</v>
      </c>
      <c r="AD17" s="373"/>
      <c r="AE17" s="373"/>
      <c r="AF17" s="373"/>
      <c r="AG17" s="374"/>
      <c r="AH17" s="372">
        <v>25140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10395551</v>
      </c>
      <c r="BO17" s="420"/>
      <c r="BP17" s="420"/>
      <c r="BQ17" s="420"/>
      <c r="BR17" s="420"/>
      <c r="BS17" s="420"/>
      <c r="BT17" s="420"/>
      <c r="BU17" s="421"/>
      <c r="BV17" s="419">
        <v>9970186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231.25</v>
      </c>
      <c r="M18" s="472"/>
      <c r="N18" s="472"/>
      <c r="O18" s="472"/>
      <c r="P18" s="472"/>
      <c r="Q18" s="472"/>
      <c r="R18" s="473"/>
      <c r="S18" s="473"/>
      <c r="T18" s="473"/>
      <c r="U18" s="473"/>
      <c r="V18" s="474"/>
      <c r="W18" s="490"/>
      <c r="X18" s="491"/>
      <c r="Y18" s="491"/>
      <c r="Z18" s="491"/>
      <c r="AA18" s="491"/>
      <c r="AB18" s="515"/>
      <c r="AC18" s="389">
        <v>77.8</v>
      </c>
      <c r="AD18" s="390"/>
      <c r="AE18" s="390"/>
      <c r="AF18" s="390"/>
      <c r="AG18" s="475"/>
      <c r="AH18" s="389">
        <v>77.099999999999994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16796043</v>
      </c>
      <c r="BO18" s="420"/>
      <c r="BP18" s="420"/>
      <c r="BQ18" s="420"/>
      <c r="BR18" s="420"/>
      <c r="BS18" s="420"/>
      <c r="BT18" s="420"/>
      <c r="BU18" s="421"/>
      <c r="BV18" s="419">
        <v>16644903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330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22363336</v>
      </c>
      <c r="BO19" s="420"/>
      <c r="BP19" s="420"/>
      <c r="BQ19" s="420"/>
      <c r="BR19" s="420"/>
      <c r="BS19" s="420"/>
      <c r="BT19" s="420"/>
      <c r="BU19" s="421"/>
      <c r="BV19" s="419">
        <v>21171902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32850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32146642</v>
      </c>
      <c r="BO22" s="449"/>
      <c r="BP22" s="449"/>
      <c r="BQ22" s="449"/>
      <c r="BR22" s="449"/>
      <c r="BS22" s="449"/>
      <c r="BT22" s="449"/>
      <c r="BU22" s="450"/>
      <c r="BV22" s="448">
        <v>30455664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27896400</v>
      </c>
      <c r="BO23" s="420"/>
      <c r="BP23" s="420"/>
      <c r="BQ23" s="420"/>
      <c r="BR23" s="420"/>
      <c r="BS23" s="420"/>
      <c r="BT23" s="420"/>
      <c r="BU23" s="421"/>
      <c r="BV23" s="419">
        <v>25895054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8680</v>
      </c>
      <c r="R24" s="373"/>
      <c r="S24" s="373"/>
      <c r="T24" s="373"/>
      <c r="U24" s="373"/>
      <c r="V24" s="374"/>
      <c r="W24" s="462"/>
      <c r="X24" s="399"/>
      <c r="Y24" s="400"/>
      <c r="Z24" s="375" t="s">
        <v>162</v>
      </c>
      <c r="AA24" s="376"/>
      <c r="AB24" s="376"/>
      <c r="AC24" s="376"/>
      <c r="AD24" s="376"/>
      <c r="AE24" s="376"/>
      <c r="AF24" s="376"/>
      <c r="AG24" s="377"/>
      <c r="AH24" s="372">
        <v>509</v>
      </c>
      <c r="AI24" s="373"/>
      <c r="AJ24" s="373"/>
      <c r="AK24" s="373"/>
      <c r="AL24" s="374"/>
      <c r="AM24" s="372">
        <v>1582990</v>
      </c>
      <c r="AN24" s="373"/>
      <c r="AO24" s="373"/>
      <c r="AP24" s="373"/>
      <c r="AQ24" s="373"/>
      <c r="AR24" s="374"/>
      <c r="AS24" s="372">
        <v>3110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21826838</v>
      </c>
      <c r="BO24" s="420"/>
      <c r="BP24" s="420"/>
      <c r="BQ24" s="420"/>
      <c r="BR24" s="420"/>
      <c r="BS24" s="420"/>
      <c r="BT24" s="420"/>
      <c r="BU24" s="421"/>
      <c r="BV24" s="419">
        <v>19168015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2</v>
      </c>
      <c r="M25" s="373"/>
      <c r="N25" s="373"/>
      <c r="O25" s="373"/>
      <c r="P25" s="374"/>
      <c r="Q25" s="372">
        <v>6860</v>
      </c>
      <c r="R25" s="373"/>
      <c r="S25" s="373"/>
      <c r="T25" s="373"/>
      <c r="U25" s="373"/>
      <c r="V25" s="374"/>
      <c r="W25" s="462"/>
      <c r="X25" s="399"/>
      <c r="Y25" s="400"/>
      <c r="Z25" s="375" t="s">
        <v>165</v>
      </c>
      <c r="AA25" s="376"/>
      <c r="AB25" s="376"/>
      <c r="AC25" s="376"/>
      <c r="AD25" s="376"/>
      <c r="AE25" s="376"/>
      <c r="AF25" s="376"/>
      <c r="AG25" s="377"/>
      <c r="AH25" s="372">
        <v>97</v>
      </c>
      <c r="AI25" s="373"/>
      <c r="AJ25" s="373"/>
      <c r="AK25" s="373"/>
      <c r="AL25" s="374"/>
      <c r="AM25" s="372">
        <v>283822</v>
      </c>
      <c r="AN25" s="373"/>
      <c r="AO25" s="373"/>
      <c r="AP25" s="373"/>
      <c r="AQ25" s="373"/>
      <c r="AR25" s="374"/>
      <c r="AS25" s="372">
        <v>2926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2225363</v>
      </c>
      <c r="BO25" s="449"/>
      <c r="BP25" s="449"/>
      <c r="BQ25" s="449"/>
      <c r="BR25" s="449"/>
      <c r="BS25" s="449"/>
      <c r="BT25" s="449"/>
      <c r="BU25" s="450"/>
      <c r="BV25" s="448">
        <v>4144048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6470</v>
      </c>
      <c r="R26" s="373"/>
      <c r="S26" s="373"/>
      <c r="T26" s="373"/>
      <c r="U26" s="373"/>
      <c r="V26" s="374"/>
      <c r="W26" s="462"/>
      <c r="X26" s="399"/>
      <c r="Y26" s="400"/>
      <c r="Z26" s="375" t="s">
        <v>168</v>
      </c>
      <c r="AA26" s="430"/>
      <c r="AB26" s="430"/>
      <c r="AC26" s="430"/>
      <c r="AD26" s="430"/>
      <c r="AE26" s="430"/>
      <c r="AF26" s="430"/>
      <c r="AG26" s="431"/>
      <c r="AH26" s="372">
        <v>3</v>
      </c>
      <c r="AI26" s="373"/>
      <c r="AJ26" s="373"/>
      <c r="AK26" s="373"/>
      <c r="AL26" s="374"/>
      <c r="AM26" s="372">
        <v>11058</v>
      </c>
      <c r="AN26" s="373"/>
      <c r="AO26" s="373"/>
      <c r="AP26" s="373"/>
      <c r="AQ26" s="373"/>
      <c r="AR26" s="374"/>
      <c r="AS26" s="372">
        <v>3686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4090</v>
      </c>
      <c r="R27" s="373"/>
      <c r="S27" s="373"/>
      <c r="T27" s="373"/>
      <c r="U27" s="373"/>
      <c r="V27" s="374"/>
      <c r="W27" s="462"/>
      <c r="X27" s="399"/>
      <c r="Y27" s="400"/>
      <c r="Z27" s="375" t="s">
        <v>171</v>
      </c>
      <c r="AA27" s="376"/>
      <c r="AB27" s="376"/>
      <c r="AC27" s="376"/>
      <c r="AD27" s="376"/>
      <c r="AE27" s="376"/>
      <c r="AF27" s="376"/>
      <c r="AG27" s="377"/>
      <c r="AH27" s="372">
        <v>22</v>
      </c>
      <c r="AI27" s="373"/>
      <c r="AJ27" s="373"/>
      <c r="AK27" s="373"/>
      <c r="AL27" s="374"/>
      <c r="AM27" s="372">
        <v>78220</v>
      </c>
      <c r="AN27" s="373"/>
      <c r="AO27" s="373"/>
      <c r="AP27" s="373"/>
      <c r="AQ27" s="373"/>
      <c r="AR27" s="374"/>
      <c r="AS27" s="372">
        <v>3555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500126</v>
      </c>
      <c r="BO27" s="454"/>
      <c r="BP27" s="454"/>
      <c r="BQ27" s="454"/>
      <c r="BR27" s="454"/>
      <c r="BS27" s="454"/>
      <c r="BT27" s="454"/>
      <c r="BU27" s="455"/>
      <c r="BV27" s="453">
        <v>500106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3260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2705250</v>
      </c>
      <c r="BO28" s="449"/>
      <c r="BP28" s="449"/>
      <c r="BQ28" s="449"/>
      <c r="BR28" s="449"/>
      <c r="BS28" s="449"/>
      <c r="BT28" s="449"/>
      <c r="BU28" s="450"/>
      <c r="BV28" s="448">
        <v>2522717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22</v>
      </c>
      <c r="M29" s="373"/>
      <c r="N29" s="373"/>
      <c r="O29" s="373"/>
      <c r="P29" s="374"/>
      <c r="Q29" s="372">
        <v>3030</v>
      </c>
      <c r="R29" s="373"/>
      <c r="S29" s="373"/>
      <c r="T29" s="373"/>
      <c r="U29" s="373"/>
      <c r="V29" s="374"/>
      <c r="W29" s="463"/>
      <c r="X29" s="464"/>
      <c r="Y29" s="465"/>
      <c r="Z29" s="375" t="s">
        <v>177</v>
      </c>
      <c r="AA29" s="376"/>
      <c r="AB29" s="376"/>
      <c r="AC29" s="376"/>
      <c r="AD29" s="376"/>
      <c r="AE29" s="376"/>
      <c r="AF29" s="376"/>
      <c r="AG29" s="377"/>
      <c r="AH29" s="372">
        <v>531</v>
      </c>
      <c r="AI29" s="373"/>
      <c r="AJ29" s="373"/>
      <c r="AK29" s="373"/>
      <c r="AL29" s="374"/>
      <c r="AM29" s="372">
        <v>1661210</v>
      </c>
      <c r="AN29" s="373"/>
      <c r="AO29" s="373"/>
      <c r="AP29" s="373"/>
      <c r="AQ29" s="373"/>
      <c r="AR29" s="374"/>
      <c r="AS29" s="372">
        <v>3128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403600</v>
      </c>
      <c r="BO29" s="420"/>
      <c r="BP29" s="420"/>
      <c r="BQ29" s="420"/>
      <c r="BR29" s="420"/>
      <c r="BS29" s="420"/>
      <c r="BT29" s="420"/>
      <c r="BU29" s="421"/>
      <c r="BV29" s="419">
        <v>395331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2022630</v>
      </c>
      <c r="BO30" s="454"/>
      <c r="BP30" s="454"/>
      <c r="BQ30" s="454"/>
      <c r="BR30" s="454"/>
      <c r="BS30" s="454"/>
      <c r="BT30" s="454"/>
      <c r="BU30" s="455"/>
      <c r="BV30" s="453">
        <v>2368258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姶良市国民健康保険特別会計事業勘定</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IF('各会計、関係団体の財政状況及び健全化判断比率'!B33="","",'各会計、関係団体の財政状況及び健全化判断比率'!B33)</f>
        <v>姶良市水道事業会計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鹿児島県市町村総合事務組合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姶良市土地開発公社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姶良市農林業労働者災害共済事業特別会計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姶良市国民健康保険特別会計施設勘定</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IF('各会計、関係団体の財政状況及び健全化判断比率'!B34="","",'各会計、関係団体の財政状況及び健全化判断比率'!B34)</f>
        <v>姶良市下水道事業会計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姶良・伊佐地区介護保険組合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姶良市文化振興公社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姶良市後期高齢者医療特別会計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鹿児島県後期高齢者医療広域連合（一般会計）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姶良市介護保険特別会計保険事業勘定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鹿児島県後期高齢者医療広域連合（後期高齢者医療特別会計）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7</v>
      </c>
      <c r="V38" s="367"/>
      <c r="W38" s="368" t="str">
        <f>IF('各会計、関係団体の財政状況及び健全化判断比率'!B32="","",'各会計、関係団体の財政状況及び健全化判断比率'!B32)</f>
        <v>姶良市介護保険特別会計介護サービス事業勘定</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iB+DCE0ZkkfOPMVfEEN3uDfD0o64OKZHaDnPB6dqL8BlChmyFt56uJwINnipruunT2cmv5hPESYGcwD4kzexA==" saltValue="HFRCvB8In6cyALWsl/XU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8213473</v>
      </c>
      <c r="S5" s="677"/>
      <c r="T5" s="677"/>
      <c r="U5" s="677"/>
      <c r="V5" s="677"/>
      <c r="W5" s="677"/>
      <c r="X5" s="677"/>
      <c r="Y5" s="702"/>
      <c r="Z5" s="715">
        <v>20.5</v>
      </c>
      <c r="AA5" s="715"/>
      <c r="AB5" s="715"/>
      <c r="AC5" s="715"/>
      <c r="AD5" s="716">
        <v>8007497</v>
      </c>
      <c r="AE5" s="716"/>
      <c r="AF5" s="716"/>
      <c r="AG5" s="716"/>
      <c r="AH5" s="716"/>
      <c r="AI5" s="716"/>
      <c r="AJ5" s="716"/>
      <c r="AK5" s="716"/>
      <c r="AL5" s="703">
        <v>43.5</v>
      </c>
      <c r="AM5" s="685"/>
      <c r="AN5" s="685"/>
      <c r="AO5" s="704"/>
      <c r="AP5" s="679" t="s">
        <v>216</v>
      </c>
      <c r="AQ5" s="680"/>
      <c r="AR5" s="680"/>
      <c r="AS5" s="680"/>
      <c r="AT5" s="680"/>
      <c r="AU5" s="680"/>
      <c r="AV5" s="680"/>
      <c r="AW5" s="680"/>
      <c r="AX5" s="680"/>
      <c r="AY5" s="680"/>
      <c r="AZ5" s="680"/>
      <c r="BA5" s="680"/>
      <c r="BB5" s="680"/>
      <c r="BC5" s="680"/>
      <c r="BD5" s="680"/>
      <c r="BE5" s="680"/>
      <c r="BF5" s="681"/>
      <c r="BG5" s="621">
        <v>8004653</v>
      </c>
      <c r="BH5" s="622"/>
      <c r="BI5" s="622"/>
      <c r="BJ5" s="622"/>
      <c r="BK5" s="622"/>
      <c r="BL5" s="622"/>
      <c r="BM5" s="622"/>
      <c r="BN5" s="623"/>
      <c r="BO5" s="659">
        <v>97.5</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304430</v>
      </c>
      <c r="S6" s="622"/>
      <c r="T6" s="622"/>
      <c r="U6" s="622"/>
      <c r="V6" s="622"/>
      <c r="W6" s="622"/>
      <c r="X6" s="622"/>
      <c r="Y6" s="623"/>
      <c r="Z6" s="659">
        <v>0.8</v>
      </c>
      <c r="AA6" s="659"/>
      <c r="AB6" s="659"/>
      <c r="AC6" s="659"/>
      <c r="AD6" s="660">
        <v>304430</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8004653</v>
      </c>
      <c r="BH6" s="622"/>
      <c r="BI6" s="622"/>
      <c r="BJ6" s="622"/>
      <c r="BK6" s="622"/>
      <c r="BL6" s="622"/>
      <c r="BM6" s="622"/>
      <c r="BN6" s="623"/>
      <c r="BO6" s="659">
        <v>97.5</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209669</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209669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2344</v>
      </c>
      <c r="S7" s="622"/>
      <c r="T7" s="622"/>
      <c r="U7" s="622"/>
      <c r="V7" s="622"/>
      <c r="W7" s="622"/>
      <c r="X7" s="622"/>
      <c r="Y7" s="623"/>
      <c r="Z7" s="659">
        <v>0</v>
      </c>
      <c r="AA7" s="659"/>
      <c r="AB7" s="659"/>
      <c r="AC7" s="659"/>
      <c r="AD7" s="660">
        <v>2344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3417456</v>
      </c>
      <c r="BH7" s="622"/>
      <c r="BI7" s="622"/>
      <c r="BJ7" s="622"/>
      <c r="BK7" s="622"/>
      <c r="BL7" s="622"/>
      <c r="BM7" s="622"/>
      <c r="BN7" s="623"/>
      <c r="BO7" s="659">
        <v>41.6</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6955267</v>
      </c>
      <c r="CS7" s="622"/>
      <c r="CT7" s="622"/>
      <c r="CU7" s="622"/>
      <c r="CV7" s="622"/>
      <c r="CW7" s="622"/>
      <c r="CX7" s="622"/>
      <c r="CY7" s="623"/>
      <c r="CZ7" s="659">
        <v>18</v>
      </c>
      <c r="DA7" s="659"/>
      <c r="DB7" s="659"/>
      <c r="DC7" s="659"/>
      <c r="DD7" s="627">
        <v>3442973</v>
      </c>
      <c r="DE7" s="622"/>
      <c r="DF7" s="622"/>
      <c r="DG7" s="622"/>
      <c r="DH7" s="622"/>
      <c r="DI7" s="622"/>
      <c r="DJ7" s="622"/>
      <c r="DK7" s="622"/>
      <c r="DL7" s="622"/>
      <c r="DM7" s="622"/>
      <c r="DN7" s="622"/>
      <c r="DO7" s="622"/>
      <c r="DP7" s="623"/>
      <c r="DQ7" s="627">
        <v>2608637</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27385</v>
      </c>
      <c r="S8" s="622"/>
      <c r="T8" s="622"/>
      <c r="U8" s="622"/>
      <c r="V8" s="622"/>
      <c r="W8" s="622"/>
      <c r="X8" s="622"/>
      <c r="Y8" s="623"/>
      <c r="Z8" s="659">
        <v>0.1</v>
      </c>
      <c r="AA8" s="659"/>
      <c r="AB8" s="659"/>
      <c r="AC8" s="659"/>
      <c r="AD8" s="660">
        <v>27385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123107</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17526961</v>
      </c>
      <c r="CS8" s="622"/>
      <c r="CT8" s="622"/>
      <c r="CU8" s="622"/>
      <c r="CV8" s="622"/>
      <c r="CW8" s="622"/>
      <c r="CX8" s="622"/>
      <c r="CY8" s="623"/>
      <c r="CZ8" s="659">
        <v>45.3</v>
      </c>
      <c r="DA8" s="659"/>
      <c r="DB8" s="659"/>
      <c r="DC8" s="659"/>
      <c r="DD8" s="627">
        <v>543976</v>
      </c>
      <c r="DE8" s="622"/>
      <c r="DF8" s="622"/>
      <c r="DG8" s="622"/>
      <c r="DH8" s="622"/>
      <c r="DI8" s="622"/>
      <c r="DJ8" s="622"/>
      <c r="DK8" s="622"/>
      <c r="DL8" s="622"/>
      <c r="DM8" s="622"/>
      <c r="DN8" s="622"/>
      <c r="DO8" s="622"/>
      <c r="DP8" s="623"/>
      <c r="DQ8" s="627">
        <v>7900338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33435</v>
      </c>
      <c r="S9" s="622"/>
      <c r="T9" s="622"/>
      <c r="U9" s="622"/>
      <c r="V9" s="622"/>
      <c r="W9" s="622"/>
      <c r="X9" s="622"/>
      <c r="Y9" s="623"/>
      <c r="Z9" s="659">
        <v>0.1</v>
      </c>
      <c r="AA9" s="659"/>
      <c r="AB9" s="659"/>
      <c r="AC9" s="659"/>
      <c r="AD9" s="660">
        <v>33435</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2963726</v>
      </c>
      <c r="BH9" s="622"/>
      <c r="BI9" s="622"/>
      <c r="BJ9" s="622"/>
      <c r="BK9" s="622"/>
      <c r="BL9" s="622"/>
      <c r="BM9" s="622"/>
      <c r="BN9" s="623"/>
      <c r="BO9" s="659">
        <v>36.1</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3077740</v>
      </c>
      <c r="CS9" s="622"/>
      <c r="CT9" s="622"/>
      <c r="CU9" s="622"/>
      <c r="CV9" s="622"/>
      <c r="CW9" s="622"/>
      <c r="CX9" s="622"/>
      <c r="CY9" s="623"/>
      <c r="CZ9" s="659">
        <v>8</v>
      </c>
      <c r="DA9" s="659"/>
      <c r="DB9" s="659"/>
      <c r="DC9" s="659"/>
      <c r="DD9" s="627">
        <v>174558</v>
      </c>
      <c r="DE9" s="622"/>
      <c r="DF9" s="622"/>
      <c r="DG9" s="622"/>
      <c r="DH9" s="622"/>
      <c r="DI9" s="622"/>
      <c r="DJ9" s="622"/>
      <c r="DK9" s="622"/>
      <c r="DL9" s="622"/>
      <c r="DM9" s="622"/>
      <c r="DN9" s="622"/>
      <c r="DO9" s="622"/>
      <c r="DP9" s="623"/>
      <c r="DQ9" s="627">
        <v>2176704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178228</v>
      </c>
      <c r="BH10" s="622"/>
      <c r="BI10" s="622"/>
      <c r="BJ10" s="622"/>
      <c r="BK10" s="622"/>
      <c r="BL10" s="622"/>
      <c r="BM10" s="622"/>
      <c r="BN10" s="623"/>
      <c r="BO10" s="659">
        <v>2.2000000000000002</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28892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28892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1816768</v>
      </c>
      <c r="S11" s="622"/>
      <c r="T11" s="622"/>
      <c r="U11" s="622"/>
      <c r="V11" s="622"/>
      <c r="W11" s="622"/>
      <c r="X11" s="622"/>
      <c r="Y11" s="623"/>
      <c r="Z11" s="624">
        <v>4.5</v>
      </c>
      <c r="AA11" s="625"/>
      <c r="AB11" s="625"/>
      <c r="AC11" s="626"/>
      <c r="AD11" s="627">
        <v>1816768</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152395</v>
      </c>
      <c r="BH11" s="622"/>
      <c r="BI11" s="622"/>
      <c r="BJ11" s="622"/>
      <c r="BK11" s="622"/>
      <c r="BL11" s="622"/>
      <c r="BM11" s="622"/>
      <c r="BN11" s="623"/>
      <c r="BO11" s="659">
        <v>1.9</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854873</v>
      </c>
      <c r="CS11" s="622"/>
      <c r="CT11" s="622"/>
      <c r="CU11" s="622"/>
      <c r="CV11" s="622"/>
      <c r="CW11" s="622"/>
      <c r="CX11" s="622"/>
      <c r="CY11" s="623"/>
      <c r="CZ11" s="659">
        <v>2.2000000000000002</v>
      </c>
      <c r="DA11" s="659"/>
      <c r="DB11" s="659"/>
      <c r="DC11" s="659"/>
      <c r="DD11" s="627">
        <v>239160</v>
      </c>
      <c r="DE11" s="622"/>
      <c r="DF11" s="622"/>
      <c r="DG11" s="622"/>
      <c r="DH11" s="622"/>
      <c r="DI11" s="622"/>
      <c r="DJ11" s="622"/>
      <c r="DK11" s="622"/>
      <c r="DL11" s="622"/>
      <c r="DM11" s="622"/>
      <c r="DN11" s="622"/>
      <c r="DO11" s="622"/>
      <c r="DP11" s="623"/>
      <c r="DQ11" s="627">
        <v>491426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38322</v>
      </c>
      <c r="S12" s="622"/>
      <c r="T12" s="622"/>
      <c r="U12" s="622"/>
      <c r="V12" s="622"/>
      <c r="W12" s="622"/>
      <c r="X12" s="622"/>
      <c r="Y12" s="623"/>
      <c r="Z12" s="659">
        <v>0.1</v>
      </c>
      <c r="AA12" s="659"/>
      <c r="AB12" s="659"/>
      <c r="AC12" s="659"/>
      <c r="AD12" s="660">
        <v>38322</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3789125</v>
      </c>
      <c r="BH12" s="622"/>
      <c r="BI12" s="622"/>
      <c r="BJ12" s="622"/>
      <c r="BK12" s="622"/>
      <c r="BL12" s="622"/>
      <c r="BM12" s="622"/>
      <c r="BN12" s="623"/>
      <c r="BO12" s="659">
        <v>46.1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336103</v>
      </c>
      <c r="CS12" s="622"/>
      <c r="CT12" s="622"/>
      <c r="CU12" s="622"/>
      <c r="CV12" s="622"/>
      <c r="CW12" s="622"/>
      <c r="CX12" s="622"/>
      <c r="CY12" s="623"/>
      <c r="CZ12" s="659">
        <v>0.9</v>
      </c>
      <c r="DA12" s="659"/>
      <c r="DB12" s="659"/>
      <c r="DC12" s="659"/>
      <c r="DD12" s="627">
        <v>209</v>
      </c>
      <c r="DE12" s="622"/>
      <c r="DF12" s="622"/>
      <c r="DG12" s="622"/>
      <c r="DH12" s="622"/>
      <c r="DI12" s="622"/>
      <c r="DJ12" s="622"/>
      <c r="DK12" s="622"/>
      <c r="DL12" s="622"/>
      <c r="DM12" s="622"/>
      <c r="DN12" s="622"/>
      <c r="DO12" s="622"/>
      <c r="DP12" s="623"/>
      <c r="DQ12" s="627">
        <v>328113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3743461</v>
      </c>
      <c r="BH13" s="622"/>
      <c r="BI13" s="622"/>
      <c r="BJ13" s="622"/>
      <c r="BK13" s="622"/>
      <c r="BL13" s="622"/>
      <c r="BM13" s="622"/>
      <c r="BN13" s="623"/>
      <c r="BO13" s="659">
        <v>45.6</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2134249</v>
      </c>
      <c r="CS13" s="622"/>
      <c r="CT13" s="622"/>
      <c r="CU13" s="622"/>
      <c r="CV13" s="622"/>
      <c r="CW13" s="622"/>
      <c r="CX13" s="622"/>
      <c r="CY13" s="623"/>
      <c r="CZ13" s="659">
        <v>5.5</v>
      </c>
      <c r="DA13" s="659"/>
      <c r="DB13" s="659"/>
      <c r="DC13" s="659"/>
      <c r="DD13" s="627">
        <v>1812790</v>
      </c>
      <c r="DE13" s="622"/>
      <c r="DF13" s="622"/>
      <c r="DG13" s="622"/>
      <c r="DH13" s="622"/>
      <c r="DI13" s="622"/>
      <c r="DJ13" s="622"/>
      <c r="DK13" s="622"/>
      <c r="DL13" s="622"/>
      <c r="DM13" s="622"/>
      <c r="DN13" s="622"/>
      <c r="DO13" s="622"/>
      <c r="DP13" s="623"/>
      <c r="DQ13" s="627">
        <v>696149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1595</v>
      </c>
      <c r="S14" s="622"/>
      <c r="T14" s="622"/>
      <c r="U14" s="622"/>
      <c r="V14" s="622"/>
      <c r="W14" s="622"/>
      <c r="X14" s="622"/>
      <c r="Y14" s="623"/>
      <c r="Z14" s="659">
        <v>0</v>
      </c>
      <c r="AA14" s="659"/>
      <c r="AB14" s="659"/>
      <c r="AC14" s="659"/>
      <c r="AD14" s="660">
        <v>1595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299140</v>
      </c>
      <c r="BH14" s="622"/>
      <c r="BI14" s="622"/>
      <c r="BJ14" s="622"/>
      <c r="BK14" s="622"/>
      <c r="BL14" s="622"/>
      <c r="BM14" s="622"/>
      <c r="BN14" s="623"/>
      <c r="BO14" s="659">
        <v>3.6</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1030670</v>
      </c>
      <c r="CS14" s="622"/>
      <c r="CT14" s="622"/>
      <c r="CU14" s="622"/>
      <c r="CV14" s="622"/>
      <c r="CW14" s="622"/>
      <c r="CX14" s="622"/>
      <c r="CY14" s="623"/>
      <c r="CZ14" s="659">
        <v>2.7</v>
      </c>
      <c r="DA14" s="659"/>
      <c r="DB14" s="659"/>
      <c r="DC14" s="659"/>
      <c r="DD14" s="627">
        <v>85037</v>
      </c>
      <c r="DE14" s="622"/>
      <c r="DF14" s="622"/>
      <c r="DG14" s="622"/>
      <c r="DH14" s="622"/>
      <c r="DI14" s="622"/>
      <c r="DJ14" s="622"/>
      <c r="DK14" s="622"/>
      <c r="DL14" s="622"/>
      <c r="DM14" s="622"/>
      <c r="DN14" s="622"/>
      <c r="DO14" s="622"/>
      <c r="DP14" s="623"/>
      <c r="DQ14" s="627">
        <v>961856</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498932</v>
      </c>
      <c r="BH15" s="622"/>
      <c r="BI15" s="622"/>
      <c r="BJ15" s="622"/>
      <c r="BK15" s="622"/>
      <c r="BL15" s="622"/>
      <c r="BM15" s="622"/>
      <c r="BN15" s="623"/>
      <c r="BO15" s="659">
        <v>6.1</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2590594</v>
      </c>
      <c r="CS15" s="622"/>
      <c r="CT15" s="622"/>
      <c r="CU15" s="622"/>
      <c r="CV15" s="622"/>
      <c r="CW15" s="622"/>
      <c r="CX15" s="622"/>
      <c r="CY15" s="623"/>
      <c r="CZ15" s="659">
        <v>6.7</v>
      </c>
      <c r="DA15" s="659"/>
      <c r="DB15" s="659"/>
      <c r="DC15" s="659"/>
      <c r="DD15" s="627">
        <v>204730</v>
      </c>
      <c r="DE15" s="622"/>
      <c r="DF15" s="622"/>
      <c r="DG15" s="622"/>
      <c r="DH15" s="622"/>
      <c r="DI15" s="622"/>
      <c r="DJ15" s="622"/>
      <c r="DK15" s="622"/>
      <c r="DL15" s="622"/>
      <c r="DM15" s="622"/>
      <c r="DN15" s="622"/>
      <c r="DO15" s="622"/>
      <c r="DP15" s="623"/>
      <c r="DQ15" s="627">
        <v>2218263</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17817</v>
      </c>
      <c r="S16" s="622"/>
      <c r="T16" s="622"/>
      <c r="U16" s="622"/>
      <c r="V16" s="622"/>
      <c r="W16" s="622"/>
      <c r="X16" s="622"/>
      <c r="Y16" s="623"/>
      <c r="Z16" s="659">
        <v>0</v>
      </c>
      <c r="AA16" s="659"/>
      <c r="AB16" s="659"/>
      <c r="AC16" s="659"/>
      <c r="AD16" s="660">
        <v>17817</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666351</v>
      </c>
      <c r="CS16" s="622"/>
      <c r="CT16" s="622"/>
      <c r="CU16" s="622"/>
      <c r="CV16" s="622"/>
      <c r="CW16" s="622"/>
      <c r="CX16" s="622"/>
      <c r="CY16" s="623"/>
      <c r="CZ16" s="659">
        <v>1.7</v>
      </c>
      <c r="DA16" s="659"/>
      <c r="DB16" s="659"/>
      <c r="DC16" s="659"/>
      <c r="DD16" s="627" t="s">
        <v>122</v>
      </c>
      <c r="DE16" s="622"/>
      <c r="DF16" s="622"/>
      <c r="DG16" s="622"/>
      <c r="DH16" s="622"/>
      <c r="DI16" s="622"/>
      <c r="DJ16" s="622"/>
      <c r="DK16" s="622"/>
      <c r="DL16" s="622"/>
      <c r="DM16" s="622"/>
      <c r="DN16" s="622"/>
      <c r="DO16" s="622"/>
      <c r="DP16" s="623"/>
      <c r="DQ16" s="627">
        <v>186166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100232</v>
      </c>
      <c r="S17" s="622"/>
      <c r="T17" s="622"/>
      <c r="U17" s="622"/>
      <c r="V17" s="622"/>
      <c r="W17" s="622"/>
      <c r="X17" s="622"/>
      <c r="Y17" s="623"/>
      <c r="Z17" s="659">
        <v>0.2</v>
      </c>
      <c r="AA17" s="659"/>
      <c r="AB17" s="659"/>
      <c r="AC17" s="659"/>
      <c r="AD17" s="660">
        <v>100232</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3287515</v>
      </c>
      <c r="CS17" s="622"/>
      <c r="CT17" s="622"/>
      <c r="CU17" s="622"/>
      <c r="CV17" s="622"/>
      <c r="CW17" s="622"/>
      <c r="CX17" s="622"/>
      <c r="CY17" s="623"/>
      <c r="CZ17" s="659">
        <v>8.5</v>
      </c>
      <c r="DA17" s="659"/>
      <c r="DB17" s="659"/>
      <c r="DC17" s="659"/>
      <c r="DD17" s="627" t="s">
        <v>122</v>
      </c>
      <c r="DE17" s="622"/>
      <c r="DF17" s="622"/>
      <c r="DG17" s="622"/>
      <c r="DH17" s="622"/>
      <c r="DI17" s="622"/>
      <c r="DJ17" s="622"/>
      <c r="DK17" s="622"/>
      <c r="DL17" s="622"/>
      <c r="DM17" s="622"/>
      <c r="DN17" s="622"/>
      <c r="DO17" s="622"/>
      <c r="DP17" s="623"/>
      <c r="DQ17" s="627">
        <v>3139716</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124475</v>
      </c>
      <c r="S18" s="622"/>
      <c r="T18" s="622"/>
      <c r="U18" s="622"/>
      <c r="V18" s="622"/>
      <c r="W18" s="622"/>
      <c r="X18" s="622"/>
      <c r="Y18" s="623"/>
      <c r="Z18" s="659">
        <v>0.3</v>
      </c>
      <c r="AA18" s="659"/>
      <c r="AB18" s="659"/>
      <c r="AC18" s="659"/>
      <c r="AD18" s="660">
        <v>124475</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122744</v>
      </c>
      <c r="S19" s="622"/>
      <c r="T19" s="622"/>
      <c r="U19" s="622"/>
      <c r="V19" s="622"/>
      <c r="W19" s="622"/>
      <c r="X19" s="622"/>
      <c r="Y19" s="623"/>
      <c r="Z19" s="659">
        <v>0.3</v>
      </c>
      <c r="AA19" s="659"/>
      <c r="AB19" s="659"/>
      <c r="AC19" s="659"/>
      <c r="AD19" s="660">
        <v>122744</v>
      </c>
      <c r="AE19" s="660"/>
      <c r="AF19" s="660"/>
      <c r="AG19" s="660"/>
      <c r="AH19" s="660"/>
      <c r="AI19" s="660"/>
      <c r="AJ19" s="660"/>
      <c r="AK19" s="660"/>
      <c r="AL19" s="624">
        <v>0.7</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208820</v>
      </c>
      <c r="BH19" s="622"/>
      <c r="BI19" s="622"/>
      <c r="BJ19" s="622"/>
      <c r="BK19" s="622"/>
      <c r="BL19" s="622"/>
      <c r="BM19" s="622"/>
      <c r="BN19" s="623"/>
      <c r="BO19" s="659">
        <v>2.5</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1731</v>
      </c>
      <c r="S20" s="622"/>
      <c r="T20" s="622"/>
      <c r="U20" s="622"/>
      <c r="V20" s="622"/>
      <c r="W20" s="622"/>
      <c r="X20" s="622"/>
      <c r="Y20" s="623"/>
      <c r="Z20" s="659">
        <v>0</v>
      </c>
      <c r="AA20" s="659"/>
      <c r="AB20" s="659"/>
      <c r="AC20" s="659"/>
      <c r="AD20" s="660">
        <v>1731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208820</v>
      </c>
      <c r="BH20" s="622"/>
      <c r="BI20" s="622"/>
      <c r="BJ20" s="622"/>
      <c r="BK20" s="622"/>
      <c r="BL20" s="622"/>
      <c r="BM20" s="622"/>
      <c r="BN20" s="623"/>
      <c r="BO20" s="659">
        <v>2.5</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38698884</v>
      </c>
      <c r="CS20" s="622"/>
      <c r="CT20" s="622"/>
      <c r="CU20" s="622"/>
      <c r="CV20" s="622"/>
      <c r="CW20" s="622"/>
      <c r="CX20" s="622"/>
      <c r="CY20" s="623"/>
      <c r="CZ20" s="659">
        <v>100</v>
      </c>
      <c r="DA20" s="659"/>
      <c r="DB20" s="659"/>
      <c r="DC20" s="659"/>
      <c r="DD20" s="627">
        <v>6503433</v>
      </c>
      <c r="DE20" s="622"/>
      <c r="DF20" s="622"/>
      <c r="DG20" s="622"/>
      <c r="DH20" s="622"/>
      <c r="DI20" s="622"/>
      <c r="DJ20" s="622"/>
      <c r="DK20" s="622"/>
      <c r="DL20" s="622"/>
      <c r="DM20" s="622"/>
      <c r="DN20" s="622"/>
      <c r="DO20" s="622"/>
      <c r="DP20" s="623"/>
      <c r="DQ20" s="627">
        <v>20945929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8383792</v>
      </c>
      <c r="S21" s="622"/>
      <c r="T21" s="622"/>
      <c r="U21" s="622"/>
      <c r="V21" s="622"/>
      <c r="W21" s="622"/>
      <c r="X21" s="622"/>
      <c r="Y21" s="623"/>
      <c r="Z21" s="659">
        <v>20.9</v>
      </c>
      <c r="AA21" s="659"/>
      <c r="AB21" s="659"/>
      <c r="AC21" s="659"/>
      <c r="AD21" s="660">
        <v>7874146</v>
      </c>
      <c r="AE21" s="660"/>
      <c r="AF21" s="660"/>
      <c r="AG21" s="660"/>
      <c r="AH21" s="660"/>
      <c r="AI21" s="660"/>
      <c r="AJ21" s="660"/>
      <c r="AK21" s="660"/>
      <c r="AL21" s="624">
        <v>42.7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2844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7874146</v>
      </c>
      <c r="S22" s="622"/>
      <c r="T22" s="622"/>
      <c r="U22" s="622"/>
      <c r="V22" s="622"/>
      <c r="W22" s="622"/>
      <c r="X22" s="622"/>
      <c r="Y22" s="623"/>
      <c r="Z22" s="659">
        <v>19.600000000000001</v>
      </c>
      <c r="AA22" s="659"/>
      <c r="AB22" s="659"/>
      <c r="AC22" s="659"/>
      <c r="AD22" s="660">
        <v>7874146</v>
      </c>
      <c r="AE22" s="660"/>
      <c r="AF22" s="660"/>
      <c r="AG22" s="660"/>
      <c r="AH22" s="660"/>
      <c r="AI22" s="660"/>
      <c r="AJ22" s="660"/>
      <c r="AK22" s="660"/>
      <c r="AL22" s="624">
        <v>42.7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509646</v>
      </c>
      <c r="S23" s="622"/>
      <c r="T23" s="622"/>
      <c r="U23" s="622"/>
      <c r="V23" s="622"/>
      <c r="W23" s="622"/>
      <c r="X23" s="622"/>
      <c r="Y23" s="623"/>
      <c r="Z23" s="659">
        <v>1.3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205976</v>
      </c>
      <c r="BH23" s="622"/>
      <c r="BI23" s="622"/>
      <c r="BJ23" s="622"/>
      <c r="BK23" s="622"/>
      <c r="BL23" s="622"/>
      <c r="BM23" s="622"/>
      <c r="BN23" s="623"/>
      <c r="BO23" s="659">
        <v>2.5</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20440155</v>
      </c>
      <c r="CS24" s="677"/>
      <c r="CT24" s="677"/>
      <c r="CU24" s="677"/>
      <c r="CV24" s="677"/>
      <c r="CW24" s="677"/>
      <c r="CX24" s="677"/>
      <c r="CY24" s="702"/>
      <c r="CZ24" s="703">
        <v>52.8</v>
      </c>
      <c r="DA24" s="685"/>
      <c r="DB24" s="685"/>
      <c r="DC24" s="705"/>
      <c r="DD24" s="701">
        <v>11711383</v>
      </c>
      <c r="DE24" s="677"/>
      <c r="DF24" s="677"/>
      <c r="DG24" s="677"/>
      <c r="DH24" s="677"/>
      <c r="DI24" s="677"/>
      <c r="DJ24" s="677"/>
      <c r="DK24" s="702"/>
      <c r="DL24" s="701">
        <v>10238784</v>
      </c>
      <c r="DM24" s="677"/>
      <c r="DN24" s="677"/>
      <c r="DO24" s="677"/>
      <c r="DP24" s="677"/>
      <c r="DQ24" s="677"/>
      <c r="DR24" s="677"/>
      <c r="DS24" s="677"/>
      <c r="DT24" s="677"/>
      <c r="DU24" s="677"/>
      <c r="DV24" s="702"/>
      <c r="DW24" s="703">
        <v>55.2</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19064068</v>
      </c>
      <c r="S25" s="622"/>
      <c r="T25" s="622"/>
      <c r="U25" s="622"/>
      <c r="V25" s="622"/>
      <c r="W25" s="622"/>
      <c r="X25" s="622"/>
      <c r="Y25" s="623"/>
      <c r="Z25" s="659">
        <v>47.5</v>
      </c>
      <c r="AA25" s="659"/>
      <c r="AB25" s="659"/>
      <c r="AC25" s="659"/>
      <c r="AD25" s="660">
        <v>18348446</v>
      </c>
      <c r="AE25" s="660"/>
      <c r="AF25" s="660"/>
      <c r="AG25" s="660"/>
      <c r="AH25" s="660"/>
      <c r="AI25" s="660"/>
      <c r="AJ25" s="660"/>
      <c r="AK25" s="660"/>
      <c r="AL25" s="624">
        <v>99.6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4518497</v>
      </c>
      <c r="CS25" s="634"/>
      <c r="CT25" s="634"/>
      <c r="CU25" s="634"/>
      <c r="CV25" s="634"/>
      <c r="CW25" s="634"/>
      <c r="CX25" s="634"/>
      <c r="CY25" s="635"/>
      <c r="CZ25" s="624">
        <v>11.7</v>
      </c>
      <c r="DA25" s="636"/>
      <c r="DB25" s="636"/>
      <c r="DC25" s="637"/>
      <c r="DD25" s="627">
        <v>4222790</v>
      </c>
      <c r="DE25" s="634"/>
      <c r="DF25" s="634"/>
      <c r="DG25" s="634"/>
      <c r="DH25" s="634"/>
      <c r="DI25" s="634"/>
      <c r="DJ25" s="634"/>
      <c r="DK25" s="635"/>
      <c r="DL25" s="627">
        <v>4107649</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9711</v>
      </c>
      <c r="S26" s="622"/>
      <c r="T26" s="622"/>
      <c r="U26" s="622"/>
      <c r="V26" s="622"/>
      <c r="W26" s="622"/>
      <c r="X26" s="622"/>
      <c r="Y26" s="623"/>
      <c r="Z26" s="659">
        <v>0</v>
      </c>
      <c r="AA26" s="659"/>
      <c r="AB26" s="659"/>
      <c r="AC26" s="659"/>
      <c r="AD26" s="660">
        <v>9711</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2764837</v>
      </c>
      <c r="CS26" s="622"/>
      <c r="CT26" s="622"/>
      <c r="CU26" s="622"/>
      <c r="CV26" s="622"/>
      <c r="CW26" s="622"/>
      <c r="CX26" s="622"/>
      <c r="CY26" s="623"/>
      <c r="CZ26" s="624">
        <v>7.1</v>
      </c>
      <c r="DA26" s="636"/>
      <c r="DB26" s="636"/>
      <c r="DC26" s="637"/>
      <c r="DD26" s="627">
        <v>2585529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122311</v>
      </c>
      <c r="S27" s="622"/>
      <c r="T27" s="622"/>
      <c r="U27" s="622"/>
      <c r="V27" s="622"/>
      <c r="W27" s="622"/>
      <c r="X27" s="622"/>
      <c r="Y27" s="623"/>
      <c r="Z27" s="659">
        <v>0.3</v>
      </c>
      <c r="AA27" s="659"/>
      <c r="AB27" s="659"/>
      <c r="AC27" s="659"/>
      <c r="AD27" s="660">
        <v>1253</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8213473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12634143</v>
      </c>
      <c r="CS27" s="634"/>
      <c r="CT27" s="634"/>
      <c r="CU27" s="634"/>
      <c r="CV27" s="634"/>
      <c r="CW27" s="634"/>
      <c r="CX27" s="634"/>
      <c r="CY27" s="635"/>
      <c r="CZ27" s="624">
        <v>32.6</v>
      </c>
      <c r="DA27" s="636"/>
      <c r="DB27" s="636"/>
      <c r="DC27" s="637"/>
      <c r="DD27" s="627">
        <v>4348877</v>
      </c>
      <c r="DE27" s="634"/>
      <c r="DF27" s="634"/>
      <c r="DG27" s="634"/>
      <c r="DH27" s="634"/>
      <c r="DI27" s="634"/>
      <c r="DJ27" s="634"/>
      <c r="DK27" s="635"/>
      <c r="DL27" s="627">
        <v>2991419</v>
      </c>
      <c r="DM27" s="634"/>
      <c r="DN27" s="634"/>
      <c r="DO27" s="634"/>
      <c r="DP27" s="634"/>
      <c r="DQ27" s="634"/>
      <c r="DR27" s="634"/>
      <c r="DS27" s="634"/>
      <c r="DT27" s="634"/>
      <c r="DU27" s="634"/>
      <c r="DV27" s="635"/>
      <c r="DW27" s="624">
        <v>16.100000000000001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365965</v>
      </c>
      <c r="S28" s="622"/>
      <c r="T28" s="622"/>
      <c r="U28" s="622"/>
      <c r="V28" s="622"/>
      <c r="W28" s="622"/>
      <c r="X28" s="622"/>
      <c r="Y28" s="623"/>
      <c r="Z28" s="659">
        <v>0.9</v>
      </c>
      <c r="AA28" s="659"/>
      <c r="AB28" s="659"/>
      <c r="AC28" s="659"/>
      <c r="AD28" s="660">
        <v>30276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3287515</v>
      </c>
      <c r="CS28" s="622"/>
      <c r="CT28" s="622"/>
      <c r="CU28" s="622"/>
      <c r="CV28" s="622"/>
      <c r="CW28" s="622"/>
      <c r="CX28" s="622"/>
      <c r="CY28" s="623"/>
      <c r="CZ28" s="624">
        <v>8.5</v>
      </c>
      <c r="DA28" s="636"/>
      <c r="DB28" s="636"/>
      <c r="DC28" s="637"/>
      <c r="DD28" s="627">
        <v>3139716</v>
      </c>
      <c r="DE28" s="622"/>
      <c r="DF28" s="622"/>
      <c r="DG28" s="622"/>
      <c r="DH28" s="622"/>
      <c r="DI28" s="622"/>
      <c r="DJ28" s="622"/>
      <c r="DK28" s="623"/>
      <c r="DL28" s="627">
        <v>3139716</v>
      </c>
      <c r="DM28" s="622"/>
      <c r="DN28" s="622"/>
      <c r="DO28" s="622"/>
      <c r="DP28" s="622"/>
      <c r="DQ28" s="622"/>
      <c r="DR28" s="622"/>
      <c r="DS28" s="622"/>
      <c r="DT28" s="622"/>
      <c r="DU28" s="622"/>
      <c r="DV28" s="623"/>
      <c r="DW28" s="624">
        <v>16.899999999999999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226707</v>
      </c>
      <c r="S29" s="622"/>
      <c r="T29" s="622"/>
      <c r="U29" s="622"/>
      <c r="V29" s="622"/>
      <c r="W29" s="622"/>
      <c r="X29" s="622"/>
      <c r="Y29" s="623"/>
      <c r="Z29" s="659">
        <v>0.6</v>
      </c>
      <c r="AA29" s="659"/>
      <c r="AB29" s="659"/>
      <c r="AC29" s="659"/>
      <c r="AD29" s="660">
        <v>105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3286537</v>
      </c>
      <c r="CS29" s="634"/>
      <c r="CT29" s="634"/>
      <c r="CU29" s="634"/>
      <c r="CV29" s="634"/>
      <c r="CW29" s="634"/>
      <c r="CX29" s="634"/>
      <c r="CY29" s="635"/>
      <c r="CZ29" s="624">
        <v>8.5</v>
      </c>
      <c r="DA29" s="636"/>
      <c r="DB29" s="636"/>
      <c r="DC29" s="637"/>
      <c r="DD29" s="627">
        <v>3138738</v>
      </c>
      <c r="DE29" s="634"/>
      <c r="DF29" s="634"/>
      <c r="DG29" s="634"/>
      <c r="DH29" s="634"/>
      <c r="DI29" s="634"/>
      <c r="DJ29" s="634"/>
      <c r="DK29" s="635"/>
      <c r="DL29" s="627">
        <v>3138738</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9532854</v>
      </c>
      <c r="S30" s="622"/>
      <c r="T30" s="622"/>
      <c r="U30" s="622"/>
      <c r="V30" s="622"/>
      <c r="W30" s="622"/>
      <c r="X30" s="622"/>
      <c r="Y30" s="623"/>
      <c r="Z30" s="659">
        <v>23.8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3185322</v>
      </c>
      <c r="CS30" s="622"/>
      <c r="CT30" s="622"/>
      <c r="CU30" s="622"/>
      <c r="CV30" s="622"/>
      <c r="CW30" s="622"/>
      <c r="CX30" s="622"/>
      <c r="CY30" s="623"/>
      <c r="CZ30" s="624">
        <v>8.1999999999999993</v>
      </c>
      <c r="DA30" s="636"/>
      <c r="DB30" s="636"/>
      <c r="DC30" s="637"/>
      <c r="DD30" s="627">
        <v>3048110</v>
      </c>
      <c r="DE30" s="622"/>
      <c r="DF30" s="622"/>
      <c r="DG30" s="622"/>
      <c r="DH30" s="622"/>
      <c r="DI30" s="622"/>
      <c r="DJ30" s="622"/>
      <c r="DK30" s="623"/>
      <c r="DL30" s="627">
        <v>3048110</v>
      </c>
      <c r="DM30" s="622"/>
      <c r="DN30" s="622"/>
      <c r="DO30" s="622"/>
      <c r="DP30" s="622"/>
      <c r="DQ30" s="622"/>
      <c r="DR30" s="622"/>
      <c r="DS30" s="622"/>
      <c r="DT30" s="622"/>
      <c r="DU30" s="622"/>
      <c r="DV30" s="623"/>
      <c r="DW30" s="624">
        <v>16.399999999999999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v>
      </c>
      <c r="BH31" s="684"/>
      <c r="BI31" s="684"/>
      <c r="BJ31" s="684"/>
      <c r="BK31" s="684"/>
      <c r="BL31" s="684"/>
      <c r="BM31" s="685">
        <v>96.4</v>
      </c>
      <c r="BN31" s="684"/>
      <c r="BO31" s="684"/>
      <c r="BP31" s="684"/>
      <c r="BQ31" s="686"/>
      <c r="BR31" s="683">
        <v>99</v>
      </c>
      <c r="BS31" s="684"/>
      <c r="BT31" s="684"/>
      <c r="BU31" s="684"/>
      <c r="BV31" s="684"/>
      <c r="BW31" s="684"/>
      <c r="BX31" s="685">
        <v>95.9</v>
      </c>
      <c r="BY31" s="684"/>
      <c r="BZ31" s="684"/>
      <c r="CA31" s="684"/>
      <c r="CB31" s="686"/>
      <c r="CD31" s="642"/>
      <c r="CE31" s="643"/>
      <c r="CF31" s="618" t="s">
        <v>300</v>
      </c>
      <c r="CG31" s="619"/>
      <c r="CH31" s="619"/>
      <c r="CI31" s="619"/>
      <c r="CJ31" s="619"/>
      <c r="CK31" s="619"/>
      <c r="CL31" s="619"/>
      <c r="CM31" s="619"/>
      <c r="CN31" s="619"/>
      <c r="CO31" s="619"/>
      <c r="CP31" s="619"/>
      <c r="CQ31" s="620"/>
      <c r="CR31" s="621">
        <v>101215</v>
      </c>
      <c r="CS31" s="634"/>
      <c r="CT31" s="634"/>
      <c r="CU31" s="634"/>
      <c r="CV31" s="634"/>
      <c r="CW31" s="634"/>
      <c r="CX31" s="634"/>
      <c r="CY31" s="635"/>
      <c r="CZ31" s="624">
        <v>0.3</v>
      </c>
      <c r="DA31" s="636"/>
      <c r="DB31" s="636"/>
      <c r="DC31" s="637"/>
      <c r="DD31" s="627">
        <v>90628</v>
      </c>
      <c r="DE31" s="634"/>
      <c r="DF31" s="634"/>
      <c r="DG31" s="634"/>
      <c r="DH31" s="634"/>
      <c r="DI31" s="634"/>
      <c r="DJ31" s="634"/>
      <c r="DK31" s="635"/>
      <c r="DL31" s="627">
        <v>90628</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3360818</v>
      </c>
      <c r="S32" s="622"/>
      <c r="T32" s="622"/>
      <c r="U32" s="622"/>
      <c r="V32" s="622"/>
      <c r="W32" s="622"/>
      <c r="X32" s="622"/>
      <c r="Y32" s="623"/>
      <c r="Z32" s="659">
        <v>8.4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97.1</v>
      </c>
      <c r="BN32" s="634"/>
      <c r="BO32" s="634"/>
      <c r="BP32" s="634"/>
      <c r="BQ32" s="657"/>
      <c r="BR32" s="687">
        <v>99</v>
      </c>
      <c r="BS32" s="634"/>
      <c r="BT32" s="634"/>
      <c r="BU32" s="634"/>
      <c r="BV32" s="634"/>
      <c r="BW32" s="634"/>
      <c r="BX32" s="625">
        <v>97.1</v>
      </c>
      <c r="BY32" s="634"/>
      <c r="BZ32" s="634"/>
      <c r="CA32" s="634"/>
      <c r="CB32" s="657"/>
      <c r="CD32" s="644"/>
      <c r="CE32" s="645"/>
      <c r="CF32" s="618" t="s">
        <v>304</v>
      </c>
      <c r="CG32" s="619"/>
      <c r="CH32" s="619"/>
      <c r="CI32" s="619"/>
      <c r="CJ32" s="619"/>
      <c r="CK32" s="619"/>
      <c r="CL32" s="619"/>
      <c r="CM32" s="619"/>
      <c r="CN32" s="619"/>
      <c r="CO32" s="619"/>
      <c r="CP32" s="619"/>
      <c r="CQ32" s="620"/>
      <c r="CR32" s="621">
        <v>978</v>
      </c>
      <c r="CS32" s="622"/>
      <c r="CT32" s="622"/>
      <c r="CU32" s="622"/>
      <c r="CV32" s="622"/>
      <c r="CW32" s="622"/>
      <c r="CX32" s="622"/>
      <c r="CY32" s="623"/>
      <c r="CZ32" s="624">
        <v>0</v>
      </c>
      <c r="DA32" s="636"/>
      <c r="DB32" s="636"/>
      <c r="DC32" s="637"/>
      <c r="DD32" s="627">
        <v>978</v>
      </c>
      <c r="DE32" s="622"/>
      <c r="DF32" s="622"/>
      <c r="DG32" s="622"/>
      <c r="DH32" s="622"/>
      <c r="DI32" s="622"/>
      <c r="DJ32" s="622"/>
      <c r="DK32" s="623"/>
      <c r="DL32" s="627">
        <v>978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75763</v>
      </c>
      <c r="S33" s="622"/>
      <c r="T33" s="622"/>
      <c r="U33" s="622"/>
      <c r="V33" s="622"/>
      <c r="W33" s="622"/>
      <c r="X33" s="622"/>
      <c r="Y33" s="623"/>
      <c r="Z33" s="659">
        <v>0.2</v>
      </c>
      <c r="AA33" s="659"/>
      <c r="AB33" s="659"/>
      <c r="AC33" s="659"/>
      <c r="AD33" s="660">
        <v>19018</v>
      </c>
      <c r="AE33" s="660"/>
      <c r="AF33" s="660"/>
      <c r="AG33" s="660"/>
      <c r="AH33" s="660"/>
      <c r="AI33" s="660"/>
      <c r="AJ33" s="660"/>
      <c r="AK33" s="660"/>
      <c r="AL33" s="624">
        <v>0.1</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98.9</v>
      </c>
      <c r="BH33" s="606"/>
      <c r="BI33" s="606"/>
      <c r="BJ33" s="606"/>
      <c r="BK33" s="606"/>
      <c r="BL33" s="606"/>
      <c r="BM33" s="652">
        <v>95.3</v>
      </c>
      <c r="BN33" s="606"/>
      <c r="BO33" s="606"/>
      <c r="BP33" s="606"/>
      <c r="BQ33" s="669"/>
      <c r="BR33" s="682">
        <v>98.9</v>
      </c>
      <c r="BS33" s="606"/>
      <c r="BT33" s="606"/>
      <c r="BU33" s="606"/>
      <c r="BV33" s="606"/>
      <c r="BW33" s="606"/>
      <c r="BX33" s="652">
        <v>94.4</v>
      </c>
      <c r="BY33" s="606"/>
      <c r="BZ33" s="606"/>
      <c r="CA33" s="606"/>
      <c r="CB33" s="669"/>
      <c r="CD33" s="618" t="s">
        <v>307</v>
      </c>
      <c r="CE33" s="619"/>
      <c r="CF33" s="619"/>
      <c r="CG33" s="619"/>
      <c r="CH33" s="619"/>
      <c r="CI33" s="619"/>
      <c r="CJ33" s="619"/>
      <c r="CK33" s="619"/>
      <c r="CL33" s="619"/>
      <c r="CM33" s="619"/>
      <c r="CN33" s="619"/>
      <c r="CO33" s="619"/>
      <c r="CP33" s="619"/>
      <c r="CQ33" s="620"/>
      <c r="CR33" s="621">
        <v>11088945</v>
      </c>
      <c r="CS33" s="634"/>
      <c r="CT33" s="634"/>
      <c r="CU33" s="634"/>
      <c r="CV33" s="634"/>
      <c r="CW33" s="634"/>
      <c r="CX33" s="634"/>
      <c r="CY33" s="635"/>
      <c r="CZ33" s="624">
        <v>28.7</v>
      </c>
      <c r="DA33" s="636"/>
      <c r="DB33" s="636"/>
      <c r="DC33" s="637"/>
      <c r="DD33" s="627">
        <v>8167806</v>
      </c>
      <c r="DE33" s="634"/>
      <c r="DF33" s="634"/>
      <c r="DG33" s="634"/>
      <c r="DH33" s="634"/>
      <c r="DI33" s="634"/>
      <c r="DJ33" s="634"/>
      <c r="DK33" s="635"/>
      <c r="DL33" s="627">
        <v>6557259</v>
      </c>
      <c r="DM33" s="634"/>
      <c r="DN33" s="634"/>
      <c r="DO33" s="634"/>
      <c r="DP33" s="634"/>
      <c r="DQ33" s="634"/>
      <c r="DR33" s="634"/>
      <c r="DS33" s="634"/>
      <c r="DT33" s="634"/>
      <c r="DU33" s="634"/>
      <c r="DV33" s="635"/>
      <c r="DW33" s="624">
        <v>35.299999999999997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533028</v>
      </c>
      <c r="S34" s="622"/>
      <c r="T34" s="622"/>
      <c r="U34" s="622"/>
      <c r="V34" s="622"/>
      <c r="W34" s="622"/>
      <c r="X34" s="622"/>
      <c r="Y34" s="623"/>
      <c r="Z34" s="659">
        <v>1.3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4981346</v>
      </c>
      <c r="CS34" s="622"/>
      <c r="CT34" s="622"/>
      <c r="CU34" s="622"/>
      <c r="CV34" s="622"/>
      <c r="CW34" s="622"/>
      <c r="CX34" s="622"/>
      <c r="CY34" s="623"/>
      <c r="CZ34" s="624">
        <v>12.9</v>
      </c>
      <c r="DA34" s="636"/>
      <c r="DB34" s="636"/>
      <c r="DC34" s="637"/>
      <c r="DD34" s="627">
        <v>3573012</v>
      </c>
      <c r="DE34" s="622"/>
      <c r="DF34" s="622"/>
      <c r="DG34" s="622"/>
      <c r="DH34" s="622"/>
      <c r="DI34" s="622"/>
      <c r="DJ34" s="622"/>
      <c r="DK34" s="623"/>
      <c r="DL34" s="627">
        <v>3256352</v>
      </c>
      <c r="DM34" s="622"/>
      <c r="DN34" s="622"/>
      <c r="DO34" s="622"/>
      <c r="DP34" s="622"/>
      <c r="DQ34" s="622"/>
      <c r="DR34" s="622"/>
      <c r="DS34" s="622"/>
      <c r="DT34" s="622"/>
      <c r="DU34" s="622"/>
      <c r="DV34" s="623"/>
      <c r="DW34" s="624">
        <v>17.600000000000001</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1110522</v>
      </c>
      <c r="S35" s="622"/>
      <c r="T35" s="622"/>
      <c r="U35" s="622"/>
      <c r="V35" s="622"/>
      <c r="W35" s="622"/>
      <c r="X35" s="622"/>
      <c r="Y35" s="623"/>
      <c r="Z35" s="659">
        <v>2.8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205944</v>
      </c>
      <c r="CS35" s="634"/>
      <c r="CT35" s="634"/>
      <c r="CU35" s="634"/>
      <c r="CV35" s="634"/>
      <c r="CW35" s="634"/>
      <c r="CX35" s="634"/>
      <c r="CY35" s="635"/>
      <c r="CZ35" s="624">
        <v>0.5</v>
      </c>
      <c r="DA35" s="636"/>
      <c r="DB35" s="636"/>
      <c r="DC35" s="637"/>
      <c r="DD35" s="627">
        <v>167072</v>
      </c>
      <c r="DE35" s="634"/>
      <c r="DF35" s="634"/>
      <c r="DG35" s="634"/>
      <c r="DH35" s="634"/>
      <c r="DI35" s="634"/>
      <c r="DJ35" s="634"/>
      <c r="DK35" s="635"/>
      <c r="DL35" s="627">
        <v>162683</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605838</v>
      </c>
      <c r="S36" s="622"/>
      <c r="T36" s="622"/>
      <c r="U36" s="622"/>
      <c r="V36" s="622"/>
      <c r="W36" s="622"/>
      <c r="X36" s="622"/>
      <c r="Y36" s="623"/>
      <c r="Z36" s="659">
        <v>1.5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3624427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57789</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2046862</v>
      </c>
      <c r="CS36" s="622"/>
      <c r="CT36" s="622"/>
      <c r="CU36" s="622"/>
      <c r="CV36" s="622"/>
      <c r="CW36" s="622"/>
      <c r="CX36" s="622"/>
      <c r="CY36" s="623"/>
      <c r="CZ36" s="624">
        <v>5.3</v>
      </c>
      <c r="DA36" s="636"/>
      <c r="DB36" s="636"/>
      <c r="DC36" s="637"/>
      <c r="DD36" s="627">
        <v>1562786</v>
      </c>
      <c r="DE36" s="622"/>
      <c r="DF36" s="622"/>
      <c r="DG36" s="622"/>
      <c r="DH36" s="622"/>
      <c r="DI36" s="622"/>
      <c r="DJ36" s="622"/>
      <c r="DK36" s="623"/>
      <c r="DL36" s="627">
        <v>592899</v>
      </c>
      <c r="DM36" s="622"/>
      <c r="DN36" s="622"/>
      <c r="DO36" s="622"/>
      <c r="DP36" s="622"/>
      <c r="DQ36" s="622"/>
      <c r="DR36" s="622"/>
      <c r="DS36" s="622"/>
      <c r="DT36" s="622"/>
      <c r="DU36" s="622"/>
      <c r="DV36" s="623"/>
      <c r="DW36" s="624">
        <v>3.2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232406</v>
      </c>
      <c r="S37" s="622"/>
      <c r="T37" s="622"/>
      <c r="U37" s="622"/>
      <c r="V37" s="622"/>
      <c r="W37" s="622"/>
      <c r="X37" s="622"/>
      <c r="Y37" s="623"/>
      <c r="Z37" s="659">
        <v>0.6</v>
      </c>
      <c r="AA37" s="659"/>
      <c r="AB37" s="659"/>
      <c r="AC37" s="659"/>
      <c r="AD37" s="660">
        <v>14894</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93819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-75707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19618</v>
      </c>
      <c r="CS37" s="634"/>
      <c r="CT37" s="634"/>
      <c r="CU37" s="634"/>
      <c r="CV37" s="634"/>
      <c r="CW37" s="634"/>
      <c r="CX37" s="634"/>
      <c r="CY37" s="635"/>
      <c r="CZ37" s="624">
        <v>0.1</v>
      </c>
      <c r="DA37" s="636"/>
      <c r="DB37" s="636"/>
      <c r="DC37" s="637"/>
      <c r="DD37" s="627">
        <v>19618</v>
      </c>
      <c r="DE37" s="634"/>
      <c r="DF37" s="634"/>
      <c r="DG37" s="634"/>
      <c r="DH37" s="634"/>
      <c r="DI37" s="634"/>
      <c r="DJ37" s="634"/>
      <c r="DK37" s="635"/>
      <c r="DL37" s="627">
        <v>7125</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4876300</v>
      </c>
      <c r="S38" s="622"/>
      <c r="T38" s="622"/>
      <c r="U38" s="622"/>
      <c r="V38" s="622"/>
      <c r="W38" s="622"/>
      <c r="X38" s="622"/>
      <c r="Y38" s="623"/>
      <c r="Z38" s="659">
        <v>12.2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75574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9821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3455034</v>
      </c>
      <c r="CS38" s="622"/>
      <c r="CT38" s="622"/>
      <c r="CU38" s="622"/>
      <c r="CV38" s="622"/>
      <c r="CW38" s="622"/>
      <c r="CX38" s="622"/>
      <c r="CY38" s="623"/>
      <c r="CZ38" s="624">
        <v>8.9</v>
      </c>
      <c r="DA38" s="636"/>
      <c r="DB38" s="636"/>
      <c r="DC38" s="637"/>
      <c r="DD38" s="627">
        <v>2705478</v>
      </c>
      <c r="DE38" s="622"/>
      <c r="DF38" s="622"/>
      <c r="DG38" s="622"/>
      <c r="DH38" s="622"/>
      <c r="DI38" s="622"/>
      <c r="DJ38" s="622"/>
      <c r="DK38" s="623"/>
      <c r="DL38" s="627">
        <v>2545325</v>
      </c>
      <c r="DM38" s="622"/>
      <c r="DN38" s="622"/>
      <c r="DO38" s="622"/>
      <c r="DP38" s="622"/>
      <c r="DQ38" s="622"/>
      <c r="DR38" s="622"/>
      <c r="DS38" s="622"/>
      <c r="DT38" s="622"/>
      <c r="DU38" s="622"/>
      <c r="DV38" s="623"/>
      <c r="DW38" s="624">
        <v>13.7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14373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399759</v>
      </c>
      <c r="CS39" s="634"/>
      <c r="CT39" s="634"/>
      <c r="CU39" s="634"/>
      <c r="CV39" s="634"/>
      <c r="CW39" s="634"/>
      <c r="CX39" s="634"/>
      <c r="CY39" s="635"/>
      <c r="CZ39" s="624">
        <v>1</v>
      </c>
      <c r="DA39" s="636"/>
      <c r="DB39" s="636"/>
      <c r="DC39" s="637"/>
      <c r="DD39" s="627">
        <v>159458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126900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40116291</v>
      </c>
      <c r="S41" s="646"/>
      <c r="T41" s="646"/>
      <c r="U41" s="646"/>
      <c r="V41" s="646"/>
      <c r="W41" s="646"/>
      <c r="X41" s="646"/>
      <c r="Y41" s="649"/>
      <c r="Z41" s="650">
        <v>100</v>
      </c>
      <c r="AA41" s="650"/>
      <c r="AB41" s="650"/>
      <c r="AC41" s="650"/>
      <c r="AD41" s="651">
        <v>18423703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751673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2703361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493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7169784</v>
      </c>
      <c r="CS42" s="634"/>
      <c r="CT42" s="634"/>
      <c r="CU42" s="634"/>
      <c r="CV42" s="634"/>
      <c r="CW42" s="634"/>
      <c r="CX42" s="634"/>
      <c r="CY42" s="635"/>
      <c r="CZ42" s="624">
        <v>18.5</v>
      </c>
      <c r="DA42" s="636"/>
      <c r="DB42" s="636"/>
      <c r="DC42" s="637"/>
      <c r="DD42" s="627">
        <v>1066740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519994</v>
      </c>
      <c r="CS43" s="634"/>
      <c r="CT43" s="634"/>
      <c r="CU43" s="634"/>
      <c r="CV43" s="634"/>
      <c r="CW43" s="634"/>
      <c r="CX43" s="634"/>
      <c r="CY43" s="635"/>
      <c r="CZ43" s="624">
        <v>1.3</v>
      </c>
      <c r="DA43" s="636"/>
      <c r="DB43" s="636"/>
      <c r="DC43" s="637"/>
      <c r="DD43" s="627">
        <v>510504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6503433</v>
      </c>
      <c r="CS44" s="622"/>
      <c r="CT44" s="622"/>
      <c r="CU44" s="622"/>
      <c r="CV44" s="622"/>
      <c r="CW44" s="622"/>
      <c r="CX44" s="622"/>
      <c r="CY44" s="623"/>
      <c r="CZ44" s="624">
        <v>16.8</v>
      </c>
      <c r="DA44" s="625"/>
      <c r="DB44" s="625"/>
      <c r="DC44" s="626"/>
      <c r="DD44" s="627">
        <v>880574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1976236</v>
      </c>
      <c r="CS45" s="634"/>
      <c r="CT45" s="634"/>
      <c r="CU45" s="634"/>
      <c r="CV45" s="634"/>
      <c r="CW45" s="634"/>
      <c r="CX45" s="634"/>
      <c r="CY45" s="635"/>
      <c r="CZ45" s="624">
        <v>5.0999999999999996</v>
      </c>
      <c r="DA45" s="636"/>
      <c r="DB45" s="636"/>
      <c r="DC45" s="637"/>
      <c r="DD45" s="627">
        <v>103179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4450252</v>
      </c>
      <c r="CS46" s="622"/>
      <c r="CT46" s="622"/>
      <c r="CU46" s="622"/>
      <c r="CV46" s="622"/>
      <c r="CW46" s="622"/>
      <c r="CX46" s="622"/>
      <c r="CY46" s="623"/>
      <c r="CZ46" s="624">
        <v>11.5</v>
      </c>
      <c r="DA46" s="625"/>
      <c r="DB46" s="625"/>
      <c r="DC46" s="626"/>
      <c r="DD46" s="627">
        <v>771547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666351</v>
      </c>
      <c r="CS47" s="634"/>
      <c r="CT47" s="634"/>
      <c r="CU47" s="634"/>
      <c r="CV47" s="634"/>
      <c r="CW47" s="634"/>
      <c r="CX47" s="634"/>
      <c r="CY47" s="635"/>
      <c r="CZ47" s="624">
        <v>1.7</v>
      </c>
      <c r="DA47" s="636"/>
      <c r="DB47" s="636"/>
      <c r="DC47" s="637"/>
      <c r="DD47" s="627">
        <v>186166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38698884</v>
      </c>
      <c r="CS49" s="606"/>
      <c r="CT49" s="606"/>
      <c r="CU49" s="606"/>
      <c r="CV49" s="606"/>
      <c r="CW49" s="606"/>
      <c r="CX49" s="606"/>
      <c r="CY49" s="607"/>
      <c r="CZ49" s="608">
        <v>100</v>
      </c>
      <c r="DA49" s="609"/>
      <c r="DB49" s="609"/>
      <c r="DC49" s="610"/>
      <c r="DD49" s="611">
        <v>20945929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3P8q7j8EOHkTxjdwuK/I3JSjDBaxNSQ4R3HEFlOK2otFpAyQyftfRTL6HNsn/kuehqfgbgg2F8j+d69pAZKpA==" saltValue="xCY9Z2VJyaiElMDjMjy8n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40121</v>
      </c>
      <c r="R7" s="1103"/>
      <c r="S7" s="1103"/>
      <c r="T7" s="1103"/>
      <c r="U7" s="1103"/>
      <c r="V7" s="1103">
        <v>38703</v>
      </c>
      <c r="W7" s="1103"/>
      <c r="X7" s="1103"/>
      <c r="Y7" s="1103"/>
      <c r="Z7" s="1103"/>
      <c r="AA7" s="1103">
        <v>1418</v>
      </c>
      <c r="AB7" s="1103"/>
      <c r="AC7" s="1103"/>
      <c r="AD7" s="1103"/>
      <c r="AE7" s="1104"/>
      <c r="AF7" s="1105">
        <v>1240</v>
      </c>
      <c r="AG7" s="1106"/>
      <c r="AH7" s="1106"/>
      <c r="AI7" s="1106"/>
      <c r="AJ7" s="1107"/>
      <c r="AK7" s="1108">
        <v>1111</v>
      </c>
      <c r="AL7" s="1109"/>
      <c r="AM7" s="1109"/>
      <c r="AN7" s="1109"/>
      <c r="AO7" s="1109"/>
      <c r="AP7" s="1109">
        <v>32147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13</v>
      </c>
      <c r="CI7" s="1097"/>
      <c r="CJ7" s="1097"/>
      <c r="CK7" s="1097"/>
      <c r="CL7" s="1098"/>
      <c r="CM7" s="1096">
        <v>2588</v>
      </c>
      <c r="CN7" s="1097"/>
      <c r="CO7" s="1097"/>
      <c r="CP7" s="1097"/>
      <c r="CQ7" s="1098"/>
      <c r="CR7" s="1096">
        <v>5</v>
      </c>
      <c r="CS7" s="1097"/>
      <c r="CT7" s="1097"/>
      <c r="CU7" s="1097"/>
      <c r="CV7" s="1098"/>
      <c r="CW7" s="1096">
        <v>0</v>
      </c>
      <c r="CX7" s="1097"/>
      <c r="CY7" s="1097"/>
      <c r="CZ7" s="1097"/>
      <c r="DA7" s="1098"/>
      <c r="DB7" s="1096">
        <v>77</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2</v>
      </c>
      <c r="R8" s="1039"/>
      <c r="S8" s="1039"/>
      <c r="T8" s="1039"/>
      <c r="U8" s="1039"/>
      <c r="V8" s="1039">
        <v>2</v>
      </c>
      <c r="W8" s="1039"/>
      <c r="X8" s="1039"/>
      <c r="Y8" s="1039"/>
      <c r="Z8" s="1039"/>
      <c r="AA8" s="1039">
        <v>0</v>
      </c>
      <c r="AB8" s="1039"/>
      <c r="AC8" s="1039"/>
      <c r="AD8" s="1039"/>
      <c r="AE8" s="1040"/>
      <c r="AF8" s="1035">
        <v>0</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4</v>
      </c>
      <c r="CI8" s="990"/>
      <c r="CJ8" s="990"/>
      <c r="CK8" s="990"/>
      <c r="CL8" s="991"/>
      <c r="CM8" s="989">
        <v>53</v>
      </c>
      <c r="CN8" s="990"/>
      <c r="CO8" s="990"/>
      <c r="CP8" s="990"/>
      <c r="CQ8" s="991"/>
      <c r="CR8" s="989">
        <v>30</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40123</v>
      </c>
      <c r="R23" s="1061"/>
      <c r="S23" s="1061"/>
      <c r="T23" s="1061"/>
      <c r="U23" s="1061"/>
      <c r="V23" s="1061">
        <v>38705</v>
      </c>
      <c r="W23" s="1061"/>
      <c r="X23" s="1061"/>
      <c r="Y23" s="1061"/>
      <c r="Z23" s="1061"/>
      <c r="AA23" s="1061">
        <v>1418</v>
      </c>
      <c r="AB23" s="1061"/>
      <c r="AC23" s="1061"/>
      <c r="AD23" s="1061"/>
      <c r="AE23" s="1068"/>
      <c r="AF23" s="1069">
        <v>1240</v>
      </c>
      <c r="AG23" s="1061"/>
      <c r="AH23" s="1061"/>
      <c r="AI23" s="1061"/>
      <c r="AJ23" s="1070"/>
      <c r="AK23" s="1071"/>
      <c r="AL23" s="1072"/>
      <c r="AM23" s="1072"/>
      <c r="AN23" s="1072"/>
      <c r="AO23" s="1072"/>
      <c r="AP23" s="1061">
        <v>32147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9401</v>
      </c>
      <c r="R28" s="1051"/>
      <c r="S28" s="1051"/>
      <c r="T28" s="1051"/>
      <c r="U28" s="1051"/>
      <c r="V28" s="1051">
        <v>9343</v>
      </c>
      <c r="W28" s="1051"/>
      <c r="X28" s="1051"/>
      <c r="Y28" s="1051"/>
      <c r="Z28" s="1051"/>
      <c r="AA28" s="1051">
        <v>58</v>
      </c>
      <c r="AB28" s="1051"/>
      <c r="AC28" s="1051"/>
      <c r="AD28" s="1051"/>
      <c r="AE28" s="1052"/>
      <c r="AF28" s="1053">
        <v>58</v>
      </c>
      <c r="AG28" s="1051"/>
      <c r="AH28" s="1051"/>
      <c r="AI28" s="1051"/>
      <c r="AJ28" s="1054"/>
      <c r="AK28" s="1042">
        <v>745</v>
      </c>
      <c r="AL28" s="1043"/>
      <c r="AM28" s="1043"/>
      <c r="AN28" s="1043"/>
      <c r="AO28" s="1043"/>
      <c r="AP28" s="1043">
        <v>0</v>
      </c>
      <c r="AQ28" s="1043"/>
      <c r="AR28" s="1043"/>
      <c r="AS28" s="1043"/>
      <c r="AT28" s="1043"/>
      <c r="AU28" s="1043">
        <v>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41</v>
      </c>
      <c r="R29" s="1039"/>
      <c r="S29" s="1039"/>
      <c r="T29" s="1039"/>
      <c r="U29" s="1039"/>
      <c r="V29" s="1039">
        <v>36</v>
      </c>
      <c r="W29" s="1039"/>
      <c r="X29" s="1039"/>
      <c r="Y29" s="1039"/>
      <c r="Z29" s="1039"/>
      <c r="AA29" s="1039">
        <v>5</v>
      </c>
      <c r="AB29" s="1039"/>
      <c r="AC29" s="1039"/>
      <c r="AD29" s="1039"/>
      <c r="AE29" s="1040"/>
      <c r="AF29" s="1035">
        <v>5</v>
      </c>
      <c r="AG29" s="1036"/>
      <c r="AH29" s="1036"/>
      <c r="AI29" s="1036"/>
      <c r="AJ29" s="1037"/>
      <c r="AK29" s="980">
        <v>15</v>
      </c>
      <c r="AL29" s="971"/>
      <c r="AM29" s="971"/>
      <c r="AN29" s="971"/>
      <c r="AO29" s="971"/>
      <c r="AP29" s="971">
        <v>7</v>
      </c>
      <c r="AQ29" s="971"/>
      <c r="AR29" s="971"/>
      <c r="AS29" s="971"/>
      <c r="AT29" s="971"/>
      <c r="AU29" s="971">
        <v>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1317</v>
      </c>
      <c r="R30" s="1039"/>
      <c r="S30" s="1039"/>
      <c r="T30" s="1039"/>
      <c r="U30" s="1039"/>
      <c r="V30" s="1039">
        <v>1315</v>
      </c>
      <c r="W30" s="1039"/>
      <c r="X30" s="1039"/>
      <c r="Y30" s="1039"/>
      <c r="Z30" s="1039"/>
      <c r="AA30" s="1039">
        <v>2</v>
      </c>
      <c r="AB30" s="1039"/>
      <c r="AC30" s="1039"/>
      <c r="AD30" s="1039"/>
      <c r="AE30" s="1040"/>
      <c r="AF30" s="1035">
        <v>2</v>
      </c>
      <c r="AG30" s="1036"/>
      <c r="AH30" s="1036"/>
      <c r="AI30" s="1036"/>
      <c r="AJ30" s="1037"/>
      <c r="AK30" s="980">
        <v>364</v>
      </c>
      <c r="AL30" s="971"/>
      <c r="AM30" s="971"/>
      <c r="AN30" s="971"/>
      <c r="AO30" s="971"/>
      <c r="AP30" s="971">
        <v>0</v>
      </c>
      <c r="AQ30" s="971"/>
      <c r="AR30" s="971"/>
      <c r="AS30" s="971"/>
      <c r="AT30" s="971"/>
      <c r="AU30" s="971">
        <v>0</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7670</v>
      </c>
      <c r="R31" s="1039"/>
      <c r="S31" s="1039"/>
      <c r="T31" s="1039"/>
      <c r="U31" s="1039"/>
      <c r="V31" s="1039">
        <v>7488</v>
      </c>
      <c r="W31" s="1039"/>
      <c r="X31" s="1039"/>
      <c r="Y31" s="1039"/>
      <c r="Z31" s="1039"/>
      <c r="AA31" s="1039">
        <v>182</v>
      </c>
      <c r="AB31" s="1039"/>
      <c r="AC31" s="1039"/>
      <c r="AD31" s="1039"/>
      <c r="AE31" s="1040"/>
      <c r="AF31" s="1035">
        <v>182</v>
      </c>
      <c r="AG31" s="1036"/>
      <c r="AH31" s="1036"/>
      <c r="AI31" s="1036"/>
      <c r="AJ31" s="1037"/>
      <c r="AK31" s="980">
        <v>1137</v>
      </c>
      <c r="AL31" s="971"/>
      <c r="AM31" s="971"/>
      <c r="AN31" s="971"/>
      <c r="AO31" s="971"/>
      <c r="AP31" s="971">
        <v>0</v>
      </c>
      <c r="AQ31" s="971"/>
      <c r="AR31" s="971"/>
      <c r="AS31" s="971"/>
      <c r="AT31" s="971"/>
      <c r="AU31" s="971">
        <v>0</v>
      </c>
      <c r="AV31" s="971"/>
      <c r="AW31" s="971"/>
      <c r="AX31" s="971"/>
      <c r="AY31" s="971"/>
      <c r="AZ31" s="1041" t="s">
        <v>553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57</v>
      </c>
      <c r="R32" s="1039"/>
      <c r="S32" s="1039"/>
      <c r="T32" s="1039"/>
      <c r="U32" s="1039"/>
      <c r="V32" s="1039">
        <v>48</v>
      </c>
      <c r="W32" s="1039"/>
      <c r="X32" s="1039"/>
      <c r="Y32" s="1039"/>
      <c r="Z32" s="1039"/>
      <c r="AA32" s="1039">
        <v>9</v>
      </c>
      <c r="AB32" s="1039"/>
      <c r="AC32" s="1039"/>
      <c r="AD32" s="1039"/>
      <c r="AE32" s="1040"/>
      <c r="AF32" s="1035">
        <v>9</v>
      </c>
      <c r="AG32" s="1036"/>
      <c r="AH32" s="1036"/>
      <c r="AI32" s="1036"/>
      <c r="AJ32" s="1037"/>
      <c r="AK32" s="980">
        <v>24</v>
      </c>
      <c r="AL32" s="971"/>
      <c r="AM32" s="971"/>
      <c r="AN32" s="971"/>
      <c r="AO32" s="971"/>
      <c r="AP32" s="971">
        <v>0</v>
      </c>
      <c r="AQ32" s="971"/>
      <c r="AR32" s="971"/>
      <c r="AS32" s="971"/>
      <c r="AT32" s="971"/>
      <c r="AU32" s="971">
        <v>0</v>
      </c>
      <c r="AV32" s="971"/>
      <c r="AW32" s="971"/>
      <c r="AX32" s="971"/>
      <c r="AY32" s="971"/>
      <c r="AZ32" s="1041" t="s">
        <v>551</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1410</v>
      </c>
      <c r="R33" s="1039"/>
      <c r="S33" s="1039"/>
      <c r="T33" s="1039"/>
      <c r="U33" s="1039"/>
      <c r="V33" s="1039">
        <v>1187</v>
      </c>
      <c r="W33" s="1039"/>
      <c r="X33" s="1039"/>
      <c r="Y33" s="1039"/>
      <c r="Z33" s="1039"/>
      <c r="AA33" s="1039">
        <v>223</v>
      </c>
      <c r="AB33" s="1039"/>
      <c r="AC33" s="1039"/>
      <c r="AD33" s="1039"/>
      <c r="AE33" s="1040"/>
      <c r="AF33" s="1035">
        <v>1682</v>
      </c>
      <c r="AG33" s="1036"/>
      <c r="AH33" s="1036"/>
      <c r="AI33" s="1036"/>
      <c r="AJ33" s="1037"/>
      <c r="AK33" s="980">
        <v>26</v>
      </c>
      <c r="AL33" s="971"/>
      <c r="AM33" s="971"/>
      <c r="AN33" s="971"/>
      <c r="AO33" s="971"/>
      <c r="AP33" s="971">
        <v>4132</v>
      </c>
      <c r="AQ33" s="971"/>
      <c r="AR33" s="971"/>
      <c r="AS33" s="971"/>
      <c r="AT33" s="971"/>
      <c r="AU33" s="971">
        <v>66</v>
      </c>
      <c r="AV33" s="971"/>
      <c r="AW33" s="971"/>
      <c r="AX33" s="971"/>
      <c r="AY33" s="971"/>
      <c r="AZ33" s="1041" t="s">
        <v>551</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396</v>
      </c>
      <c r="C34" s="1031"/>
      <c r="D34" s="1031"/>
      <c r="E34" s="1031"/>
      <c r="F34" s="1031"/>
      <c r="G34" s="1031"/>
      <c r="H34" s="1031"/>
      <c r="I34" s="1031"/>
      <c r="J34" s="1031"/>
      <c r="K34" s="1031"/>
      <c r="L34" s="1031"/>
      <c r="M34" s="1031"/>
      <c r="N34" s="1031"/>
      <c r="O34" s="1031"/>
      <c r="P34" s="1032"/>
      <c r="Q34" s="1038">
        <v>221</v>
      </c>
      <c r="R34" s="1039"/>
      <c r="S34" s="1039"/>
      <c r="T34" s="1039"/>
      <c r="U34" s="1039"/>
      <c r="V34" s="1039">
        <v>235</v>
      </c>
      <c r="W34" s="1039"/>
      <c r="X34" s="1039"/>
      <c r="Y34" s="1039"/>
      <c r="Z34" s="1039"/>
      <c r="AA34" s="1039">
        <v>-14</v>
      </c>
      <c r="AB34" s="1039"/>
      <c r="AC34" s="1039"/>
      <c r="AD34" s="1039"/>
      <c r="AE34" s="1040"/>
      <c r="AF34" s="1035">
        <v>303</v>
      </c>
      <c r="AG34" s="1036"/>
      <c r="AH34" s="1036"/>
      <c r="AI34" s="1036"/>
      <c r="AJ34" s="1037"/>
      <c r="AK34" s="980">
        <v>26</v>
      </c>
      <c r="AL34" s="971"/>
      <c r="AM34" s="971"/>
      <c r="AN34" s="971"/>
      <c r="AO34" s="971"/>
      <c r="AP34" s="971">
        <v>446</v>
      </c>
      <c r="AQ34" s="971"/>
      <c r="AR34" s="971"/>
      <c r="AS34" s="971"/>
      <c r="AT34" s="971"/>
      <c r="AU34" s="971">
        <v>415</v>
      </c>
      <c r="AV34" s="971"/>
      <c r="AW34" s="971"/>
      <c r="AX34" s="971"/>
      <c r="AY34" s="971"/>
      <c r="AZ34" s="1041" t="s">
        <v>553</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2240</v>
      </c>
      <c r="AG63" s="959"/>
      <c r="AH63" s="959"/>
      <c r="AI63" s="959"/>
      <c r="AJ63" s="1022"/>
      <c r="AK63" s="1023"/>
      <c r="AL63" s="963"/>
      <c r="AM63" s="963"/>
      <c r="AN63" s="963"/>
      <c r="AO63" s="963"/>
      <c r="AP63" s="959">
        <v>4585</v>
      </c>
      <c r="AQ63" s="959"/>
      <c r="AR63" s="959"/>
      <c r="AS63" s="959"/>
      <c r="AT63" s="959"/>
      <c r="AU63" s="959">
        <v>482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554</v>
      </c>
      <c r="C68" s="986"/>
      <c r="D68" s="986"/>
      <c r="E68" s="986"/>
      <c r="F68" s="986"/>
      <c r="G68" s="986"/>
      <c r="H68" s="986"/>
      <c r="I68" s="986"/>
      <c r="J68" s="986"/>
      <c r="K68" s="986"/>
      <c r="L68" s="986"/>
      <c r="M68" s="986"/>
      <c r="N68" s="986"/>
      <c r="O68" s="986"/>
      <c r="P68" s="987"/>
      <c r="Q68" s="988">
        <v>8593</v>
      </c>
      <c r="R68" s="982"/>
      <c r="S68" s="982"/>
      <c r="T68" s="982"/>
      <c r="U68" s="982"/>
      <c r="V68" s="982">
        <v>7983</v>
      </c>
      <c r="W68" s="982"/>
      <c r="X68" s="982"/>
      <c r="Y68" s="982"/>
      <c r="Z68" s="982"/>
      <c r="AA68" s="982">
        <v>610</v>
      </c>
      <c r="AB68" s="982"/>
      <c r="AC68" s="982"/>
      <c r="AD68" s="982"/>
      <c r="AE68" s="982"/>
      <c r="AF68" s="982">
        <v>610</v>
      </c>
      <c r="AG68" s="982"/>
      <c r="AH68" s="982"/>
      <c r="AI68" s="982"/>
      <c r="AJ68" s="982"/>
      <c r="AK68" s="982">
        <v>58</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117</v>
      </c>
      <c r="R69" s="971"/>
      <c r="S69" s="971"/>
      <c r="T69" s="971"/>
      <c r="U69" s="971"/>
      <c r="V69" s="971">
        <v>103</v>
      </c>
      <c r="W69" s="971"/>
      <c r="X69" s="971"/>
      <c r="Y69" s="971"/>
      <c r="Z69" s="971"/>
      <c r="AA69" s="971">
        <v>14</v>
      </c>
      <c r="AB69" s="971"/>
      <c r="AC69" s="971"/>
      <c r="AD69" s="971"/>
      <c r="AE69" s="971"/>
      <c r="AF69" s="971">
        <v>14</v>
      </c>
      <c r="AG69" s="971"/>
      <c r="AH69" s="971"/>
      <c r="AI69" s="971"/>
      <c r="AJ69" s="971"/>
      <c r="AK69" s="971" t="s">
        <v>565</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110</v>
      </c>
      <c r="R70" s="971"/>
      <c r="S70" s="971"/>
      <c r="T70" s="971"/>
      <c r="U70" s="971"/>
      <c r="V70" s="971">
        <v>93</v>
      </c>
      <c r="W70" s="971"/>
      <c r="X70" s="971"/>
      <c r="Y70" s="971"/>
      <c r="Z70" s="971"/>
      <c r="AA70" s="971">
        <v>17</v>
      </c>
      <c r="AB70" s="971"/>
      <c r="AC70" s="971"/>
      <c r="AD70" s="971"/>
      <c r="AE70" s="971"/>
      <c r="AF70" s="971">
        <v>17</v>
      </c>
      <c r="AG70" s="971"/>
      <c r="AH70" s="971"/>
      <c r="AI70" s="971"/>
      <c r="AJ70" s="971"/>
      <c r="AK70" s="971" t="s">
        <v>565</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293727</v>
      </c>
      <c r="R71" s="971"/>
      <c r="S71" s="971"/>
      <c r="T71" s="971"/>
      <c r="U71" s="971"/>
      <c r="V71" s="971">
        <v>290111</v>
      </c>
      <c r="W71" s="971"/>
      <c r="X71" s="971"/>
      <c r="Y71" s="971"/>
      <c r="Z71" s="971"/>
      <c r="AA71" s="971">
        <v>3616</v>
      </c>
      <c r="AB71" s="971"/>
      <c r="AC71" s="971"/>
      <c r="AD71" s="971"/>
      <c r="AE71" s="971"/>
      <c r="AF71" s="971">
        <v>3616</v>
      </c>
      <c r="AG71" s="971"/>
      <c r="AH71" s="971"/>
      <c r="AI71" s="971"/>
      <c r="AJ71" s="971"/>
      <c r="AK71" s="971">
        <v>27</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4257</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35</v>
      </c>
      <c r="CS102" s="953"/>
      <c r="CT102" s="953"/>
      <c r="CU102" s="953"/>
      <c r="CV102" s="954"/>
      <c r="CW102" s="952"/>
      <c r="CX102" s="953"/>
      <c r="CY102" s="953"/>
      <c r="CZ102" s="953"/>
      <c r="DA102" s="954"/>
      <c r="DB102" s="952">
        <v>77</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3677951</v>
      </c>
      <c r="AB110" s="889"/>
      <c r="AC110" s="889"/>
      <c r="AD110" s="889"/>
      <c r="AE110" s="890"/>
      <c r="AF110" s="891">
        <v>3532795</v>
      </c>
      <c r="AG110" s="889"/>
      <c r="AH110" s="889"/>
      <c r="AI110" s="889"/>
      <c r="AJ110" s="890"/>
      <c r="AK110" s="891">
        <v>3286537</v>
      </c>
      <c r="AL110" s="889"/>
      <c r="AM110" s="889"/>
      <c r="AN110" s="889"/>
      <c r="AO110" s="890"/>
      <c r="AP110" s="892">
        <v>19.600000000000001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31271296</v>
      </c>
      <c r="BR110" s="842"/>
      <c r="BS110" s="842"/>
      <c r="BT110" s="842"/>
      <c r="BU110" s="842"/>
      <c r="BV110" s="842">
        <v>30455664</v>
      </c>
      <c r="BW110" s="842"/>
      <c r="BX110" s="842"/>
      <c r="BY110" s="842"/>
      <c r="BZ110" s="842"/>
      <c r="CA110" s="842">
        <v>32146642</v>
      </c>
      <c r="CB110" s="842"/>
      <c r="CC110" s="842"/>
      <c r="CD110" s="842"/>
      <c r="CE110" s="842"/>
      <c r="CF110" s="866">
        <v>192.1</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580305</v>
      </c>
      <c r="BR111" s="817"/>
      <c r="BS111" s="817"/>
      <c r="BT111" s="817"/>
      <c r="BU111" s="817"/>
      <c r="BV111" s="817">
        <v>521112</v>
      </c>
      <c r="BW111" s="817"/>
      <c r="BX111" s="817"/>
      <c r="BY111" s="817"/>
      <c r="BZ111" s="817"/>
      <c r="CA111" s="817">
        <v>461919</v>
      </c>
      <c r="CB111" s="817"/>
      <c r="CC111" s="817"/>
      <c r="CD111" s="817"/>
      <c r="CE111" s="817"/>
      <c r="CF111" s="875">
        <v>2.8</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574368</v>
      </c>
      <c r="BR112" s="817"/>
      <c r="BS112" s="817"/>
      <c r="BT112" s="817"/>
      <c r="BU112" s="817"/>
      <c r="BV112" s="817">
        <v>511462</v>
      </c>
      <c r="BW112" s="817"/>
      <c r="BX112" s="817"/>
      <c r="BY112" s="817"/>
      <c r="BZ112" s="817"/>
      <c r="CA112" s="817">
        <v>482916</v>
      </c>
      <c r="CB112" s="817"/>
      <c r="CC112" s="817"/>
      <c r="CD112" s="817"/>
      <c r="CE112" s="817"/>
      <c r="CF112" s="875">
        <v>2.9</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51937</v>
      </c>
      <c r="AB113" s="919"/>
      <c r="AC113" s="919"/>
      <c r="AD113" s="919"/>
      <c r="AE113" s="920"/>
      <c r="AF113" s="921">
        <v>54599</v>
      </c>
      <c r="AG113" s="919"/>
      <c r="AH113" s="919"/>
      <c r="AI113" s="919"/>
      <c r="AJ113" s="920"/>
      <c r="AK113" s="921">
        <v>56046</v>
      </c>
      <c r="AL113" s="919"/>
      <c r="AM113" s="919"/>
      <c r="AN113" s="919"/>
      <c r="AO113" s="920"/>
      <c r="AP113" s="922">
        <v>0.3</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3988984</v>
      </c>
      <c r="BR114" s="817"/>
      <c r="BS114" s="817"/>
      <c r="BT114" s="817"/>
      <c r="BU114" s="817"/>
      <c r="BV114" s="817">
        <v>3961574</v>
      </c>
      <c r="BW114" s="817"/>
      <c r="BX114" s="817"/>
      <c r="BY114" s="817"/>
      <c r="BZ114" s="817"/>
      <c r="CA114" s="817">
        <v>3787830</v>
      </c>
      <c r="CB114" s="817"/>
      <c r="CC114" s="817"/>
      <c r="CD114" s="817"/>
      <c r="CE114" s="817"/>
      <c r="CF114" s="875">
        <v>22.6</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61173</v>
      </c>
      <c r="AB115" s="919"/>
      <c r="AC115" s="919"/>
      <c r="AD115" s="919"/>
      <c r="AE115" s="920"/>
      <c r="AF115" s="921">
        <v>59193</v>
      </c>
      <c r="AG115" s="919"/>
      <c r="AH115" s="919"/>
      <c r="AI115" s="919"/>
      <c r="AJ115" s="920"/>
      <c r="AK115" s="921">
        <v>59193</v>
      </c>
      <c r="AL115" s="919"/>
      <c r="AM115" s="919"/>
      <c r="AN115" s="919"/>
      <c r="AO115" s="920"/>
      <c r="AP115" s="922">
        <v>0.4</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710</v>
      </c>
      <c r="AB116" s="780"/>
      <c r="AC116" s="780"/>
      <c r="AD116" s="780"/>
      <c r="AE116" s="781"/>
      <c r="AF116" s="782">
        <v>44</v>
      </c>
      <c r="AG116" s="780"/>
      <c r="AH116" s="780"/>
      <c r="AI116" s="780"/>
      <c r="AJ116" s="781"/>
      <c r="AK116" s="782">
        <v>824</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3791771</v>
      </c>
      <c r="AB117" s="903"/>
      <c r="AC117" s="903"/>
      <c r="AD117" s="903"/>
      <c r="AE117" s="904"/>
      <c r="AF117" s="905">
        <v>3646631</v>
      </c>
      <c r="AG117" s="903"/>
      <c r="AH117" s="903"/>
      <c r="AI117" s="903"/>
      <c r="AJ117" s="904"/>
      <c r="AK117" s="905">
        <v>3402600</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36414953</v>
      </c>
      <c r="BR119" s="845"/>
      <c r="BS119" s="845"/>
      <c r="BT119" s="845"/>
      <c r="BU119" s="845"/>
      <c r="BV119" s="845">
        <v>35449812</v>
      </c>
      <c r="BW119" s="845"/>
      <c r="BX119" s="845"/>
      <c r="BY119" s="845"/>
      <c r="BZ119" s="845"/>
      <c r="CA119" s="845">
        <v>36879307</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580305</v>
      </c>
      <c r="DH119" s="764"/>
      <c r="DI119" s="764"/>
      <c r="DJ119" s="764"/>
      <c r="DK119" s="765"/>
      <c r="DL119" s="766">
        <v>521112</v>
      </c>
      <c r="DM119" s="764"/>
      <c r="DN119" s="764"/>
      <c r="DO119" s="764"/>
      <c r="DP119" s="765"/>
      <c r="DQ119" s="766">
        <v>461919</v>
      </c>
      <c r="DR119" s="764"/>
      <c r="DS119" s="764"/>
      <c r="DT119" s="764"/>
      <c r="DU119" s="765"/>
      <c r="DV119" s="848">
        <v>2.8</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5881396</v>
      </c>
      <c r="BR120" s="842"/>
      <c r="BS120" s="842"/>
      <c r="BT120" s="842"/>
      <c r="BU120" s="842"/>
      <c r="BV120" s="842">
        <v>6760464</v>
      </c>
      <c r="BW120" s="842"/>
      <c r="BX120" s="842"/>
      <c r="BY120" s="842"/>
      <c r="BZ120" s="842"/>
      <c r="CA120" s="842">
        <v>6624933</v>
      </c>
      <c r="CB120" s="842"/>
      <c r="CC120" s="842"/>
      <c r="CD120" s="842"/>
      <c r="CE120" s="842"/>
      <c r="CF120" s="866">
        <v>39.6</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462815</v>
      </c>
      <c r="DH120" s="842"/>
      <c r="DI120" s="842"/>
      <c r="DJ120" s="842"/>
      <c r="DK120" s="842"/>
      <c r="DL120" s="842">
        <v>421024</v>
      </c>
      <c r="DM120" s="842"/>
      <c r="DN120" s="842"/>
      <c r="DO120" s="842"/>
      <c r="DP120" s="842"/>
      <c r="DQ120" s="842">
        <v>415406</v>
      </c>
      <c r="DR120" s="842"/>
      <c r="DS120" s="842"/>
      <c r="DT120" s="842"/>
      <c r="DU120" s="842"/>
      <c r="DV120" s="843">
        <v>2.5</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1993320</v>
      </c>
      <c r="BR121" s="817"/>
      <c r="BS121" s="817"/>
      <c r="BT121" s="817"/>
      <c r="BU121" s="817"/>
      <c r="BV121" s="817">
        <v>2018124</v>
      </c>
      <c r="BW121" s="817"/>
      <c r="BX121" s="817"/>
      <c r="BY121" s="817"/>
      <c r="BZ121" s="817"/>
      <c r="CA121" s="817">
        <v>1906128</v>
      </c>
      <c r="CB121" s="817"/>
      <c r="CC121" s="817"/>
      <c r="CD121" s="817"/>
      <c r="CE121" s="817"/>
      <c r="CF121" s="875">
        <v>11.4</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109276</v>
      </c>
      <c r="DH121" s="817"/>
      <c r="DI121" s="817"/>
      <c r="DJ121" s="817"/>
      <c r="DK121" s="817"/>
      <c r="DL121" s="817">
        <v>88861</v>
      </c>
      <c r="DM121" s="817"/>
      <c r="DN121" s="817"/>
      <c r="DO121" s="817"/>
      <c r="DP121" s="817"/>
      <c r="DQ121" s="817">
        <v>66107</v>
      </c>
      <c r="DR121" s="817"/>
      <c r="DS121" s="817"/>
      <c r="DT121" s="817"/>
      <c r="DU121" s="817"/>
      <c r="DV121" s="794">
        <v>0.4</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19447677</v>
      </c>
      <c r="BR122" s="845"/>
      <c r="BS122" s="845"/>
      <c r="BT122" s="845"/>
      <c r="BU122" s="845"/>
      <c r="BV122" s="845">
        <v>19021412</v>
      </c>
      <c r="BW122" s="845"/>
      <c r="BX122" s="845"/>
      <c r="BY122" s="845"/>
      <c r="BZ122" s="845"/>
      <c r="CA122" s="845">
        <v>20690630</v>
      </c>
      <c r="CB122" s="845"/>
      <c r="CC122" s="845"/>
      <c r="CD122" s="845"/>
      <c r="CE122" s="845"/>
      <c r="CF122" s="846">
        <v>123.6</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v>2277</v>
      </c>
      <c r="DH122" s="817"/>
      <c r="DI122" s="817"/>
      <c r="DJ122" s="817"/>
      <c r="DK122" s="817"/>
      <c r="DL122" s="817">
        <v>1577</v>
      </c>
      <c r="DM122" s="817"/>
      <c r="DN122" s="817"/>
      <c r="DO122" s="817"/>
      <c r="DP122" s="817"/>
      <c r="DQ122" s="817">
        <v>1403</v>
      </c>
      <c r="DR122" s="817"/>
      <c r="DS122" s="817"/>
      <c r="DT122" s="817"/>
      <c r="DU122" s="817"/>
      <c r="DV122" s="794">
        <v>0</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27322393</v>
      </c>
      <c r="BR123" s="833"/>
      <c r="BS123" s="833"/>
      <c r="BT123" s="833"/>
      <c r="BU123" s="833"/>
      <c r="BV123" s="833">
        <v>27800000</v>
      </c>
      <c r="BW123" s="833"/>
      <c r="BX123" s="833"/>
      <c r="BY123" s="833"/>
      <c r="BZ123" s="833"/>
      <c r="CA123" s="833">
        <v>29221691</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54.4</v>
      </c>
      <c r="BR124" s="831"/>
      <c r="BS124" s="831"/>
      <c r="BT124" s="831"/>
      <c r="BU124" s="831"/>
      <c r="BV124" s="831">
        <v>47</v>
      </c>
      <c r="BW124" s="831"/>
      <c r="BX124" s="831"/>
      <c r="BY124" s="831"/>
      <c r="BZ124" s="831"/>
      <c r="CA124" s="831">
        <v>45.7</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61173</v>
      </c>
      <c r="AB126" s="780"/>
      <c r="AC126" s="780"/>
      <c r="AD126" s="780"/>
      <c r="AE126" s="781"/>
      <c r="AF126" s="782">
        <v>59193</v>
      </c>
      <c r="AG126" s="780"/>
      <c r="AH126" s="780"/>
      <c r="AI126" s="780"/>
      <c r="AJ126" s="781"/>
      <c r="AK126" s="782">
        <v>59193</v>
      </c>
      <c r="AL126" s="780"/>
      <c r="AM126" s="780"/>
      <c r="AN126" s="780"/>
      <c r="AO126" s="781"/>
      <c r="AP126" s="824">
        <v>0.4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352233</v>
      </c>
      <c r="AB128" s="801"/>
      <c r="AC128" s="801"/>
      <c r="AD128" s="801"/>
      <c r="AE128" s="802"/>
      <c r="AF128" s="803">
        <v>302465</v>
      </c>
      <c r="AG128" s="801"/>
      <c r="AH128" s="801"/>
      <c r="AI128" s="801"/>
      <c r="AJ128" s="802"/>
      <c r="AK128" s="803">
        <v>324093</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12.57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18449363</v>
      </c>
      <c r="AB129" s="780"/>
      <c r="AC129" s="780"/>
      <c r="AD129" s="780"/>
      <c r="AE129" s="781"/>
      <c r="AF129" s="782">
        <v>17991400</v>
      </c>
      <c r="AG129" s="780"/>
      <c r="AH129" s="780"/>
      <c r="AI129" s="780"/>
      <c r="AJ129" s="781"/>
      <c r="AK129" s="782">
        <v>18396650</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17.57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1744390</v>
      </c>
      <c r="AB130" s="780"/>
      <c r="AC130" s="780"/>
      <c r="AD130" s="780"/>
      <c r="AE130" s="781"/>
      <c r="AF130" s="782">
        <v>1745263</v>
      </c>
      <c r="AG130" s="780"/>
      <c r="AH130" s="780"/>
      <c r="AI130" s="780"/>
      <c r="AJ130" s="781"/>
      <c r="AK130" s="782">
        <v>1662041</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9.4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16704973</v>
      </c>
      <c r="AB131" s="764"/>
      <c r="AC131" s="764"/>
      <c r="AD131" s="764"/>
      <c r="AE131" s="765"/>
      <c r="AF131" s="766">
        <v>16246137</v>
      </c>
      <c r="AG131" s="764"/>
      <c r="AH131" s="764"/>
      <c r="AI131" s="764"/>
      <c r="AJ131" s="765"/>
      <c r="AK131" s="766">
        <v>16734609</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45.7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10.14756504</v>
      </c>
      <c r="AB132" s="745"/>
      <c r="AC132" s="745"/>
      <c r="AD132" s="745"/>
      <c r="AE132" s="746"/>
      <c r="AF132" s="747">
        <v>9.8417426859999999</v>
      </c>
      <c r="AG132" s="745"/>
      <c r="AH132" s="745"/>
      <c r="AI132" s="745"/>
      <c r="AJ132" s="746"/>
      <c r="AK132" s="747">
        <v>8.4642909789999994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11.2</v>
      </c>
      <c r="AB133" s="724"/>
      <c r="AC133" s="724"/>
      <c r="AD133" s="724"/>
      <c r="AE133" s="725"/>
      <c r="AF133" s="723">
        <v>10.4</v>
      </c>
      <c r="AG133" s="724"/>
      <c r="AH133" s="724"/>
      <c r="AI133" s="724"/>
      <c r="AJ133" s="725"/>
      <c r="AK133" s="723">
        <v>9.4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a43eWVDqT3QoTnJNNk1u0obOGUb2qkatOlBw5xYgENPfx9i8KwSa+SfT7QBWNppI0fraFNgv5thpYK6eHS4hQ==" saltValue="7rcN7PWdOfr57CY5QuVOL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F5R6Jp8oRuWM3TzQRmZXej9UlrLeZ0D8//jl2Vsi/HZ2kkslXz8UTTJ7VqEsjc/QIJGrKt/gfXfcdM6g/VSQbw==" saltValue="geRzxrKevfRmPfOVZXXK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x2uZPVeDKSj8D0XtP7QnJhyFf07ltx10yvcvz/exyDGgTxoccOfvnpCQI+1n+unnx0CCi4tnjG0IjX7KfYHEw==" saltValue="Elu7hxERjcKnAiGR8z8/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4518497</v>
      </c>
      <c r="AP9" s="281">
        <v>57768</v>
      </c>
      <c r="AQ9" s="282">
        <v>66486</v>
      </c>
      <c r="AR9" s="283">
        <v>-13.1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12453</v>
      </c>
      <c r="AP10" s="284">
        <v>159</v>
      </c>
      <c r="AQ10" s="285">
        <v>6147</v>
      </c>
      <c r="AR10" s="286">
        <v>-97.4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1573</v>
      </c>
      <c r="AP11" s="284">
        <v>20</v>
      </c>
      <c r="AQ11" s="285">
        <v>1219</v>
      </c>
      <c r="AR11" s="286">
        <v>-98.4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154687</v>
      </c>
      <c r="AP13" s="284">
        <v>1978</v>
      </c>
      <c r="AQ13" s="285">
        <v>2955</v>
      </c>
      <c r="AR13" s="286">
        <v>-33.1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519994</v>
      </c>
      <c r="AP14" s="284">
        <v>6648</v>
      </c>
      <c r="AQ14" s="285">
        <v>1434</v>
      </c>
      <c r="AR14" s="286">
        <v>363.6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-216065</v>
      </c>
      <c r="AP15" s="284">
        <v>-2762</v>
      </c>
      <c r="AQ15" s="285">
        <v>-3102</v>
      </c>
      <c r="AR15" s="286">
        <v>-11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4991139</v>
      </c>
      <c r="AP16" s="284">
        <v>63811</v>
      </c>
      <c r="AQ16" s="285">
        <v>75147</v>
      </c>
      <c r="AR16" s="286">
        <v>-15.1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6.79</v>
      </c>
      <c r="AP21" s="298">
        <v>6.62</v>
      </c>
      <c r="AQ21" s="299">
        <v>0.17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98.8</v>
      </c>
      <c r="AP22" s="303">
        <v>98.3</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3286537</v>
      </c>
      <c r="AP32" s="312">
        <v>42018</v>
      </c>
      <c r="AQ32" s="313">
        <v>34847</v>
      </c>
      <c r="AR32" s="314">
        <v>20.6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5</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56046</v>
      </c>
      <c r="AP35" s="312">
        <v>717</v>
      </c>
      <c r="AQ35" s="313">
        <v>8260</v>
      </c>
      <c r="AR35" s="314">
        <v>-91.3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t="s">
        <v>489</v>
      </c>
      <c r="AP36" s="312" t="s">
        <v>489</v>
      </c>
      <c r="AQ36" s="313">
        <v>1689</v>
      </c>
      <c r="AR36" s="314" t="s">
        <v>489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59193</v>
      </c>
      <c r="AP37" s="312">
        <v>757</v>
      </c>
      <c r="AQ37" s="313">
        <v>748</v>
      </c>
      <c r="AR37" s="314">
        <v>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824</v>
      </c>
      <c r="AP38" s="315">
        <v>11</v>
      </c>
      <c r="AQ38" s="316">
        <v>1</v>
      </c>
      <c r="AR38" s="304">
        <v>1000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-324093</v>
      </c>
      <c r="AP39" s="312">
        <v>-4143</v>
      </c>
      <c r="AQ39" s="313">
        <v>-5762</v>
      </c>
      <c r="AR39" s="314">
        <v>-28.1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-1662041</v>
      </c>
      <c r="AP40" s="312">
        <v>-21249</v>
      </c>
      <c r="AQ40" s="313">
        <v>-27609</v>
      </c>
      <c r="AR40" s="314">
        <v>-23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1416466</v>
      </c>
      <c r="AP41" s="312">
        <v>18109</v>
      </c>
      <c r="AQ41" s="313">
        <v>12179</v>
      </c>
      <c r="AR41" s="314">
        <v>48.7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5965751</v>
      </c>
      <c r="AN51" s="334">
        <v>77047</v>
      </c>
      <c r="AO51" s="335">
        <v>26.7</v>
      </c>
      <c r="AP51" s="336">
        <v>45588</v>
      </c>
      <c r="AQ51" s="337">
        <v>8.6999999999999993</v>
      </c>
      <c r="AR51" s="338">
        <v>18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3682224</v>
      </c>
      <c r="AN52" s="342">
        <v>47556</v>
      </c>
      <c r="AO52" s="343">
        <v>1.7</v>
      </c>
      <c r="AP52" s="344">
        <v>24150</v>
      </c>
      <c r="AQ52" s="345">
        <v>3.4</v>
      </c>
      <c r="AR52" s="346">
        <v>-1.7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4307984</v>
      </c>
      <c r="AN53" s="334">
        <v>55436</v>
      </c>
      <c r="AO53" s="335">
        <v>-28</v>
      </c>
      <c r="AP53" s="336">
        <v>45483</v>
      </c>
      <c r="AQ53" s="337">
        <v>-0.2</v>
      </c>
      <c r="AR53" s="338">
        <v>-27.8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2430311</v>
      </c>
      <c r="AN54" s="342">
        <v>31274</v>
      </c>
      <c r="AO54" s="343">
        <v>-34.200000000000003</v>
      </c>
      <c r="AP54" s="344">
        <v>24241</v>
      </c>
      <c r="AQ54" s="345">
        <v>0.4</v>
      </c>
      <c r="AR54" s="346">
        <v>-34.6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5393822</v>
      </c>
      <c r="AN55" s="334">
        <v>69237</v>
      </c>
      <c r="AO55" s="335">
        <v>24.9</v>
      </c>
      <c r="AP55" s="336">
        <v>45945</v>
      </c>
      <c r="AQ55" s="337">
        <v>1</v>
      </c>
      <c r="AR55" s="338">
        <v>23.9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4291368</v>
      </c>
      <c r="AN56" s="342">
        <v>55085</v>
      </c>
      <c r="AO56" s="343">
        <v>76.099999999999994</v>
      </c>
      <c r="AP56" s="344">
        <v>25180</v>
      </c>
      <c r="AQ56" s="345">
        <v>3.9</v>
      </c>
      <c r="AR56" s="346">
        <v>72.2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3846185</v>
      </c>
      <c r="AN57" s="334">
        <v>49261</v>
      </c>
      <c r="AO57" s="335">
        <v>-28.9</v>
      </c>
      <c r="AP57" s="336">
        <v>44475</v>
      </c>
      <c r="AQ57" s="337">
        <v>-3.2</v>
      </c>
      <c r="AR57" s="338">
        <v>-25.7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2556292</v>
      </c>
      <c r="AN58" s="342">
        <v>32741</v>
      </c>
      <c r="AO58" s="343">
        <v>-40.6</v>
      </c>
      <c r="AP58" s="344">
        <v>24780</v>
      </c>
      <c r="AQ58" s="345">
        <v>-1.6</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6503433</v>
      </c>
      <c r="AN59" s="334">
        <v>83145</v>
      </c>
      <c r="AO59" s="335">
        <v>68.8</v>
      </c>
      <c r="AP59" s="336">
        <v>45982</v>
      </c>
      <c r="AQ59" s="337">
        <v>3.4</v>
      </c>
      <c r="AR59" s="338">
        <v>65.400000000000006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4450252</v>
      </c>
      <c r="AN60" s="342">
        <v>56895</v>
      </c>
      <c r="AO60" s="343">
        <v>73.8</v>
      </c>
      <c r="AP60" s="344">
        <v>25583</v>
      </c>
      <c r="AQ60" s="345">
        <v>3.2</v>
      </c>
      <c r="AR60" s="346">
        <v>70.599999999999994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5203435</v>
      </c>
      <c r="AN61" s="349">
        <v>66825</v>
      </c>
      <c r="AO61" s="350">
        <v>12.7</v>
      </c>
      <c r="AP61" s="351">
        <v>45495</v>
      </c>
      <c r="AQ61" s="352">
        <v>1.9</v>
      </c>
      <c r="AR61" s="338">
        <v>10.8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3482089</v>
      </c>
      <c r="AN62" s="342">
        <v>44710</v>
      </c>
      <c r="AO62" s="343">
        <v>15.4</v>
      </c>
      <c r="AP62" s="344">
        <v>24787</v>
      </c>
      <c r="AQ62" s="345">
        <v>1.9</v>
      </c>
      <c r="AR62" s="346">
        <v>13.5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HfX5lcG0q48l2PmIsttNvKj46M/95HaiDKEwAahGfHOIlP/eYXaYluqXzw/I/omceiC0vfYRwlqEqcnOzwwGg==" saltValue="Y6ZGfWLGNlVauYBGZb74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Jnj3m11Wz1ju/w8Ynp56+xEuNOLD65MP+tnnEtM+wMNssnDDPERY8QqVvrTK/i8Ss0xJI7u4bVMJH10OMxDagQ==" saltValue="/uHmh0NvE+me3voSGXc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aEmnmTXdn4A91kR8Niw4R70nF/0//kKBLkdk5nT0iGtqJ31LuCCw8i/SB5XuDD7ZRJg5j5xB41t7jG0izoJZ2Q==" saltValue="YcNNgMLnwmeS+y2EMZho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10.91</v>
      </c>
      <c r="G47" s="12">
        <v>5.48</v>
      </c>
      <c r="H47" s="12">
        <v>9.5</v>
      </c>
      <c r="I47" s="12">
        <v>14.02</v>
      </c>
      <c r="J47" s="13">
        <v>14.71</v>
      </c>
    </row>
    <row r="48" spans="2:10" ht="57.75" customHeight="1" x14ac:dyDescent="0.15">
      <c r="B48" s="14"/>
      <c r="C48" s="1141" t="s">
        <v>4</v>
      </c>
      <c r="D48" s="1141"/>
      <c r="E48" s="1142"/>
      <c r="F48" s="15">
        <v>4.91</v>
      </c>
      <c r="G48" s="16">
        <v>3.49</v>
      </c>
      <c r="H48" s="16">
        <v>7.62</v>
      </c>
      <c r="I48" s="16">
        <v>5.0999999999999996</v>
      </c>
      <c r="J48" s="17">
        <v>6.74</v>
      </c>
    </row>
    <row r="49" spans="2:10" ht="57.75" customHeight="1" thickBot="1" x14ac:dyDescent="0.2">
      <c r="B49" s="18"/>
      <c r="C49" s="1143" t="s">
        <v>5</v>
      </c>
      <c r="D49" s="1143"/>
      <c r="E49" s="1144"/>
      <c r="F49" s="19" t="s">
        <v>532</v>
      </c>
      <c r="G49" s="20" t="s">
        <v>533</v>
      </c>
      <c r="H49" s="20">
        <v>6.96</v>
      </c>
      <c r="I49" s="20" t="s">
        <v>534</v>
      </c>
      <c r="J49" s="21">
        <v>0.03</v>
      </c>
    </row>
    <row r="50" spans="2:10" x14ac:dyDescent="0.15"/>
  </sheetData>
  <sheetProtection algorithmName="SHA-512" hashValue="3mwQm7GOFaLGEBcbzPxaTqgct1nDqAX62wLEy2Wcw91/U34XFMvlJmhBjwPEiatAo7NZK9MGX0TmeS87MMP+SQ==" saltValue="bsgvUU1Rpyy2KioC0GQ2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535</v>
      </c>
      <c r="D34" s="1151"/>
      <c r="E34" s="1152"/>
      <c r="F34" s="32">
        <v>10.62</v>
      </c>
      <c r="G34" s="33">
        <v>9.84</v>
      </c>
      <c r="H34" s="33">
        <v>9.8800000000000008</v>
      </c>
      <c r="I34" s="33">
        <v>8.93</v>
      </c>
      <c r="J34" s="34">
        <v>9.14</v>
      </c>
      <c r="K34" s="22"/>
      <c r="L34" s="22"/>
      <c r="M34" s="22"/>
      <c r="N34" s="22"/>
      <c r="O34" s="22"/>
      <c r="P34" s="22"/>
    </row>
    <row r="35" spans="1:16" ht="39" customHeight="1" x14ac:dyDescent="0.15">
      <c r="A35" s="22"/>
      <c r="B35" s="35"/>
      <c r="C35" s="1145" t="s">
        <v>536</v>
      </c>
      <c r="D35" s="1146"/>
      <c r="E35" s="1147"/>
      <c r="F35" s="36">
        <v>4.9000000000000004</v>
      </c>
      <c r="G35" s="37">
        <v>3.49</v>
      </c>
      <c r="H35" s="37">
        <v>7.62</v>
      </c>
      <c r="I35" s="37">
        <v>5.09</v>
      </c>
      <c r="J35" s="38">
        <v>6.74</v>
      </c>
      <c r="K35" s="22"/>
      <c r="L35" s="22"/>
      <c r="M35" s="22"/>
      <c r="N35" s="22"/>
      <c r="O35" s="22"/>
      <c r="P35" s="22"/>
    </row>
    <row r="36" spans="1:16" ht="39" customHeight="1" x14ac:dyDescent="0.15">
      <c r="A36" s="22"/>
      <c r="B36" s="35"/>
      <c r="C36" s="1145" t="s">
        <v>537</v>
      </c>
      <c r="D36" s="1146"/>
      <c r="E36" s="1147"/>
      <c r="F36" s="36">
        <v>1.98</v>
      </c>
      <c r="G36" s="37">
        <v>1.81</v>
      </c>
      <c r="H36" s="37">
        <v>1.67</v>
      </c>
      <c r="I36" s="37">
        <v>1.7</v>
      </c>
      <c r="J36" s="38">
        <v>1.64</v>
      </c>
      <c r="K36" s="22"/>
      <c r="L36" s="22"/>
      <c r="M36" s="22"/>
      <c r="N36" s="22"/>
      <c r="O36" s="22"/>
      <c r="P36" s="22"/>
    </row>
    <row r="37" spans="1:16" ht="39" customHeight="1" x14ac:dyDescent="0.15">
      <c r="A37" s="22"/>
      <c r="B37" s="35"/>
      <c r="C37" s="1145" t="s">
        <v>538</v>
      </c>
      <c r="D37" s="1146"/>
      <c r="E37" s="1147"/>
      <c r="F37" s="36">
        <v>1.2</v>
      </c>
      <c r="G37" s="37">
        <v>0.34</v>
      </c>
      <c r="H37" s="37">
        <v>1.87</v>
      </c>
      <c r="I37" s="37">
        <v>2.2599999999999998</v>
      </c>
      <c r="J37" s="38">
        <v>0.98</v>
      </c>
      <c r="K37" s="22"/>
      <c r="L37" s="22"/>
      <c r="M37" s="22"/>
      <c r="N37" s="22"/>
      <c r="O37" s="22"/>
      <c r="P37" s="22"/>
    </row>
    <row r="38" spans="1:16" ht="39" customHeight="1" x14ac:dyDescent="0.15">
      <c r="A38" s="22"/>
      <c r="B38" s="35"/>
      <c r="C38" s="1145" t="s">
        <v>539</v>
      </c>
      <c r="D38" s="1146"/>
      <c r="E38" s="1147"/>
      <c r="F38" s="36">
        <v>1.9</v>
      </c>
      <c r="G38" s="37">
        <v>1.2</v>
      </c>
      <c r="H38" s="37">
        <v>0.93</v>
      </c>
      <c r="I38" s="37">
        <v>0.59</v>
      </c>
      <c r="J38" s="38">
        <v>0.31</v>
      </c>
      <c r="K38" s="22"/>
      <c r="L38" s="22"/>
      <c r="M38" s="22"/>
      <c r="N38" s="22"/>
      <c r="O38" s="22"/>
      <c r="P38" s="22"/>
    </row>
    <row r="39" spans="1:16" ht="39" customHeight="1" x14ac:dyDescent="0.15">
      <c r="A39" s="22"/>
      <c r="B39" s="35"/>
      <c r="C39" s="1145" t="s">
        <v>540</v>
      </c>
      <c r="D39" s="1146"/>
      <c r="E39" s="1147"/>
      <c r="F39" s="36">
        <v>0.01</v>
      </c>
      <c r="G39" s="37">
        <v>0.02</v>
      </c>
      <c r="H39" s="37">
        <v>0.03</v>
      </c>
      <c r="I39" s="37">
        <v>0.03</v>
      </c>
      <c r="J39" s="38">
        <v>0.04</v>
      </c>
      <c r="K39" s="22"/>
      <c r="L39" s="22"/>
      <c r="M39" s="22"/>
      <c r="N39" s="22"/>
      <c r="O39" s="22"/>
      <c r="P39" s="22"/>
    </row>
    <row r="40" spans="1:16" ht="39" customHeight="1" x14ac:dyDescent="0.15">
      <c r="A40" s="22"/>
      <c r="B40" s="35"/>
      <c r="C40" s="1145" t="s">
        <v>541</v>
      </c>
      <c r="D40" s="1146"/>
      <c r="E40" s="1147"/>
      <c r="F40" s="36">
        <v>0.03</v>
      </c>
      <c r="G40" s="37">
        <v>0.03</v>
      </c>
      <c r="H40" s="37">
        <v>0.03</v>
      </c>
      <c r="I40" s="37">
        <v>0.02</v>
      </c>
      <c r="J40" s="38">
        <v>0.02</v>
      </c>
      <c r="K40" s="22"/>
      <c r="L40" s="22"/>
      <c r="M40" s="22"/>
      <c r="N40" s="22"/>
      <c r="O40" s="22"/>
      <c r="P40" s="22"/>
    </row>
    <row r="41" spans="1:16" ht="39" customHeight="1" x14ac:dyDescent="0.15">
      <c r="A41" s="22"/>
      <c r="B41" s="35"/>
      <c r="C41" s="1145" t="s">
        <v>542</v>
      </c>
      <c r="D41" s="1146"/>
      <c r="E41" s="1147"/>
      <c r="F41" s="36">
        <v>0.32</v>
      </c>
      <c r="G41" s="37">
        <v>0.12</v>
      </c>
      <c r="H41" s="37">
        <v>0.04</v>
      </c>
      <c r="I41" s="37">
        <v>0.05</v>
      </c>
      <c r="J41" s="38">
        <v>0</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mzqk4ImC0dZsNVBJA3eTQVgyPIW03Yt9P6EiI3utnQ0RYNX0ZQ5Mda2SuPM/ige0Mc+z8KXN4kuh67bh2GOlw==" saltValue="hnp+mY818peyWMGjNUxA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3732</v>
      </c>
      <c r="L45" s="60">
        <v>3796</v>
      </c>
      <c r="M45" s="60">
        <v>3678</v>
      </c>
      <c r="N45" s="60">
        <v>3533</v>
      </c>
      <c r="O45" s="61">
        <v>3287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54</v>
      </c>
      <c r="L48" s="64">
        <v>56</v>
      </c>
      <c r="M48" s="64">
        <v>52</v>
      </c>
      <c r="N48" s="64">
        <v>55</v>
      </c>
      <c r="O48" s="65">
        <v>56</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489</v>
      </c>
      <c r="L49" s="64" t="s">
        <v>489</v>
      </c>
      <c r="M49" s="64" t="s">
        <v>489</v>
      </c>
      <c r="N49" s="64" t="s">
        <v>489</v>
      </c>
      <c r="O49" s="65" t="s">
        <v>489</v>
      </c>
      <c r="P49" s="48"/>
      <c r="Q49" s="48"/>
      <c r="R49" s="48"/>
      <c r="S49" s="48"/>
      <c r="T49" s="48"/>
      <c r="U49" s="48"/>
    </row>
    <row r="50" spans="1:21" ht="30.75" customHeight="1" x14ac:dyDescent="0.15">
      <c r="A50" s="48"/>
      <c r="B50" s="1178"/>
      <c r="C50" s="1179"/>
      <c r="D50" s="62"/>
      <c r="E50" s="1155" t="s">
        <v>15</v>
      </c>
      <c r="F50" s="1155"/>
      <c r="G50" s="1155"/>
      <c r="H50" s="1155"/>
      <c r="I50" s="1155"/>
      <c r="J50" s="1156"/>
      <c r="K50" s="63">
        <v>147</v>
      </c>
      <c r="L50" s="64">
        <v>92</v>
      </c>
      <c r="M50" s="64">
        <v>61</v>
      </c>
      <c r="N50" s="64">
        <v>59</v>
      </c>
      <c r="O50" s="65">
        <v>59</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1</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2115</v>
      </c>
      <c r="L52" s="64">
        <v>2166</v>
      </c>
      <c r="M52" s="64">
        <v>2098</v>
      </c>
      <c r="N52" s="64">
        <v>2047</v>
      </c>
      <c r="O52" s="65">
        <v>1987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1818</v>
      </c>
      <c r="L53" s="69">
        <v>1778</v>
      </c>
      <c r="M53" s="69">
        <v>1694</v>
      </c>
      <c r="N53" s="69">
        <v>1600</v>
      </c>
      <c r="O53" s="70">
        <v>1416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1MQaJEb22lq7bYquop/kEtIuKjPP/WL9mFnyd8Ohjc2EVJNGJBGjwacMiz6g8Zd+K8kBHEGgV8bhoZpiKULcg==" saltValue="sJfFBMnM87vSlPKkokH7K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31599</v>
      </c>
      <c r="J41" s="356">
        <v>30639</v>
      </c>
      <c r="K41" s="356">
        <v>31271</v>
      </c>
      <c r="L41" s="356">
        <v>30456</v>
      </c>
      <c r="M41" s="357">
        <v>32147</v>
      </c>
    </row>
    <row r="42" spans="2:13" ht="27.75" customHeight="1" x14ac:dyDescent="0.15">
      <c r="B42" s="1186"/>
      <c r="C42" s="1187"/>
      <c r="D42" s="106"/>
      <c r="E42" s="1190" t="s">
        <v>32</v>
      </c>
      <c r="F42" s="1190"/>
      <c r="G42" s="1190"/>
      <c r="H42" s="1191"/>
      <c r="I42" s="358">
        <v>734</v>
      </c>
      <c r="J42" s="359">
        <v>641</v>
      </c>
      <c r="K42" s="359">
        <v>580</v>
      </c>
      <c r="L42" s="359">
        <v>521</v>
      </c>
      <c r="M42" s="360">
        <v>462</v>
      </c>
    </row>
    <row r="43" spans="2:13" ht="27.75" customHeight="1" x14ac:dyDescent="0.15">
      <c r="B43" s="1186"/>
      <c r="C43" s="1187"/>
      <c r="D43" s="106"/>
      <c r="E43" s="1190" t="s">
        <v>33</v>
      </c>
      <c r="F43" s="1190"/>
      <c r="G43" s="1190"/>
      <c r="H43" s="1191"/>
      <c r="I43" s="358">
        <v>700</v>
      </c>
      <c r="J43" s="359">
        <v>690</v>
      </c>
      <c r="K43" s="359">
        <v>574</v>
      </c>
      <c r="L43" s="359">
        <v>511</v>
      </c>
      <c r="M43" s="360">
        <v>483</v>
      </c>
    </row>
    <row r="44" spans="2:13" ht="27.75" customHeight="1" x14ac:dyDescent="0.15">
      <c r="B44" s="1186"/>
      <c r="C44" s="1187"/>
      <c r="D44" s="106"/>
      <c r="E44" s="1190" t="s">
        <v>34</v>
      </c>
      <c r="F44" s="1190"/>
      <c r="G44" s="1190"/>
      <c r="H44" s="1191"/>
      <c r="I44" s="358" t="s">
        <v>489</v>
      </c>
      <c r="J44" s="359" t="s">
        <v>489</v>
      </c>
      <c r="K44" s="359" t="s">
        <v>489</v>
      </c>
      <c r="L44" s="359" t="s">
        <v>489</v>
      </c>
      <c r="M44" s="360" t="s">
        <v>489</v>
      </c>
    </row>
    <row r="45" spans="2:13" ht="27.75" customHeight="1" x14ac:dyDescent="0.15">
      <c r="B45" s="1186"/>
      <c r="C45" s="1187"/>
      <c r="D45" s="106"/>
      <c r="E45" s="1190" t="s">
        <v>35</v>
      </c>
      <c r="F45" s="1190"/>
      <c r="G45" s="1190"/>
      <c r="H45" s="1191"/>
      <c r="I45" s="358">
        <v>3860</v>
      </c>
      <c r="J45" s="359">
        <v>3612</v>
      </c>
      <c r="K45" s="359">
        <v>3989</v>
      </c>
      <c r="L45" s="359">
        <v>3962</v>
      </c>
      <c r="M45" s="360">
        <v>3788</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5464</v>
      </c>
      <c r="J50" s="359">
        <v>4369</v>
      </c>
      <c r="K50" s="359">
        <v>5881</v>
      </c>
      <c r="L50" s="359">
        <v>6760</v>
      </c>
      <c r="M50" s="360">
        <v>6625</v>
      </c>
    </row>
    <row r="51" spans="2:13" ht="27.75" customHeight="1" x14ac:dyDescent="0.15">
      <c r="B51" s="1186"/>
      <c r="C51" s="1187"/>
      <c r="D51" s="106"/>
      <c r="E51" s="1190" t="s">
        <v>42</v>
      </c>
      <c r="F51" s="1190"/>
      <c r="G51" s="1190"/>
      <c r="H51" s="1191"/>
      <c r="I51" s="358">
        <v>2420</v>
      </c>
      <c r="J51" s="359">
        <v>2138</v>
      </c>
      <c r="K51" s="359">
        <v>1993</v>
      </c>
      <c r="L51" s="359">
        <v>2018</v>
      </c>
      <c r="M51" s="360">
        <v>1906</v>
      </c>
    </row>
    <row r="52" spans="2:13" ht="27.75" customHeight="1" x14ac:dyDescent="0.15">
      <c r="B52" s="1188"/>
      <c r="C52" s="1189"/>
      <c r="D52" s="106"/>
      <c r="E52" s="1190" t="s">
        <v>43</v>
      </c>
      <c r="F52" s="1190"/>
      <c r="G52" s="1190"/>
      <c r="H52" s="1191"/>
      <c r="I52" s="358">
        <v>19442</v>
      </c>
      <c r="J52" s="359">
        <v>19207</v>
      </c>
      <c r="K52" s="359">
        <v>19448</v>
      </c>
      <c r="L52" s="359">
        <v>19021</v>
      </c>
      <c r="M52" s="360">
        <v>20691</v>
      </c>
    </row>
    <row r="53" spans="2:13" ht="27.75" customHeight="1" thickBot="1" x14ac:dyDescent="0.2">
      <c r="B53" s="1192" t="s">
        <v>19</v>
      </c>
      <c r="C53" s="1193"/>
      <c r="D53" s="110"/>
      <c r="E53" s="1194" t="s">
        <v>44</v>
      </c>
      <c r="F53" s="1194"/>
      <c r="G53" s="1194"/>
      <c r="H53" s="1195"/>
      <c r="I53" s="361">
        <v>9567</v>
      </c>
      <c r="J53" s="362">
        <v>9869</v>
      </c>
      <c r="K53" s="362">
        <v>9093</v>
      </c>
      <c r="L53" s="362">
        <v>7650</v>
      </c>
      <c r="M53" s="363">
        <v>7658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QWD/9mjc1kWxIzQJ4S49RsdPlIuPsvmMW+cUjLAB3zhP2VQSWHFIXOQoi35floRz2WPXyuwfpHb0UqroHUrZww==" saltValue="UERXRXFy91sEvrEX8Kuk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1752</v>
      </c>
      <c r="G55" s="122">
        <v>2523</v>
      </c>
      <c r="H55" s="123">
        <v>2705</v>
      </c>
    </row>
    <row r="56" spans="2:8" ht="52.5" customHeight="1" x14ac:dyDescent="0.15">
      <c r="B56" s="124"/>
      <c r="C56" s="1213" t="s">
        <v>47</v>
      </c>
      <c r="D56" s="1213"/>
      <c r="E56" s="1214"/>
      <c r="F56" s="125">
        <v>465</v>
      </c>
      <c r="G56" s="125">
        <v>395</v>
      </c>
      <c r="H56" s="126">
        <v>404</v>
      </c>
    </row>
    <row r="57" spans="2:8" ht="53.25" customHeight="1" x14ac:dyDescent="0.15">
      <c r="B57" s="124"/>
      <c r="C57" s="1215" t="s">
        <v>48</v>
      </c>
      <c r="D57" s="1215"/>
      <c r="E57" s="1216"/>
      <c r="F57" s="127">
        <v>2419</v>
      </c>
      <c r="G57" s="127">
        <v>2368</v>
      </c>
      <c r="H57" s="128">
        <v>2023</v>
      </c>
    </row>
    <row r="58" spans="2:8" ht="45.75" customHeight="1" x14ac:dyDescent="0.15">
      <c r="B58" s="129"/>
      <c r="C58" s="1203" t="s">
        <v>560</v>
      </c>
      <c r="D58" s="1204"/>
      <c r="E58" s="1205"/>
      <c r="F58" s="130">
        <v>608</v>
      </c>
      <c r="G58" s="130">
        <v>608</v>
      </c>
      <c r="H58" s="131">
        <v>608</v>
      </c>
    </row>
    <row r="59" spans="2:8" ht="45.75" customHeight="1" x14ac:dyDescent="0.15">
      <c r="B59" s="129"/>
      <c r="C59" s="1203" t="s">
        <v>561</v>
      </c>
      <c r="D59" s="1204"/>
      <c r="E59" s="1205"/>
      <c r="F59" s="130">
        <v>678</v>
      </c>
      <c r="G59" s="130">
        <v>659</v>
      </c>
      <c r="H59" s="131">
        <v>527</v>
      </c>
    </row>
    <row r="60" spans="2:8" ht="45.75" customHeight="1" x14ac:dyDescent="0.15">
      <c r="B60" s="129"/>
      <c r="C60" s="1203" t="s">
        <v>562</v>
      </c>
      <c r="D60" s="1204"/>
      <c r="E60" s="1205"/>
      <c r="F60" s="130">
        <v>547</v>
      </c>
      <c r="G60" s="130">
        <v>490</v>
      </c>
      <c r="H60" s="131">
        <v>306</v>
      </c>
    </row>
    <row r="61" spans="2:8" ht="45.75" customHeight="1" x14ac:dyDescent="0.15">
      <c r="B61" s="129"/>
      <c r="C61" s="1203" t="s">
        <v>563</v>
      </c>
      <c r="D61" s="1204"/>
      <c r="E61" s="1205"/>
      <c r="F61" s="130">
        <v>167</v>
      </c>
      <c r="G61" s="130">
        <v>208</v>
      </c>
      <c r="H61" s="131">
        <v>221</v>
      </c>
    </row>
    <row r="62" spans="2:8" ht="45.75" customHeight="1" thickBot="1" x14ac:dyDescent="0.2">
      <c r="B62" s="132"/>
      <c r="C62" s="1206" t="s">
        <v>564</v>
      </c>
      <c r="D62" s="1207"/>
      <c r="E62" s="1208"/>
      <c r="F62" s="133">
        <v>63</v>
      </c>
      <c r="G62" s="133">
        <v>89</v>
      </c>
      <c r="H62" s="134">
        <v>84</v>
      </c>
    </row>
    <row r="63" spans="2:8" ht="52.5" customHeight="1" thickBot="1" x14ac:dyDescent="0.2">
      <c r="B63" s="135"/>
      <c r="C63" s="1209" t="s">
        <v>49</v>
      </c>
      <c r="D63" s="1209"/>
      <c r="E63" s="1210"/>
      <c r="F63" s="136">
        <v>4636</v>
      </c>
      <c r="G63" s="136">
        <v>5286</v>
      </c>
      <c r="H63" s="137">
        <v>5131</v>
      </c>
    </row>
    <row r="64" spans="2:8" x14ac:dyDescent="0.15"/>
  </sheetData>
  <sheetProtection algorithmName="SHA-512" hashValue="Hzo6SDz5G9GHlVSEoeNW7OAqXx9YV9oWWsX1zOoaD+nodD8yteuY0YYpvg6K8yLHrFO+3QJjPx9zL7rli58vjw==" saltValue="FMRigNnhxkZfES1/DTfy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77047</v>
      </c>
      <c r="E3" s="156"/>
      <c r="F3" s="157">
        <v>45588</v>
      </c>
      <c r="G3" s="158"/>
      <c r="H3" s="159"/>
    </row>
    <row r="4" spans="1:8" x14ac:dyDescent="0.15">
      <c r="A4" s="160"/>
      <c r="B4" s="161"/>
      <c r="C4" s="162"/>
      <c r="D4" s="163">
        <v>47556</v>
      </c>
      <c r="E4" s="164"/>
      <c r="F4" s="165">
        <v>24150</v>
      </c>
      <c r="G4" s="166"/>
      <c r="H4" s="167"/>
    </row>
    <row r="5" spans="1:8" x14ac:dyDescent="0.15">
      <c r="A5" s="148" t="s">
        <v>521</v>
      </c>
      <c r="B5" s="153"/>
      <c r="C5" s="154"/>
      <c r="D5" s="155">
        <v>55436</v>
      </c>
      <c r="E5" s="156"/>
      <c r="F5" s="157">
        <v>45483</v>
      </c>
      <c r="G5" s="158"/>
      <c r="H5" s="159"/>
    </row>
    <row r="6" spans="1:8" x14ac:dyDescent="0.15">
      <c r="A6" s="160"/>
      <c r="B6" s="161"/>
      <c r="C6" s="162"/>
      <c r="D6" s="163">
        <v>31274</v>
      </c>
      <c r="E6" s="164"/>
      <c r="F6" s="165">
        <v>24241</v>
      </c>
      <c r="G6" s="166"/>
      <c r="H6" s="167"/>
    </row>
    <row r="7" spans="1:8" x14ac:dyDescent="0.15">
      <c r="A7" s="148" t="s">
        <v>522</v>
      </c>
      <c r="B7" s="153"/>
      <c r="C7" s="154"/>
      <c r="D7" s="155">
        <v>69237</v>
      </c>
      <c r="E7" s="156"/>
      <c r="F7" s="157">
        <v>45945</v>
      </c>
      <c r="G7" s="158"/>
      <c r="H7" s="159"/>
    </row>
    <row r="8" spans="1:8" x14ac:dyDescent="0.15">
      <c r="A8" s="160"/>
      <c r="B8" s="161"/>
      <c r="C8" s="162"/>
      <c r="D8" s="163">
        <v>55085</v>
      </c>
      <c r="E8" s="164"/>
      <c r="F8" s="165">
        <v>25180</v>
      </c>
      <c r="G8" s="166"/>
      <c r="H8" s="167"/>
    </row>
    <row r="9" spans="1:8" x14ac:dyDescent="0.15">
      <c r="A9" s="148" t="s">
        <v>523</v>
      </c>
      <c r="B9" s="153"/>
      <c r="C9" s="154"/>
      <c r="D9" s="155">
        <v>49261</v>
      </c>
      <c r="E9" s="156"/>
      <c r="F9" s="157">
        <v>44475</v>
      </c>
      <c r="G9" s="158"/>
      <c r="H9" s="159"/>
    </row>
    <row r="10" spans="1:8" x14ac:dyDescent="0.15">
      <c r="A10" s="160"/>
      <c r="B10" s="161"/>
      <c r="C10" s="162"/>
      <c r="D10" s="163">
        <v>32741</v>
      </c>
      <c r="E10" s="164"/>
      <c r="F10" s="165">
        <v>24780</v>
      </c>
      <c r="G10" s="166"/>
      <c r="H10" s="167"/>
    </row>
    <row r="11" spans="1:8" x14ac:dyDescent="0.15">
      <c r="A11" s="148" t="s">
        <v>524</v>
      </c>
      <c r="B11" s="153"/>
      <c r="C11" s="154"/>
      <c r="D11" s="155">
        <v>83145</v>
      </c>
      <c r="E11" s="156"/>
      <c r="F11" s="157">
        <v>45982</v>
      </c>
      <c r="G11" s="158"/>
      <c r="H11" s="159"/>
    </row>
    <row r="12" spans="1:8" x14ac:dyDescent="0.15">
      <c r="A12" s="160"/>
      <c r="B12" s="161"/>
      <c r="C12" s="168"/>
      <c r="D12" s="163">
        <v>56895</v>
      </c>
      <c r="E12" s="164"/>
      <c r="F12" s="165">
        <v>25583</v>
      </c>
      <c r="G12" s="166"/>
      <c r="H12" s="167"/>
    </row>
    <row r="13" spans="1:8" x14ac:dyDescent="0.15">
      <c r="A13" s="148"/>
      <c r="B13" s="153"/>
      <c r="C13" s="169"/>
      <c r="D13" s="170">
        <v>66825</v>
      </c>
      <c r="E13" s="171"/>
      <c r="F13" s="172">
        <v>45495</v>
      </c>
      <c r="G13" s="173"/>
      <c r="H13" s="159"/>
    </row>
    <row r="14" spans="1:8" x14ac:dyDescent="0.15">
      <c r="A14" s="160"/>
      <c r="B14" s="161"/>
      <c r="C14" s="162"/>
      <c r="D14" s="163">
        <v>44710</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4.91</v>
      </c>
      <c r="C19" s="174">
        <f>ROUND(VALUE(SUBSTITUTE(実質収支比率等に係る経年分析!G$48,"▲","-")),2)</f>
        <v>3.49</v>
      </c>
      <c r="D19" s="174">
        <f>ROUND(VALUE(SUBSTITUTE(実質収支比率等に係る経年分析!H$48,"▲","-")),2)</f>
        <v>7.62</v>
      </c>
      <c r="E19" s="174">
        <f>ROUND(VALUE(SUBSTITUTE(実質収支比率等に係る経年分析!I$48,"▲","-")),2)</f>
        <v>5.0999999999999996</v>
      </c>
      <c r="F19" s="174">
        <f>ROUND(VALUE(SUBSTITUTE(実質収支比率等に係る経年分析!J$48,"▲","-")),2)</f>
        <v>6.74</v>
      </c>
    </row>
    <row r="20" spans="1:11" x14ac:dyDescent="0.15">
      <c r="A20" s="174" t="s">
        <v>53</v>
      </c>
      <c r="B20" s="174">
        <f>ROUND(VALUE(SUBSTITUTE(実質収支比率等に係る経年分析!F$47,"▲","-")),2)</f>
        <v>10.91</v>
      </c>
      <c r="C20" s="174">
        <f>ROUND(VALUE(SUBSTITUTE(実質収支比率等に係る経年分析!G$47,"▲","-")),2)</f>
        <v>5.48</v>
      </c>
      <c r="D20" s="174">
        <f>ROUND(VALUE(SUBSTITUTE(実質収支比率等に係る経年分析!H$47,"▲","-")),2)</f>
        <v>9.5</v>
      </c>
      <c r="E20" s="174">
        <f>ROUND(VALUE(SUBSTITUTE(実質収支比率等に係る経年分析!I$47,"▲","-")),2)</f>
        <v>14.02</v>
      </c>
      <c r="F20" s="174">
        <f>ROUND(VALUE(SUBSTITUTE(実質収支比率等に係る経年分析!J$47,"▲","-")),2)</f>
        <v>14.71</v>
      </c>
    </row>
    <row r="21" spans="1:11" x14ac:dyDescent="0.15">
      <c r="A21" s="174" t="s">
        <v>54</v>
      </c>
      <c r="B21" s="174">
        <f>IF(ISNUMBER(VALUE(SUBSTITUTE(実質収支比率等に係る経年分析!F$49,"▲","-"))),ROUND(VALUE(SUBSTITUTE(実質収支比率等に係る経年分析!F$49,"▲","-")),2),NA())</f>
        <v>-11.81</v>
      </c>
      <c r="C21" s="174">
        <f>IF(ISNUMBER(VALUE(SUBSTITUTE(実質収支比率等に係る経年分析!G$49,"▲","-"))),ROUND(VALUE(SUBSTITUTE(実質収支比率等に係る経年分析!G$49,"▲","-")),2),NA())</f>
        <v>-8.9</v>
      </c>
      <c r="D21" s="174">
        <f>IF(ISNUMBER(VALUE(SUBSTITUTE(実質収支比率等に係る経年分析!H$49,"▲","-"))),ROUND(VALUE(SUBSTITUTE(実質収支比率等に係る経年分析!H$49,"▲","-")),2),NA())</f>
        <v>6.96</v>
      </c>
      <c r="E21" s="174">
        <f>IF(ISNUMBER(VALUE(SUBSTITUTE(実質収支比率等に係る経年分析!I$49,"▲","-"))),ROUND(VALUE(SUBSTITUTE(実質収支比率等に係る経年分析!I$49,"▲","-")),2),NA())</f>
        <v>-3.44</v>
      </c>
      <c r="F21" s="174">
        <f>IF(ISNUMBER(VALUE(SUBSTITUTE(実質収支比率等に係る経年分析!J$49,"▲","-"))),ROUND(VALUE(SUBSTITUTE(実質収支比率等に係る経年分析!J$49,"▲","-")),2),NA())</f>
        <v>0.03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姶良市後期高齢者医療特別会計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姶良市国民健康保険特別会計施設勘定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姶良市介護保険特別会計介護サービス事業勘定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姶良市国民健康保険特別会計事業勘定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姶良市介護保険特別会計保険事業勘定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2.2599999999999998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15">
      <c r="A34" s="175" t="str">
        <f>IF(連結実質赤字比率に係る赤字・黒字の構成分析!C$36="",NA(),連結実質赤字比率に係る赤字・黒字の構成分析!C$36)</f>
        <v>姶良市下水道事業会計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4.9000000000000004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3.49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6.74</v>
      </c>
    </row>
    <row r="36" spans="1:16" x14ac:dyDescent="0.15">
      <c r="A36" s="175" t="str">
        <f>IF(連結実質赤字比率に係る赤字・黒字の構成分析!C$34="",NA(),連結実質赤字比率に係る赤字・黒字の構成分析!C$34)</f>
        <v>姶良市水道事業会計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9.8800000000000008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2115</v>
      </c>
      <c r="E42" s="176"/>
      <c r="F42" s="176"/>
      <c r="G42" s="176">
        <f>'実質公債費比率（分子）の構造'!L$52</f>
        <v>2166</v>
      </c>
      <c r="H42" s="176"/>
      <c r="I42" s="176"/>
      <c r="J42" s="176">
        <f>'実質公債費比率（分子）の構造'!M$52</f>
        <v>2098</v>
      </c>
      <c r="K42" s="176"/>
      <c r="L42" s="176"/>
      <c r="M42" s="176">
        <f>'実質公債費比率（分子）の構造'!N$52</f>
        <v>2047</v>
      </c>
      <c r="N42" s="176"/>
      <c r="O42" s="176"/>
      <c r="P42" s="176">
        <f>'実質公債費比率（分子）の構造'!O$52</f>
        <v>1987</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147</v>
      </c>
      <c r="C44" s="176"/>
      <c r="D44" s="176"/>
      <c r="E44" s="176">
        <f>'実質公債費比率（分子）の構造'!L$50</f>
        <v>92</v>
      </c>
      <c r="F44" s="176"/>
      <c r="G44" s="176"/>
      <c r="H44" s="176">
        <f>'実質公債費比率（分子）の構造'!M$50</f>
        <v>61</v>
      </c>
      <c r="I44" s="176"/>
      <c r="J44" s="176"/>
      <c r="K44" s="176">
        <f>'実質公債費比率（分子）の構造'!N$50</f>
        <v>59</v>
      </c>
      <c r="L44" s="176"/>
      <c r="M44" s="176"/>
      <c r="N44" s="176">
        <f>'実質公債費比率（分子）の構造'!O$50</f>
        <v>59</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54</v>
      </c>
      <c r="C46" s="176"/>
      <c r="D46" s="176"/>
      <c r="E46" s="176">
        <f>'実質公債費比率（分子）の構造'!L$48</f>
        <v>56</v>
      </c>
      <c r="F46" s="176"/>
      <c r="G46" s="176"/>
      <c r="H46" s="176">
        <f>'実質公債費比率（分子）の構造'!M$48</f>
        <v>52</v>
      </c>
      <c r="I46" s="176"/>
      <c r="J46" s="176"/>
      <c r="K46" s="176">
        <f>'実質公債費比率（分子）の構造'!N$48</f>
        <v>55</v>
      </c>
      <c r="L46" s="176"/>
      <c r="M46" s="176"/>
      <c r="N46" s="176">
        <f>'実質公債費比率（分子）の構造'!O$48</f>
        <v>56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3732</v>
      </c>
      <c r="C49" s="176"/>
      <c r="D49" s="176"/>
      <c r="E49" s="176">
        <f>'実質公債費比率（分子）の構造'!L$45</f>
        <v>3796</v>
      </c>
      <c r="F49" s="176"/>
      <c r="G49" s="176"/>
      <c r="H49" s="176">
        <f>'実質公債費比率（分子）の構造'!M$45</f>
        <v>3678</v>
      </c>
      <c r="I49" s="176"/>
      <c r="J49" s="176"/>
      <c r="K49" s="176">
        <f>'実質公債費比率（分子）の構造'!N$45</f>
        <v>3533</v>
      </c>
      <c r="L49" s="176"/>
      <c r="M49" s="176"/>
      <c r="N49" s="176">
        <f>'実質公債費比率（分子）の構造'!O$45</f>
        <v>3287</v>
      </c>
      <c r="O49" s="176"/>
      <c r="P49" s="176"/>
    </row>
    <row r="50" spans="1:16" x14ac:dyDescent="0.15">
      <c r="A50" s="176" t="s">
        <v>67</v>
      </c>
      <c r="B50" s="176" t="e">
        <f>NA()</f>
        <v>#N/A</v>
      </c>
      <c r="C50" s="176">
        <f>IF(ISNUMBER('実質公債費比率（分子）の構造'!K$53),'実質公債費比率（分子）の構造'!K$53,NA())</f>
        <v>1818</v>
      </c>
      <c r="D50" s="176" t="e">
        <f>NA()</f>
        <v>#N/A</v>
      </c>
      <c r="E50" s="176" t="e">
        <f>NA()</f>
        <v>#N/A</v>
      </c>
      <c r="F50" s="176">
        <f>IF(ISNUMBER('実質公債費比率（分子）の構造'!L$53),'実質公債費比率（分子）の構造'!L$53,NA())</f>
        <v>1778</v>
      </c>
      <c r="G50" s="176" t="e">
        <f>NA()</f>
        <v>#N/A</v>
      </c>
      <c r="H50" s="176" t="e">
        <f>NA()</f>
        <v>#N/A</v>
      </c>
      <c r="I50" s="176">
        <f>IF(ISNUMBER('実質公債費比率（分子）の構造'!M$53),'実質公債費比率（分子）の構造'!M$53,NA())</f>
        <v>1694</v>
      </c>
      <c r="J50" s="176" t="e">
        <f>NA()</f>
        <v>#N/A</v>
      </c>
      <c r="K50" s="176" t="e">
        <f>NA()</f>
        <v>#N/A</v>
      </c>
      <c r="L50" s="176">
        <f>IF(ISNUMBER('実質公債費比率（分子）の構造'!N$53),'実質公債費比率（分子）の構造'!N$53,NA())</f>
        <v>1600</v>
      </c>
      <c r="M50" s="176" t="e">
        <f>NA()</f>
        <v>#N/A</v>
      </c>
      <c r="N50" s="176" t="e">
        <f>NA()</f>
        <v>#N/A</v>
      </c>
      <c r="O50" s="176">
        <f>IF(ISNUMBER('実質公債費比率（分子）の構造'!O$53),'実質公債費比率（分子）の構造'!O$53,NA())</f>
        <v>1416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19442</v>
      </c>
      <c r="E56" s="175"/>
      <c r="F56" s="175"/>
      <c r="G56" s="175">
        <f>'将来負担比率（分子）の構造'!J$52</f>
        <v>19207</v>
      </c>
      <c r="H56" s="175"/>
      <c r="I56" s="175"/>
      <c r="J56" s="175">
        <f>'将来負担比率（分子）の構造'!K$52</f>
        <v>19448</v>
      </c>
      <c r="K56" s="175"/>
      <c r="L56" s="175"/>
      <c r="M56" s="175">
        <f>'将来負担比率（分子）の構造'!L$52</f>
        <v>19021</v>
      </c>
      <c r="N56" s="175"/>
      <c r="O56" s="175"/>
      <c r="P56" s="175">
        <f>'将来負担比率（分子）の構造'!M$52</f>
        <v>20691</v>
      </c>
    </row>
    <row r="57" spans="1:16" x14ac:dyDescent="0.15">
      <c r="A57" s="175" t="s">
        <v>42</v>
      </c>
      <c r="B57" s="175"/>
      <c r="C57" s="175"/>
      <c r="D57" s="175">
        <f>'将来負担比率（分子）の構造'!I$51</f>
        <v>2420</v>
      </c>
      <c r="E57" s="175"/>
      <c r="F57" s="175"/>
      <c r="G57" s="175">
        <f>'将来負担比率（分子）の構造'!J$51</f>
        <v>2138</v>
      </c>
      <c r="H57" s="175"/>
      <c r="I57" s="175"/>
      <c r="J57" s="175">
        <f>'将来負担比率（分子）の構造'!K$51</f>
        <v>1993</v>
      </c>
      <c r="K57" s="175"/>
      <c r="L57" s="175"/>
      <c r="M57" s="175">
        <f>'将来負担比率（分子）の構造'!L$51</f>
        <v>2018</v>
      </c>
      <c r="N57" s="175"/>
      <c r="O57" s="175"/>
      <c r="P57" s="175">
        <f>'将来負担比率（分子）の構造'!M$51</f>
        <v>1906</v>
      </c>
    </row>
    <row r="58" spans="1:16" x14ac:dyDescent="0.15">
      <c r="A58" s="175" t="s">
        <v>41</v>
      </c>
      <c r="B58" s="175"/>
      <c r="C58" s="175"/>
      <c r="D58" s="175">
        <f>'将来負担比率（分子）の構造'!I$50</f>
        <v>5464</v>
      </c>
      <c r="E58" s="175"/>
      <c r="F58" s="175"/>
      <c r="G58" s="175">
        <f>'将来負担比率（分子）の構造'!J$50</f>
        <v>4369</v>
      </c>
      <c r="H58" s="175"/>
      <c r="I58" s="175"/>
      <c r="J58" s="175">
        <f>'将来負担比率（分子）の構造'!K$50</f>
        <v>5881</v>
      </c>
      <c r="K58" s="175"/>
      <c r="L58" s="175"/>
      <c r="M58" s="175">
        <f>'将来負担比率（分子）の構造'!L$50</f>
        <v>6760</v>
      </c>
      <c r="N58" s="175"/>
      <c r="O58" s="175"/>
      <c r="P58" s="175">
        <f>'将来負担比率（分子）の構造'!M$50</f>
        <v>6625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3860</v>
      </c>
      <c r="C62" s="175"/>
      <c r="D62" s="175"/>
      <c r="E62" s="175">
        <f>'将来負担比率（分子）の構造'!J$45</f>
        <v>3612</v>
      </c>
      <c r="F62" s="175"/>
      <c r="G62" s="175"/>
      <c r="H62" s="175">
        <f>'将来負担比率（分子）の構造'!K$45</f>
        <v>3989</v>
      </c>
      <c r="I62" s="175"/>
      <c r="J62" s="175"/>
      <c r="K62" s="175">
        <f>'将来負担比率（分子）の構造'!L$45</f>
        <v>3962</v>
      </c>
      <c r="L62" s="175"/>
      <c r="M62" s="175"/>
      <c r="N62" s="175">
        <f>'将来負担比率（分子）の構造'!M$45</f>
        <v>3788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700</v>
      </c>
      <c r="C64" s="175"/>
      <c r="D64" s="175"/>
      <c r="E64" s="175">
        <f>'将来負担比率（分子）の構造'!J$43</f>
        <v>690</v>
      </c>
      <c r="F64" s="175"/>
      <c r="G64" s="175"/>
      <c r="H64" s="175">
        <f>'将来負担比率（分子）の構造'!K$43</f>
        <v>574</v>
      </c>
      <c r="I64" s="175"/>
      <c r="J64" s="175"/>
      <c r="K64" s="175">
        <f>'将来負担比率（分子）の構造'!L$43</f>
        <v>511</v>
      </c>
      <c r="L64" s="175"/>
      <c r="M64" s="175"/>
      <c r="N64" s="175">
        <f>'将来負担比率（分子）の構造'!M$43</f>
        <v>483</v>
      </c>
      <c r="O64" s="175"/>
      <c r="P64" s="175"/>
    </row>
    <row r="65" spans="1:16" x14ac:dyDescent="0.15">
      <c r="A65" s="175" t="s">
        <v>32</v>
      </c>
      <c r="B65" s="175">
        <f>'将来負担比率（分子）の構造'!I$42</f>
        <v>734</v>
      </c>
      <c r="C65" s="175"/>
      <c r="D65" s="175"/>
      <c r="E65" s="175">
        <f>'将来負担比率（分子）の構造'!J$42</f>
        <v>641</v>
      </c>
      <c r="F65" s="175"/>
      <c r="G65" s="175"/>
      <c r="H65" s="175">
        <f>'将来負担比率（分子）の構造'!K$42</f>
        <v>580</v>
      </c>
      <c r="I65" s="175"/>
      <c r="J65" s="175"/>
      <c r="K65" s="175">
        <f>'将来負担比率（分子）の構造'!L$42</f>
        <v>521</v>
      </c>
      <c r="L65" s="175"/>
      <c r="M65" s="175"/>
      <c r="N65" s="175">
        <f>'将来負担比率（分子）の構造'!M$42</f>
        <v>462</v>
      </c>
      <c r="O65" s="175"/>
      <c r="P65" s="175"/>
    </row>
    <row r="66" spans="1:16" x14ac:dyDescent="0.15">
      <c r="A66" s="175" t="s">
        <v>31</v>
      </c>
      <c r="B66" s="175">
        <f>'将来負担比率（分子）の構造'!I$41</f>
        <v>31599</v>
      </c>
      <c r="C66" s="175"/>
      <c r="D66" s="175"/>
      <c r="E66" s="175">
        <f>'将来負担比率（分子）の構造'!J$41</f>
        <v>30639</v>
      </c>
      <c r="F66" s="175"/>
      <c r="G66" s="175"/>
      <c r="H66" s="175">
        <f>'将来負担比率（分子）の構造'!K$41</f>
        <v>31271</v>
      </c>
      <c r="I66" s="175"/>
      <c r="J66" s="175"/>
      <c r="K66" s="175">
        <f>'将来負担比率（分子）の構造'!L$41</f>
        <v>30456</v>
      </c>
      <c r="L66" s="175"/>
      <c r="M66" s="175"/>
      <c r="N66" s="175">
        <f>'将来負担比率（分子）の構造'!M$41</f>
        <v>32147</v>
      </c>
      <c r="O66" s="175"/>
      <c r="P66" s="175"/>
    </row>
    <row r="67" spans="1:16" x14ac:dyDescent="0.15">
      <c r="A67" s="175" t="s">
        <v>71</v>
      </c>
      <c r="B67" s="175" t="e">
        <f>NA()</f>
        <v>#N/A</v>
      </c>
      <c r="C67" s="175">
        <f>IF(ISNUMBER('将来負担比率（分子）の構造'!I$53), IF('将来負担比率（分子）の構造'!I$53 &lt; 0, 0, '将来負担比率（分子）の構造'!I$53), NA())</f>
        <v>9567</v>
      </c>
      <c r="D67" s="175" t="e">
        <f>NA()</f>
        <v>#N/A</v>
      </c>
      <c r="E67" s="175" t="e">
        <f>NA()</f>
        <v>#N/A</v>
      </c>
      <c r="F67" s="175">
        <f>IF(ISNUMBER('将来負担比率（分子）の構造'!J$53), IF('将来負担比率（分子）の構造'!J$53 &lt; 0, 0, '将来負担比率（分子）の構造'!J$53), NA())</f>
        <v>9869</v>
      </c>
      <c r="G67" s="175" t="e">
        <f>NA()</f>
        <v>#N/A</v>
      </c>
      <c r="H67" s="175" t="e">
        <f>NA()</f>
        <v>#N/A</v>
      </c>
      <c r="I67" s="175">
        <f>IF(ISNUMBER('将来負担比率（分子）の構造'!K$53), IF('将来負担比率（分子）の構造'!K$53 &lt; 0, 0, '将来負担比率（分子）の構造'!K$53), NA())</f>
        <v>9093</v>
      </c>
      <c r="J67" s="175" t="e">
        <f>NA()</f>
        <v>#N/A</v>
      </c>
      <c r="K67" s="175" t="e">
        <f>NA()</f>
        <v>#N/A</v>
      </c>
      <c r="L67" s="175">
        <f>IF(ISNUMBER('将来負担比率（分子）の構造'!L$53), IF('将来負担比率（分子）の構造'!L$53 &lt; 0, 0, '将来負担比率（分子）の構造'!L$53), NA())</f>
        <v>7650</v>
      </c>
      <c r="M67" s="175" t="e">
        <f>NA()</f>
        <v>#N/A</v>
      </c>
      <c r="N67" s="175" t="e">
        <f>NA()</f>
        <v>#N/A</v>
      </c>
      <c r="O67" s="175">
        <f>IF(ISNUMBER('将来負担比率（分子）の構造'!M$53), IF('将来負担比率（分子）の構造'!M$53 &lt; 0, 0, '将来負担比率（分子）の構造'!M$53), NA())</f>
        <v>7658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1752</v>
      </c>
      <c r="C72" s="179">
        <f>基金残高に係る経年分析!G55</f>
        <v>2523</v>
      </c>
      <c r="D72" s="179">
        <f>基金残高に係る経年分析!H55</f>
        <v>2705</v>
      </c>
    </row>
    <row r="73" spans="1:16" x14ac:dyDescent="0.15">
      <c r="A73" s="178" t="s">
        <v>74</v>
      </c>
      <c r="B73" s="179">
        <f>基金残高に係る経年分析!F56</f>
        <v>465</v>
      </c>
      <c r="C73" s="179">
        <f>基金残高に係る経年分析!G56</f>
        <v>395</v>
      </c>
      <c r="D73" s="179">
        <f>基金残高に係る経年分析!H56</f>
        <v>404</v>
      </c>
    </row>
    <row r="74" spans="1:16" x14ac:dyDescent="0.15">
      <c r="A74" s="178" t="s">
        <v>75</v>
      </c>
      <c r="B74" s="179">
        <f>基金残高に係る経年分析!F57</f>
        <v>2419</v>
      </c>
      <c r="C74" s="179">
        <f>基金残高に係る経年分析!G57</f>
        <v>2368</v>
      </c>
      <c r="D74" s="179">
        <f>基金残高に係る経年分析!H57</f>
        <v>2023</v>
      </c>
    </row>
  </sheetData>
  <sheetProtection algorithmName="SHA-512" hashValue="CPJR+Agp2Qav1SrLnSl89mfn8iv9T6IolcAwAeINq2N76NRwzqoPaeNxyeSLHTHgSwbFvxH6U13EUrZTkAktlQ==" saltValue="K5QIPS9fH0yTyexQxgMv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2025-03-10T08:25:09Z</cp:lastPrinted>
  <dcterms:created xsi:type="dcterms:W3CDTF">2025-02-19T05:36:49Z</dcterms:created>
  <dcterms:modified xsi:type="dcterms:W3CDTF">2025-03-24T01:19:57Z</dcterms:modified>
  <cp:category/>
</cp:coreProperties>
</file>